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14.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50.xml" ContentType="application/vnd.openxmlformats-officedocument.drawingml.chartshapes+xml"/>
  <Override PartName="/xl/drawings/drawing16.xml" ContentType="application/vnd.openxmlformats-officedocument.drawingml.chartshapes+xml"/>
  <Override PartName="/xl/drawings/drawing46.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39.xml" ContentType="application/vnd.openxmlformats-officedocument.drawingml.chart+xml"/>
  <Override PartName="/xl/drawings/drawing45.xml" ContentType="application/vnd.openxmlformats-officedocument.drawing+xml"/>
  <Override PartName="/xl/charts/chart40.xml" ContentType="application/vnd.openxmlformats-officedocument.drawingml.chart+xml"/>
  <Override PartName="/xl/theme/themeOverride7.xml" ContentType="application/vnd.openxmlformats-officedocument.themeOverride+xml"/>
  <Override PartName="/xl/worksheets/sheet5.xml" ContentType="application/vnd.openxmlformats-officedocument.spreadsheetml.worksheet+xml"/>
  <Override PartName="/xl/drawings/drawing47.xml" ContentType="application/vnd.openxmlformats-officedocument.drawing+xml"/>
  <Override PartName="/xl/charts/chart41.xml" ContentType="application/vnd.openxmlformats-officedocument.drawingml.chart+xml"/>
  <Override PartName="/xl/charts/style9.xml" ContentType="application/vnd.ms-office.chartstyle+xml"/>
  <Override PartName="/xl/drawings/drawing44.xml" ContentType="application/vnd.openxmlformats-officedocument.drawing+xml"/>
  <Override PartName="/xl/charts/colors8.xml" ContentType="application/vnd.ms-office.chartcolorstyle+xml"/>
  <Override PartName="/xl/charts/style8.xml" ContentType="application/vnd.ms-office.chartstyle+xml"/>
  <Override PartName="/xl/theme/themeOverride5.xml" ContentType="application/vnd.openxmlformats-officedocument.themeOverride+xml"/>
  <Override PartName="/xl/drawings/drawing41.xml" ContentType="application/vnd.openxmlformats-officedocument.drawing+xml"/>
  <Override PartName="/xl/charts/chart36.xml" ContentType="application/vnd.openxmlformats-officedocument.drawingml.chart+xml"/>
  <Override PartName="/xl/drawings/drawing42.xml" ContentType="application/vnd.openxmlformats-officedocument.drawing+xml"/>
  <Override PartName="/xl/charts/chart37.xml" ContentType="application/vnd.openxmlformats-officedocument.drawingml.chart+xml"/>
  <Override PartName="/xl/theme/themeOverride6.xml" ContentType="application/vnd.openxmlformats-officedocument.themeOverride+xml"/>
  <Override PartName="/xl/drawings/drawing43.xml" ContentType="application/vnd.openxmlformats-officedocument.drawing+xml"/>
  <Override PartName="/xl/charts/chart38.xml" ContentType="application/vnd.openxmlformats-officedocument.drawingml.chart+xml"/>
  <Override PartName="/xl/charts/colors9.xml" ContentType="application/vnd.ms-office.chartcolorstyle+xml"/>
  <Override PartName="/xl/drawings/drawing48.xml" ContentType="application/vnd.openxmlformats-officedocument.drawing+xml"/>
  <Override PartName="/xl/charts/chart42.xml" ContentType="application/vnd.openxmlformats-officedocument.drawingml.chart+xml"/>
  <Override PartName="/xl/drawings/drawing52.xml" ContentType="application/vnd.openxmlformats-officedocument.drawing+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3.xml" ContentType="application/vnd.openxmlformats-officedocument.drawing+xml"/>
  <Override PartName="/xl/charts/chart4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olors11.xml" ContentType="application/vnd.ms-office.chartcolorstyle+xml"/>
  <Override PartName="/xl/charts/style11.xml" ContentType="application/vnd.ms-office.chartstyle+xml"/>
  <Override PartName="/xl/charts/chart4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9.xml" ContentType="application/vnd.openxmlformats-officedocument.drawing+xml"/>
  <Override PartName="/xl/charts/chart43.xml" ContentType="application/vnd.openxmlformats-officedocument.drawingml.chart+xml"/>
  <Override PartName="/xl/theme/themeOverride8.xml" ContentType="application/vnd.openxmlformats-officedocument.themeOverride+xml"/>
  <Override PartName="/xl/worksheets/sheet4.xml" ContentType="application/vnd.openxmlformats-officedocument.spreadsheetml.worksheet+xml"/>
  <Override PartName="/xl/drawings/drawing51.xml" ContentType="application/vnd.openxmlformats-officedocument.drawing+xml"/>
  <Override PartName="/xl/charts/chart35.xml" ContentType="application/vnd.openxmlformats-officedocument.drawingml.chart+xml"/>
  <Override PartName="/xl/worksheets/sheet1.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2.xml" ContentType="application/vnd.ms-office.chartstyle+xml"/>
  <Override PartName="/xl/theme/themeOverride2.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drawings/drawing40.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drawings/drawing10.xml" ContentType="application/vnd.openxmlformats-officedocument.drawing+xml"/>
  <Override PartName="/xl/charts/colors4.xml" ContentType="application/vnd.ms-office.chartcolorstyle+xml"/>
  <Override PartName="/xl/charts/colors2.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4.xml" ContentType="application/vnd.ms-office.chartstyle+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3.xml" ContentType="application/vnd.openxmlformats-officedocument.drawing+xml"/>
  <Override PartName="/xl/theme/themeOverride3.xml" ContentType="application/vnd.openxmlformats-officedocument.themeOverride+xml"/>
  <Override PartName="/xl/worksheets/sheet9.xml" ContentType="application/vnd.openxmlformats-officedocument.spreadsheetml.worksheet+xml"/>
  <Override PartName="/xl/charts/colors6.xml" ContentType="application/vnd.ms-office.chartcolorstyle+xml"/>
  <Override PartName="/xl/drawings/drawing31.xml" ContentType="application/vnd.openxmlformats-officedocument.drawing+xml"/>
  <Override PartName="/xl/drawings/drawing32.xml" ContentType="application/vnd.openxmlformats-officedocument.drawing+xml"/>
  <Override PartName="/xl/charts/chart27.xml" ContentType="application/vnd.openxmlformats-officedocument.drawingml.chart+xml"/>
  <Override PartName="/xl/drawings/drawing33.xml" ContentType="application/vnd.openxmlformats-officedocument.drawing+xml"/>
  <Override PartName="/xl/charts/style6.xml" ContentType="application/vnd.ms-office.chartstyle+xml"/>
  <Override PartName="/xl/charts/chart26.xml" ContentType="application/vnd.openxmlformats-officedocument.drawingml.chart+xml"/>
  <Override PartName="/xl/drawings/drawing30.xml" ContentType="application/vnd.openxmlformats-officedocument.drawing+xml"/>
  <Override PartName="/xl/charts/chart23.xml" ContentType="application/vnd.openxmlformats-officedocument.drawingml.chart+xml"/>
  <Override PartName="/xl/drawings/drawing28.xml" ContentType="application/vnd.openxmlformats-officedocument.drawing+xml"/>
  <Override PartName="/xl/charts/chart24.xml" ContentType="application/vnd.openxmlformats-officedocument.drawingml.chart+xml"/>
  <Override PartName="/xl/drawings/drawing29.xml" ContentType="application/vnd.openxmlformats-officedocument.drawing+xml"/>
  <Override PartName="/xl/charts/chart25.xml" ContentType="application/vnd.openxmlformats-officedocument.drawingml.chart+xml"/>
  <Override PartName="/xl/charts/chart28.xml" ContentType="application/vnd.openxmlformats-officedocument.drawingml.chart+xml"/>
  <Override PartName="/xl/drawings/drawing34.xml" ContentType="application/vnd.openxmlformats-officedocument.drawing+xml"/>
  <Override PartName="/xl/charts/chart29.xml" ContentType="application/vnd.openxmlformats-officedocument.drawingml.chart+xml"/>
  <Override PartName="/xl/drawings/drawing38.xml" ContentType="application/vnd.openxmlformats-officedocument.drawing+xml"/>
  <Override PartName="/xl/charts/chart33.xml" ContentType="application/vnd.openxmlformats-officedocument.drawingml.chart+xml"/>
  <Override PartName="/xl/drawings/drawing39.xml" ContentType="application/vnd.openxmlformats-officedocument.drawing+xml"/>
  <Override PartName="/xl/charts/chart34.xml" ContentType="application/vnd.openxmlformats-officedocument.drawingml.chart+xml"/>
  <Override PartName="/xl/theme/themeOverride4.xml" ContentType="application/vnd.openxmlformats-officedocument.themeOverride+xml"/>
  <Override PartName="/xl/charts/chart32.xml" ContentType="application/vnd.openxmlformats-officedocument.drawingml.chart+xml"/>
  <Override PartName="/xl/drawings/drawing37.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xml"/>
  <Override PartName="/xl/drawings/drawing27.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8.xml" ContentType="application/vnd.openxmlformats-officedocument.drawingml.chart+xml"/>
  <Override PartName="/xl/worksheets/sheet6.xml" ContentType="application/vnd.openxmlformats-officedocument.spreadsheetml.worksheet+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1.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4.xml" ContentType="application/vnd.openxmlformats-officedocument.drawingml.chart+xml"/>
  <Override PartName="/xl/worksheets/sheet8.xml" ContentType="application/vnd.openxmlformats-officedocument.spreadsheetml.worksheet+xml"/>
  <Override PartName="/xl/drawings/drawing17.xml" ContentType="application/vnd.openxmlformats-officedocument.drawing+xml"/>
  <Override PartName="/xl/charts/chart15.xml" ContentType="application/vnd.openxmlformats-officedocument.drawingml.chart+xml"/>
  <Override PartName="/xl/worksheets/sheet7.xml" ContentType="application/vnd.openxmlformats-officedocument.spreadsheetml.worksheet+xml"/>
  <Override PartName="/xl/drawings/drawing19.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drawings/drawing22.xml" ContentType="application/vnd.openxmlformats-officedocument.drawing+xml"/>
  <Override PartName="/xl/charts/chart22.xml" ContentType="application/vnd.openxmlformats-officedocument.drawingml.chart+xml"/>
  <Override PartName="/xl/externalLinks/externalLink1.xml" ContentType="application/vnd.openxmlformats-officedocument.spreadsheetml.externalLink+xml"/>
  <Override PartName="/xl/tables/table2.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3.xml" ContentType="application/vnd.openxmlformats-officedocument.spreadsheetml.table+xml"/>
  <Override PartName="/xl/tables/table7.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xl/tables/table5.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sen.umrshatyan\Desktop\Gnach1-21eng\"/>
    </mc:Choice>
  </mc:AlternateContent>
  <bookViews>
    <workbookView xWindow="-120" yWindow="-120" windowWidth="19440" windowHeight="15150" tabRatio="828" firstSheet="19" activeTab="31"/>
  </bookViews>
  <sheets>
    <sheet name="List" sheetId="70" r:id="rId1"/>
    <sheet name="Chart 1" sheetId="177" r:id="rId2"/>
    <sheet name="Chart 2" sheetId="2" r:id="rId3"/>
    <sheet name="Chart 3" sheetId="3" r:id="rId4"/>
    <sheet name="Chart 4" sheetId="4" r:id="rId5"/>
    <sheet name="Chart 5" sheetId="5" r:id="rId6"/>
    <sheet name="Chart 6" sheetId="173" r:id="rId7"/>
    <sheet name="Chart 7" sheetId="174" r:id="rId8"/>
    <sheet name="Chart 8" sheetId="175" r:id="rId9"/>
    <sheet name="Chart 9" sheetId="176" r:id="rId10"/>
    <sheet name="Chart 10" sheetId="178" r:id="rId11"/>
    <sheet name="Chart 11" sheetId="8" r:id="rId12"/>
    <sheet name="Chart 12" sheetId="10" r:id="rId13"/>
    <sheet name="Chart 13" sheetId="11" r:id="rId14"/>
    <sheet name="Chart 14" sheetId="142" r:id="rId15"/>
    <sheet name="Chart 15" sheetId="65" r:id="rId16"/>
    <sheet name="Chart 16" sheetId="167" r:id="rId17"/>
    <sheet name="Chart 17" sheetId="168" r:id="rId18"/>
    <sheet name="Chart 18" sheetId="169" r:id="rId19"/>
    <sheet name="Chart 19" sheetId="170" r:id="rId20"/>
    <sheet name="Chart 20" sheetId="171" r:id="rId21"/>
    <sheet name="Chart 21" sheetId="172" r:id="rId22"/>
    <sheet name="Chart 22" sheetId="19" r:id="rId23"/>
    <sheet name="Chart 23" sheetId="20" r:id="rId24"/>
    <sheet name="Chart 24" sheetId="21" r:id="rId25"/>
    <sheet name="Chart 25" sheetId="179" r:id="rId26"/>
    <sheet name="Chart 26" sheetId="180" r:id="rId27"/>
    <sheet name="Chart 27" sheetId="164" r:id="rId28"/>
    <sheet name="Chart 28" sheetId="193" r:id="rId29"/>
    <sheet name="Chart 29" sheetId="194" r:id="rId30"/>
    <sheet name="Chart 30" sheetId="181" r:id="rId31"/>
    <sheet name="Chart 31" sheetId="29" r:id="rId32"/>
    <sheet name="Chart 32" sheetId="33" r:id="rId33"/>
    <sheet name="Chart 33" sheetId="34" r:id="rId34"/>
    <sheet name="Chart 34" sheetId="163" r:id="rId35"/>
    <sheet name="Chart 35" sheetId="36" r:id="rId36"/>
    <sheet name="Chart 36" sheetId="37" r:id="rId37"/>
    <sheet name="Chart 37" sheetId="38" r:id="rId38"/>
    <sheet name="Chart 38" sheetId="39" r:id="rId39"/>
    <sheet name="Chart 39" sheetId="40" r:id="rId40"/>
    <sheet name="Chart 40" sheetId="41" r:id="rId41"/>
    <sheet name="Chart 41" sheetId="44" r:id="rId42"/>
    <sheet name="Chart 42" sheetId="150" r:id="rId43"/>
    <sheet name="Chart 43" sheetId="149" r:id="rId44"/>
    <sheet name="Chart 44" sheetId="47" r:id="rId45"/>
    <sheet name="Chart 45" sheetId="158" r:id="rId46"/>
    <sheet name="Chart 46" sheetId="157" r:id="rId47"/>
    <sheet name="Chart 47" sheetId="49" r:id="rId48"/>
    <sheet name="Table 1" sheetId="182" r:id="rId49"/>
    <sheet name="Table 2" sheetId="57" r:id="rId50"/>
    <sheet name="Table 3" sheetId="58" r:id="rId51"/>
    <sheet name="Table 4" sheetId="60" r:id="rId52"/>
    <sheet name="Table 5" sheetId="61" r:id="rId53"/>
    <sheet name="MI" sheetId="83" r:id="rId54"/>
  </sheets>
  <externalReferences>
    <externalReference r:id="rId55"/>
  </externalReferences>
  <definedNames>
    <definedName name="_ftn1" localSheetId="50">'Table 3'!#REF!</definedName>
    <definedName name="_ftnref1" localSheetId="50">'Table 3'!#REF!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1" i="178" l="1"/>
  <c r="AC19" i="178"/>
  <c r="AC18" i="178"/>
  <c r="AC17" i="178"/>
  <c r="AC16" i="178"/>
  <c r="AC15" i="178"/>
  <c r="AC14" i="178"/>
  <c r="AC13" i="178"/>
  <c r="AC12" i="178"/>
  <c r="AC11" i="178"/>
  <c r="AC10" i="178"/>
  <c r="AC9" i="178"/>
  <c r="AC8" i="178"/>
  <c r="AC7" i="178"/>
  <c r="AC6" i="178"/>
  <c r="AC5" i="178"/>
  <c r="AC4" i="178"/>
  <c r="AC3" i="178"/>
  <c r="AC2" i="178"/>
  <c r="AC51" i="177"/>
  <c r="AC19" i="177"/>
  <c r="AC18" i="177"/>
  <c r="AC17" i="177"/>
  <c r="AC16" i="177"/>
  <c r="AC15" i="177"/>
  <c r="AC14" i="177"/>
  <c r="AC13" i="177"/>
  <c r="AC12" i="177"/>
  <c r="AC11" i="177"/>
  <c r="AC10" i="177"/>
  <c r="AC9" i="177"/>
  <c r="AC8" i="177"/>
  <c r="AC7" i="177"/>
  <c r="AC6" i="177"/>
  <c r="AC5" i="177"/>
  <c r="AC4" i="177"/>
  <c r="AC3" i="177"/>
  <c r="AC2" i="177"/>
  <c r="I4" i="37" l="1"/>
  <c r="E4" i="37"/>
  <c r="U4" i="36"/>
  <c r="H4" i="21"/>
  <c r="B4" i="37" l="1"/>
  <c r="G3" i="37"/>
  <c r="H3" i="37" s="1"/>
  <c r="C3" i="37"/>
  <c r="D3" i="37" s="1"/>
  <c r="F2" i="37"/>
  <c r="C2" i="37"/>
  <c r="T4" i="36"/>
  <c r="S4" i="36"/>
  <c r="R4" i="36"/>
  <c r="G4" i="21"/>
  <c r="G5" i="21" s="1"/>
  <c r="F4" i="21"/>
  <c r="F5" i="21" s="1"/>
  <c r="E4" i="21"/>
  <c r="E5" i="21" s="1"/>
  <c r="D4" i="21"/>
  <c r="D5" i="21" s="1"/>
  <c r="C4" i="21"/>
  <c r="C5" i="21" s="1"/>
  <c r="B4" i="21"/>
  <c r="B5" i="21" s="1"/>
  <c r="C4" i="37" l="1"/>
  <c r="D2" i="37"/>
  <c r="D4" i="37" s="1"/>
  <c r="F4" i="37"/>
  <c r="G2" i="37"/>
  <c r="G4" i="37" l="1"/>
  <c r="H2" i="37"/>
  <c r="H4" i="37" s="1"/>
</calcChain>
</file>

<file path=xl/sharedStrings.xml><?xml version="1.0" encoding="utf-8"?>
<sst xmlns="http://schemas.openxmlformats.org/spreadsheetml/2006/main" count="2179" uniqueCount="865">
  <si>
    <t>-90</t>
  </si>
  <si>
    <t>-80</t>
  </si>
  <si>
    <t>-70</t>
  </si>
  <si>
    <t>-60</t>
  </si>
  <si>
    <t>-50</t>
  </si>
  <si>
    <t>-40</t>
  </si>
  <si>
    <t>-30</t>
  </si>
  <si>
    <t>-20</t>
  </si>
  <si>
    <t>-10</t>
  </si>
  <si>
    <t>10</t>
  </si>
  <si>
    <t>20</t>
  </si>
  <si>
    <t>30</t>
  </si>
  <si>
    <t>40</t>
  </si>
  <si>
    <t>50</t>
  </si>
  <si>
    <t>60</t>
  </si>
  <si>
    <t>70</t>
  </si>
  <si>
    <t>80</t>
  </si>
  <si>
    <t>90</t>
  </si>
  <si>
    <t>Column1</t>
  </si>
  <si>
    <t>Column2</t>
  </si>
  <si>
    <t>Column3</t>
  </si>
  <si>
    <t>Ստորին սահման</t>
  </si>
  <si>
    <t>Թիրախային մակարդակ</t>
  </si>
  <si>
    <t>Վերին սահման</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</si>
  <si>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</si>
  <si>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</si>
  <si>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</si>
  <si>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</si>
  <si>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</si>
  <si>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</si>
  <si>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</si>
  <si>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</si>
  <si>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</si>
  <si>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</si>
  <si>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</si>
  <si>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</si>
  <si>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</si>
  <si>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</si>
  <si>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</si>
  <si>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</si>
  <si>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</si>
  <si>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</si>
  <si>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</si>
  <si>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</si>
  <si>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</si>
  <si>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</si>
  <si>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</si>
  <si>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</si>
  <si>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</si>
  <si>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</si>
  <si>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</si>
  <si>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</si>
  <si>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</si>
  <si>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</si>
  <si>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</si>
  <si>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</si>
  <si>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</si>
  <si>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</si>
  <si>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</si>
  <si>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</si>
  <si>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</si>
  <si>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</si>
  <si>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</si>
  <si>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</si>
  <si>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</si>
  <si>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</si>
  <si>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</si>
  <si>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</si>
  <si>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</si>
  <si>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</si>
  <si>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</si>
  <si>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</si>
  <si>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</si>
  <si>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</si>
  <si>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</si>
  <si>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</si>
  <si>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II/10</t>
  </si>
  <si>
    <t>III</t>
  </si>
  <si>
    <t>IV</t>
  </si>
  <si>
    <t>I/11</t>
  </si>
  <si>
    <t>II</t>
  </si>
  <si>
    <t>I/12</t>
  </si>
  <si>
    <t>I/13</t>
  </si>
  <si>
    <t>I/14</t>
  </si>
  <si>
    <t>I/15</t>
  </si>
  <si>
    <t>կենտրոնական</t>
  </si>
  <si>
    <t>նախորդ կանխատեսում</t>
  </si>
  <si>
    <t>I/16</t>
  </si>
  <si>
    <t>I/17</t>
  </si>
  <si>
    <t>I/18</t>
  </si>
  <si>
    <t>I/19</t>
  </si>
  <si>
    <t>I/20</t>
  </si>
  <si>
    <t>I/21</t>
  </si>
  <si>
    <t>I/22</t>
  </si>
  <si>
    <t>I/23</t>
  </si>
  <si>
    <t>I 14</t>
  </si>
  <si>
    <t>I 15</t>
  </si>
  <si>
    <t>I 16</t>
  </si>
  <si>
    <t>I 17</t>
  </si>
  <si>
    <t>I 18</t>
  </si>
  <si>
    <t>I 19</t>
  </si>
  <si>
    <t>I 20</t>
  </si>
  <si>
    <t>I 21</t>
  </si>
  <si>
    <t>I 22</t>
  </si>
  <si>
    <t>I 23</t>
  </si>
  <si>
    <t>.</t>
  </si>
  <si>
    <t>Ill</t>
  </si>
  <si>
    <t>Ընթացիկ կանխատեսում</t>
  </si>
  <si>
    <t>I 24</t>
  </si>
  <si>
    <t>2014</t>
  </si>
  <si>
    <t>2015</t>
  </si>
  <si>
    <t>2016</t>
  </si>
  <si>
    <t>2017</t>
  </si>
  <si>
    <t>2018</t>
  </si>
  <si>
    <t>2019</t>
  </si>
  <si>
    <t>2020</t>
  </si>
  <si>
    <t>2021</t>
  </si>
  <si>
    <t>2022</t>
  </si>
  <si>
    <t>II 19</t>
  </si>
  <si>
    <t xml:space="preserve">IV </t>
  </si>
  <si>
    <t xml:space="preserve">II </t>
  </si>
  <si>
    <t>Մասնավոր խնայողությունները ՀՆԱ-ում</t>
  </si>
  <si>
    <t>Թույլատրելի միջակայքի ստորին և վերին սահմաններ</t>
  </si>
  <si>
    <t>Թույլատրելի միջակայքի վերին սահման</t>
  </si>
  <si>
    <t>Հ 16</t>
  </si>
  <si>
    <t>Փ</t>
  </si>
  <si>
    <t>Մ</t>
  </si>
  <si>
    <t>Ա</t>
  </si>
  <si>
    <t>Հ</t>
  </si>
  <si>
    <t>Օ</t>
  </si>
  <si>
    <t>Ս</t>
  </si>
  <si>
    <t>Ն</t>
  </si>
  <si>
    <t>Դ</t>
  </si>
  <si>
    <t>Հ 17</t>
  </si>
  <si>
    <t>Հ 18</t>
  </si>
  <si>
    <t xml:space="preserve">IV                                    </t>
  </si>
  <si>
    <t>II 16</t>
  </si>
  <si>
    <t>Բորսայական վարկերի %</t>
  </si>
  <si>
    <t>USD</t>
  </si>
  <si>
    <t>Հ 12</t>
  </si>
  <si>
    <t>Հ 13</t>
  </si>
  <si>
    <t>Հ 14</t>
  </si>
  <si>
    <t>Հ 15</t>
  </si>
  <si>
    <t xml:space="preserve">Ն1(2) </t>
  </si>
  <si>
    <t>&lt;1.0%</t>
  </si>
  <si>
    <t>1.0-2.5%</t>
  </si>
  <si>
    <t>2.5-5.5%</t>
  </si>
  <si>
    <t>5.5-7.0%</t>
  </si>
  <si>
    <t>&gt;7.0%</t>
  </si>
  <si>
    <t>(-7.69) - (-7.56)</t>
  </si>
  <si>
    <t>(-7.93) - (-7.3)</t>
  </si>
  <si>
    <t>0.65 – 2.2</t>
  </si>
  <si>
    <t>(-1.9 ) – 4.8</t>
  </si>
  <si>
    <t>0.48 - 2.6</t>
  </si>
  <si>
    <t>(-2.95) - 6.0</t>
  </si>
  <si>
    <t>3.1 – 5.3</t>
  </si>
  <si>
    <t>(-0.4) – 8.8</t>
  </si>
  <si>
    <t>25.01.20-17.03.20</t>
  </si>
  <si>
    <t>18.03.20-28.04.20</t>
  </si>
  <si>
    <t>29.04.20-16.06.20</t>
  </si>
  <si>
    <t>17.06.20-28.07.20</t>
  </si>
  <si>
    <t>29.07.20-15.09.20</t>
  </si>
  <si>
    <t>16.09.20-27.10.20</t>
  </si>
  <si>
    <t>28.10.20-15.12.20</t>
  </si>
  <si>
    <t>-</t>
  </si>
  <si>
    <t>I 03</t>
  </si>
  <si>
    <t>I 04</t>
  </si>
  <si>
    <t>I 05</t>
  </si>
  <si>
    <t>I 06</t>
  </si>
  <si>
    <t>I 07</t>
  </si>
  <si>
    <t>I 08</t>
  </si>
  <si>
    <t>I 09</t>
  </si>
  <si>
    <t>I 10</t>
  </si>
  <si>
    <t>I 11</t>
  </si>
  <si>
    <t>I 12</t>
  </si>
  <si>
    <t>I 13</t>
  </si>
  <si>
    <t>Projection for the given quarter</t>
  </si>
  <si>
    <t>Actual Inflation</t>
  </si>
  <si>
    <t>Projection for the previous quarter</t>
  </si>
  <si>
    <t>Previous projection</t>
  </si>
  <si>
    <t>USA</t>
  </si>
  <si>
    <t>Eurozone</t>
  </si>
  <si>
    <t>Russia</t>
  </si>
  <si>
    <t>International copper prices (USD/ton, right axis)</t>
  </si>
  <si>
    <t>International oil prices (USD/barrel, left axis)</t>
  </si>
  <si>
    <t>Food Price Index (FAO index, left axis)</t>
  </si>
  <si>
    <t>Germany</t>
  </si>
  <si>
    <t>France</t>
  </si>
  <si>
    <t>UK</t>
  </si>
  <si>
    <t>Spain</t>
  </si>
  <si>
    <t>Italy</t>
  </si>
  <si>
    <t>Gross public debt/GDP, 2019 (right axis)</t>
  </si>
  <si>
    <t>FRS policy interest rate (right axis)</t>
  </si>
  <si>
    <t>FAO, real price trend, index</t>
  </si>
  <si>
    <t>FAO, real price trend, index, previous assesment</t>
  </si>
  <si>
    <t>Copper  real price trend, index</t>
  </si>
  <si>
    <t xml:space="preserve"> Copper real price trend, index, previous assesment</t>
  </si>
  <si>
    <t>Oil real price trend, index</t>
  </si>
  <si>
    <t xml:space="preserve"> Oil real price trend, index, previous assesment</t>
  </si>
  <si>
    <t>Actual inflation</t>
  </si>
  <si>
    <t>Growth</t>
  </si>
  <si>
    <t>Provate spending</t>
  </si>
  <si>
    <t>Public spending</t>
  </si>
  <si>
    <t>Net exports</t>
  </si>
  <si>
    <t>Real exports, %</t>
  </si>
  <si>
    <t>Real imports, %</t>
  </si>
  <si>
    <t>Real exports, previous projection, %</t>
  </si>
  <si>
    <t>Real imports, previous projecion</t>
  </si>
  <si>
    <t>Private salaries</t>
  </si>
  <si>
    <t>Private wages</t>
  </si>
  <si>
    <t>Previous quarter projection</t>
  </si>
  <si>
    <t>Current quarter projection</t>
  </si>
  <si>
    <t>Current account, projection</t>
  </si>
  <si>
    <t>Current account, previous quarter projection</t>
  </si>
  <si>
    <t xml:space="preserve">Trade balance, projection </t>
  </si>
  <si>
    <t xml:space="preserve">Trade balance, previous quarter projection </t>
  </si>
  <si>
    <t>Income impulse</t>
  </si>
  <si>
    <t>Expenditures impulse</t>
  </si>
  <si>
    <t>Fiscal impulse</t>
  </si>
  <si>
    <t>Fiscal impulse, previous quarter projection</t>
  </si>
  <si>
    <t>2021 proj.</t>
  </si>
  <si>
    <t>QI projection</t>
  </si>
  <si>
    <t>OIV projection</t>
  </si>
  <si>
    <t>Inflation will drop</t>
  </si>
  <si>
    <t>Inflation will stay the same</t>
  </si>
  <si>
    <t>Inflation will grow slowly</t>
  </si>
  <si>
    <t>Inflation will grow quickly</t>
  </si>
  <si>
    <t>Inflation will grow very quickly</t>
  </si>
  <si>
    <t>Undecided</t>
  </si>
  <si>
    <t>Migration</t>
  </si>
  <si>
    <t>Pproductivity</t>
  </si>
  <si>
    <t>Labor force</t>
  </si>
  <si>
    <t>Capital investments</t>
  </si>
  <si>
    <t>Economic growth</t>
  </si>
  <si>
    <t>EU</t>
  </si>
  <si>
    <t>Shadow interest rate, Atlanta Fed (right axis)</t>
  </si>
  <si>
    <t>12-month core inflation</t>
  </si>
  <si>
    <t>Target inflation rate</t>
  </si>
  <si>
    <t>Total imports</t>
  </si>
  <si>
    <t>Import of services</t>
  </si>
  <si>
    <t>Import of goods</t>
  </si>
  <si>
    <t>Consumer goods</t>
  </si>
  <si>
    <t>Raw materials</t>
  </si>
  <si>
    <t>Private consumption</t>
  </si>
  <si>
    <t>Gross accumulation of private fixed assets</t>
  </si>
  <si>
    <t>Previous projection of private spendings</t>
  </si>
  <si>
    <t>Current projection of private spendings</t>
  </si>
  <si>
    <t>Net export, right axis</t>
  </si>
  <si>
    <t>Real export, y/y growth,%</t>
  </si>
  <si>
    <t>Real import, y/y growth,%</t>
  </si>
  <si>
    <t>Expendutire impulse</t>
  </si>
  <si>
    <t>Consolidated budget income and grants</t>
  </si>
  <si>
    <t>Consolidated budget expenditures</t>
  </si>
  <si>
    <t>Deficitուրդ ("-" means deficit "+" means surplus)</t>
  </si>
  <si>
    <t>External sources</t>
  </si>
  <si>
    <t>Other internal sources</t>
  </si>
  <si>
    <t>Net income from government securities</t>
  </si>
  <si>
    <t>QIV 2019</t>
  </si>
  <si>
    <t>QIV 2020</t>
  </si>
  <si>
    <t>Industry</t>
  </si>
  <si>
    <t>Agriculture</t>
  </si>
  <si>
    <t>Construction</t>
  </si>
  <si>
    <t>Services</t>
  </si>
  <si>
    <t>GDP previous projection</t>
  </si>
  <si>
    <t>GDP current projection</t>
  </si>
  <si>
    <t>Current estimate</t>
  </si>
  <si>
    <t>Real output per employed</t>
  </si>
  <si>
    <t>Unit labor costs</t>
  </si>
  <si>
    <t>CBA repo average</t>
  </si>
  <si>
    <t>Interbank repo</t>
  </si>
  <si>
    <t>CBA refinancing rate</t>
  </si>
  <si>
    <t>CBA deposits rate</t>
  </si>
  <si>
    <t>Lombard repos</t>
  </si>
  <si>
    <t>Deposit</t>
  </si>
  <si>
    <t>Deposit auction</t>
  </si>
  <si>
    <t>Reverse repo</t>
  </si>
  <si>
    <t>FEX attraction swap</t>
  </si>
  <si>
    <t>Repo (up to 7 days)</t>
  </si>
  <si>
    <t>Lombard repo</t>
  </si>
  <si>
    <t>Structural repo (91 days)</t>
  </si>
  <si>
    <t>FEX provision swap</t>
  </si>
  <si>
    <t>Net liquidity</t>
  </si>
  <si>
    <t>J 20</t>
  </si>
  <si>
    <t>F</t>
  </si>
  <si>
    <t>M</t>
  </si>
  <si>
    <t>A</t>
  </si>
  <si>
    <t>S</t>
  </si>
  <si>
    <t>O</t>
  </si>
  <si>
    <t>N</t>
  </si>
  <si>
    <t>D</t>
  </si>
  <si>
    <t>Sep-20</t>
  </si>
  <si>
    <t>Dec-20</t>
  </si>
  <si>
    <t>CBA refinancing %</t>
  </si>
  <si>
    <t>1-year % (YTM)</t>
  </si>
  <si>
    <t>1-day % (YTM)</t>
  </si>
  <si>
    <t>10-year % (YTM)</t>
  </si>
  <si>
    <t>Total lending</t>
  </si>
  <si>
    <t>Household loans</t>
  </si>
  <si>
    <t>Business loans</t>
  </si>
  <si>
    <t>Consumer credits</t>
  </si>
  <si>
    <t>Mortgage loans</t>
  </si>
  <si>
    <t>Loans to individuals up to 1 year</t>
  </si>
  <si>
    <t>Loans to individuals more than 1 year</t>
  </si>
  <si>
    <t>Loans to legal persons up to 1 year</t>
  </si>
  <si>
    <t>Loans to legal persons over 1 year</t>
  </si>
  <si>
    <t>Table 1</t>
  </si>
  <si>
    <t>Chart 1</t>
  </si>
  <si>
    <t>Chart 2</t>
  </si>
  <si>
    <t>Chart 3</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</si>
  <si>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</si>
  <si>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</si>
  <si>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</si>
  <si>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</si>
  <si>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</si>
  <si>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</si>
  <si>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</si>
  <si>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</si>
  <si>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</si>
  <si>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</si>
  <si>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</si>
  <si>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</si>
  <si>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</si>
  <si>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</si>
  <si>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</si>
  <si>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</si>
  <si>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</si>
  <si>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</si>
  <si>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</si>
  <si>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</si>
  <si>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</si>
  <si>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</si>
  <si>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</si>
  <si>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</si>
  <si>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</si>
  <si>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</si>
  <si>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</si>
  <si>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</si>
  <si>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</si>
  <si>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</si>
  <si>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</si>
  <si>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</si>
  <si>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</si>
  <si>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</si>
  <si>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</si>
  <si>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</si>
  <si>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</si>
  <si>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Chart 41</t>
  </si>
  <si>
    <t>Chart 42</t>
  </si>
  <si>
    <t>Chart 43</t>
  </si>
  <si>
    <t>Chart 44</t>
  </si>
  <si>
    <t>Chart 45</t>
  </si>
  <si>
    <t>Chart 46</t>
  </si>
  <si>
    <t>Chart 47</t>
  </si>
  <si>
    <t>Charts</t>
  </si>
  <si>
    <t>Inflation (12-month) projection probability distribution for 3-year horizon</t>
  </si>
  <si>
    <t>Economic growth in trade partner countries</t>
  </si>
  <si>
    <t>Inflation in trade partner countries</t>
  </si>
  <si>
    <t>International commodity and food prices</t>
  </si>
  <si>
    <t>Relationship between monetary policy and food and commodity prices (oil)</t>
  </si>
  <si>
    <t xml:space="preserve">Inflation (12-month) projection probability distribution for 3-year horizon </t>
  </si>
  <si>
    <t>Change in real export and import of goods and services in the medium term</t>
  </si>
  <si>
    <t>Inflation level</t>
  </si>
  <si>
    <t xml:space="preserve">Unit labor costs growth, y/y </t>
  </si>
  <si>
    <t>US economic growth forecasts</t>
  </si>
  <si>
    <t>EU economic growth forecasts</t>
  </si>
  <si>
    <t>Russia economic growth forecasts</t>
  </si>
  <si>
    <t xml:space="preserve">International food price forecasts </t>
  </si>
  <si>
    <t>International oil price forecasts</t>
  </si>
  <si>
    <t>International copper price forecasts</t>
  </si>
  <si>
    <t>Real GDP growth (cumulative forecast probability distribution for 3-year horizon</t>
  </si>
  <si>
    <t>Current account/medium-term GDP projection</t>
  </si>
  <si>
    <t>Fiscal mpact projection</t>
  </si>
  <si>
    <t xml:space="preserve">Short-term inflation expectation estimates  </t>
  </si>
  <si>
    <t>Household inflation expectation surveys</t>
  </si>
  <si>
    <t xml:space="preserve">Impact of uncertainty on the economy </t>
  </si>
  <si>
    <t>Private savings in disposable income </t>
  </si>
  <si>
    <t>Private spendings in GDP</t>
  </si>
  <si>
    <t>According to the Central Bank projections, 12-month inflation would still be low in the short-term and stabilize around the 4% target in the medium term</t>
  </si>
  <si>
    <t>Inflation has remained low over the last year, then, showing some volatility, has grown during the year, approaching the target at the end of the year</t>
  </si>
  <si>
    <t>In QIV 2020, the decline in dollar prices for imports of goods and services slowed down compared to the same quarter last year</t>
  </si>
  <si>
    <t>Private spending structure</t>
  </si>
  <si>
    <t>Net export position improved in QIV 2020, due to the higher decrease of imports compared to exports</t>
  </si>
  <si>
    <t xml:space="preserve">Real GDP growth (cumulative) forecast probability distribution for 3-year horizon  </t>
  </si>
  <si>
    <t xml:space="preserve">Inflation (12-month) forecast probability distribution for 3-year horizon </t>
  </si>
  <si>
    <t xml:space="preserve">Relationship between monetary policy and food and commodity prices (food) </t>
  </si>
  <si>
    <t>Relationship between monetary policy and food and commodity prices (copper) </t>
  </si>
  <si>
    <t>Contribution of demand components to growth</t>
  </si>
  <si>
    <t xml:space="preserve">Nominal wage growth in private sector, y/y </t>
  </si>
  <si>
    <t>Expansionary impact of fiscal policy in the fourth quarter of 2020 is mainly due to increased spending </t>
  </si>
  <si>
    <t>Main indicators of the consolidated budget (AMD billion)</t>
  </si>
  <si>
    <t>In QIV 2020, the state budget had a deficit, and the share of domestic funding sources within funding sources grew</t>
  </si>
  <si>
    <t> GDP Sectoral Structure</t>
  </si>
  <si>
    <t>Private nominal saalries</t>
  </si>
  <si>
    <t xml:space="preserve">During the quarter short-term interest rates continued to stay around the CBA policy interest rate </t>
  </si>
  <si>
    <t xml:space="preserve">USD/AMD exchange rate dynamics during 2020 </t>
  </si>
  <si>
    <t xml:space="preserve">Liquidity absorbed and injected  through CBA transactions, average monthly inventory </t>
  </si>
  <si>
    <t>During QIV, 2020 yields in the government bond market grew along the entire curve</t>
  </si>
  <si>
    <t>Dynamics of the CBA refinancing rate and government securities yields</t>
  </si>
  <si>
    <t>Dynamics of 12-month growth of lending provided by banks</t>
  </si>
  <si>
    <t>Dynamics of interest rates on AMD loans</t>
  </si>
  <si>
    <t>TABLES</t>
  </si>
  <si>
    <t>Inflation range forecast probability distribution</t>
  </si>
  <si>
    <t>Real GDP growth (cumulative) forecast probability distribution</t>
  </si>
  <si>
    <t>Forecast assumptions</t>
  </si>
  <si>
    <t>Consumer price inflation by commodity items as key contributors</t>
  </si>
  <si>
    <t>Average quarterly interest rates in Armenia’s financial market</t>
  </si>
  <si>
    <t xml:space="preserve">ARMENIA: SELECTED MACROECONOMIC INDICATORS </t>
  </si>
  <si>
    <t> Items</t>
  </si>
  <si>
    <t>actual</t>
  </si>
  <si>
    <t>program</t>
  </si>
  <si>
    <t>Prices</t>
  </si>
  <si>
    <t>Inflation (y/y, end of period, %)</t>
  </si>
  <si>
    <t>5,6</t>
  </si>
  <si>
    <t>4,6</t>
  </si>
  <si>
    <t>-0,1</t>
  </si>
  <si>
    <t>-1,1</t>
  </si>
  <si>
    <t>2,6</t>
  </si>
  <si>
    <t>1,8</t>
  </si>
  <si>
    <t>0,7</t>
  </si>
  <si>
    <t>3,7</t>
  </si>
  <si>
    <t>5,4</t>
  </si>
  <si>
    <t>4,4</t>
  </si>
  <si>
    <t>Consumer price index (y/y, average, %)</t>
  </si>
  <si>
    <t>5,8</t>
  </si>
  <si>
    <t>3,0</t>
  </si>
  <si>
    <t>-1,4</t>
  </si>
  <si>
    <t>1,0</t>
  </si>
  <si>
    <t>2,5</t>
  </si>
  <si>
    <t>1,5</t>
  </si>
  <si>
    <t>1,2</t>
  </si>
  <si>
    <t>3,6</t>
  </si>
  <si>
    <t>Core inflation (y/y, average, %)</t>
  </si>
  <si>
    <t>1,9</t>
  </si>
  <si>
    <t>5,1</t>
  </si>
  <si>
    <t>-2,0</t>
  </si>
  <si>
    <t>0,8</t>
  </si>
  <si>
    <t>4,0</t>
  </si>
  <si>
    <t>1,3</t>
  </si>
  <si>
    <t>6,7</t>
  </si>
  <si>
    <t>Gross product</t>
  </si>
  <si>
    <t>GDP (billion Armenian dram)</t>
  </si>
  <si>
    <t>4555,6</t>
  </si>
  <si>
    <t>4828,6</t>
  </si>
  <si>
    <t>5043,6</t>
  </si>
  <si>
    <t>5067,3</t>
  </si>
  <si>
    <t>5568,9</t>
  </si>
  <si>
    <t>6017,0</t>
  </si>
  <si>
    <t>6569,0</t>
  </si>
  <si>
    <t>6183,7</t>
  </si>
  <si>
    <t>6485,6</t>
  </si>
  <si>
    <t>6782,4</t>
  </si>
  <si>
    <t>7348,5</t>
  </si>
  <si>
    <t>GDP (%, real growth)</t>
  </si>
  <si>
    <t>3,3</t>
  </si>
  <si>
    <t>3,2</t>
  </si>
  <si>
    <t>0,2</t>
  </si>
  <si>
    <t>7,5</t>
  </si>
  <si>
    <t>5,2</t>
  </si>
  <si>
    <t>7,6</t>
  </si>
  <si>
    <t>-7,6</t>
  </si>
  <si>
    <t>1,4</t>
  </si>
  <si>
    <t>4,2</t>
  </si>
  <si>
    <t>Supply</t>
  </si>
  <si>
    <t>Industry (%, real growth)</t>
  </si>
  <si>
    <t>6,3</t>
  </si>
  <si>
    <t>-0,9</t>
  </si>
  <si>
    <t>6,2</t>
  </si>
  <si>
    <t>7,7</t>
  </si>
  <si>
    <t>11,7</t>
  </si>
  <si>
    <t>4,9</t>
  </si>
  <si>
    <t>8,3</t>
  </si>
  <si>
    <t>-1,5</t>
  </si>
  <si>
    <t>2,8</t>
  </si>
  <si>
    <t>Agriculture (%, real growth)</t>
  </si>
  <si>
    <t>6,1</t>
  </si>
  <si>
    <t>13,2</t>
  </si>
  <si>
    <t>-5,0</t>
  </si>
  <si>
    <t>-5,1</t>
  </si>
  <si>
    <t>-6,9</t>
  </si>
  <si>
    <t>-2,6</t>
  </si>
  <si>
    <t>-4,0</t>
  </si>
  <si>
    <t>2,7</t>
  </si>
  <si>
    <t>Construction (%, real growth)</t>
  </si>
  <si>
    <t>-7,4</t>
  </si>
  <si>
    <t>-4,5</t>
  </si>
  <si>
    <t>-3,1</t>
  </si>
  <si>
    <t>-14,1</t>
  </si>
  <si>
    <t>0,6</t>
  </si>
  <si>
    <t>-6,6</t>
  </si>
  <si>
    <t>4,7</t>
  </si>
  <si>
    <t>3,4</t>
  </si>
  <si>
    <t>Services (%, real growth)</t>
  </si>
  <si>
    <t>3,1</t>
  </si>
  <si>
    <t>1,6</t>
  </si>
  <si>
    <t>10,6</t>
  </si>
  <si>
    <t>9,1</t>
  </si>
  <si>
    <t>10,7</t>
  </si>
  <si>
    <t>-10,2</t>
  </si>
  <si>
    <t>Taxes, net (%, real growth)</t>
  </si>
  <si>
    <t>-3,7</t>
  </si>
  <si>
    <t>9,7</t>
  </si>
  <si>
    <t>8,0</t>
  </si>
  <si>
    <t>7,1</t>
  </si>
  <si>
    <t>-10,0</t>
  </si>
  <si>
    <t>0,4</t>
  </si>
  <si>
    <t>0,9</t>
  </si>
  <si>
    <t>4,8</t>
  </si>
  <si>
    <t>Demand</t>
  </si>
  <si>
    <t>Consumption (%, real growth)</t>
  </si>
  <si>
    <t>2,3</t>
  </si>
  <si>
    <t>-6,0</t>
  </si>
  <si>
    <t>-2,1</t>
  </si>
  <si>
    <t>11,6</t>
  </si>
  <si>
    <t>3,8</t>
  </si>
  <si>
    <t>11,8</t>
  </si>
  <si>
    <t>4,1</t>
  </si>
  <si>
    <t xml:space="preserve">   Public consumption (%, real growth)</t>
  </si>
  <si>
    <t>-1,2</t>
  </si>
  <si>
    <t>-2,4</t>
  </si>
  <si>
    <t>-3,0</t>
  </si>
  <si>
    <t>12,5</t>
  </si>
  <si>
    <t>15,6</t>
  </si>
  <si>
    <t>-10,9</t>
  </si>
  <si>
    <t xml:space="preserve">   Private consumption (%, real growth)</t>
  </si>
  <si>
    <t>1,7</t>
  </si>
  <si>
    <t>-7,5</t>
  </si>
  <si>
    <t>14,0</t>
  </si>
  <si>
    <t>-14,0</t>
  </si>
  <si>
    <t>4,5</t>
  </si>
  <si>
    <t xml:space="preserve">Gross accumulation of fixed assets* (%, real growth) </t>
  </si>
  <si>
    <t>-7,0</t>
  </si>
  <si>
    <t>-2,2</t>
  </si>
  <si>
    <t>-11,4</t>
  </si>
  <si>
    <t>-8,6</t>
  </si>
  <si>
    <t>0,0</t>
  </si>
  <si>
    <t xml:space="preserve">   Public investment** (%, real growth)</t>
  </si>
  <si>
    <t>-13,8</t>
  </si>
  <si>
    <t>10,0</t>
  </si>
  <si>
    <t>13,6</t>
  </si>
  <si>
    <t>5,0</t>
  </si>
  <si>
    <t>31,7</t>
  </si>
  <si>
    <t>-37,4</t>
  </si>
  <si>
    <t>31,1</t>
  </si>
  <si>
    <t>-9,1</t>
  </si>
  <si>
    <t xml:space="preserve">   Gross accumulation of private fixed assets (%, real growth)</t>
  </si>
  <si>
    <t>-7,8</t>
  </si>
  <si>
    <t>-3,4</t>
  </si>
  <si>
    <t>-13,9</t>
  </si>
  <si>
    <t>19,6</t>
  </si>
  <si>
    <t>-0,5</t>
  </si>
  <si>
    <t>-14,5</t>
  </si>
  <si>
    <t>Export of goods and services (%, real growth)</t>
  </si>
  <si>
    <t>8,6</t>
  </si>
  <si>
    <t>6,4</t>
  </si>
  <si>
    <t>21,3</t>
  </si>
  <si>
    <t>19,3</t>
  </si>
  <si>
    <t>16,0</t>
  </si>
  <si>
    <t>-31,4</t>
  </si>
  <si>
    <t>2,1</t>
  </si>
  <si>
    <t>Import of goods and services (%, real growth)</t>
  </si>
  <si>
    <t>-2,7</t>
  </si>
  <si>
    <t>-15,3</t>
  </si>
  <si>
    <t>24,6</t>
  </si>
  <si>
    <t>13,3</t>
  </si>
  <si>
    <t>12,0</t>
  </si>
  <si>
    <t>-32,0</t>
  </si>
  <si>
    <t>2,9</t>
  </si>
  <si>
    <t>External sector</t>
  </si>
  <si>
    <t>Balance of trade ((million US dollar))</t>
  </si>
  <si>
    <t>-2196,2</t>
  </si>
  <si>
    <t>-2055,4</t>
  </si>
  <si>
    <t>-1186,4</t>
  </si>
  <si>
    <t>-976,9</t>
  </si>
  <si>
    <t>-1400,9</t>
  </si>
  <si>
    <t>-1759,0</t>
  </si>
  <si>
    <t>-1805,5</t>
  </si>
  <si>
    <t>-1362,3</t>
  </si>
  <si>
    <t>-1399,6</t>
  </si>
  <si>
    <t>-1472,3</t>
  </si>
  <si>
    <t>-1550,6</t>
  </si>
  <si>
    <t>Balance of services ((million US dollar))</t>
  </si>
  <si>
    <t>-124,3</t>
  </si>
  <si>
    <t>-113,0</t>
  </si>
  <si>
    <t>-96,4</t>
  </si>
  <si>
    <t>70,4</t>
  </si>
  <si>
    <t>159,4</t>
  </si>
  <si>
    <t>56,7</t>
  </si>
  <si>
    <t>-23,4</t>
  </si>
  <si>
    <t>157,7</t>
  </si>
  <si>
    <t>181,4</t>
  </si>
  <si>
    <t>174,1</t>
  </si>
  <si>
    <t>198,3</t>
  </si>
  <si>
    <t>Remittances ((million US dollar))</t>
  </si>
  <si>
    <t>1755,1</t>
  </si>
  <si>
    <t>1616,1</t>
  </si>
  <si>
    <t>1098,3</t>
  </si>
  <si>
    <t>1009,4</t>
  </si>
  <si>
    <t>1179,3</t>
  </si>
  <si>
    <t>1136,2</t>
  </si>
  <si>
    <t>1143,8</t>
  </si>
  <si>
    <t>1057,8</t>
  </si>
  <si>
    <t>1150,4</t>
  </si>
  <si>
    <t>1099,4</t>
  </si>
  <si>
    <t>1057,3</t>
  </si>
  <si>
    <t>Current account ((million US dollar))</t>
  </si>
  <si>
    <t>-812,9</t>
  </si>
  <si>
    <t>-883,1</t>
  </si>
  <si>
    <t>-284,7</t>
  </si>
  <si>
    <t>-107,9</t>
  </si>
  <si>
    <t>-173,9</t>
  </si>
  <si>
    <t>-860,0</t>
  </si>
  <si>
    <t>-987,5</t>
  </si>
  <si>
    <t>-500,3</t>
  </si>
  <si>
    <t>-383,7</t>
  </si>
  <si>
    <t>-514,8</t>
  </si>
  <si>
    <t>-611,0</t>
  </si>
  <si>
    <t xml:space="preserve"> Balance of trade (share in GDP, %)</t>
  </si>
  <si>
    <t>-19,7</t>
  </si>
  <si>
    <t>-17,8</t>
  </si>
  <si>
    <t>-12,2</t>
  </si>
  <si>
    <t>-10,8</t>
  </si>
  <si>
    <t>-13,7</t>
  </si>
  <si>
    <t>-13,4</t>
  </si>
  <si>
    <t>-9,5</t>
  </si>
  <si>
    <t>-9,8</t>
  </si>
  <si>
    <t>-9,7</t>
  </si>
  <si>
    <t>Balance of services share in GDP, %)</t>
  </si>
  <si>
    <t>-1,0</t>
  </si>
  <si>
    <t>0,5</t>
  </si>
  <si>
    <t>-0,2</t>
  </si>
  <si>
    <t>Remittances (share in GDP, %)</t>
  </si>
  <si>
    <t>15,8</t>
  </si>
  <si>
    <t>10,4</t>
  </si>
  <si>
    <t>9,5</t>
  </si>
  <si>
    <t>10,2</t>
  </si>
  <si>
    <t>8,4</t>
  </si>
  <si>
    <t>9,3</t>
  </si>
  <si>
    <t>8,5</t>
  </si>
  <si>
    <t>Current account (share in GDP, %)</t>
  </si>
  <si>
    <t>-7,3</t>
  </si>
  <si>
    <t>-7,2</t>
  </si>
  <si>
    <t>-4,4</t>
  </si>
  <si>
    <t>Public sector</t>
  </si>
  <si>
    <t>Revenues and grants (billion Armenian dram)</t>
  </si>
  <si>
    <t>1071,4</t>
  </si>
  <si>
    <t>1144,8</t>
  </si>
  <si>
    <t>1167,7</t>
  </si>
  <si>
    <t>1171,1</t>
  </si>
  <si>
    <t>1237,8</t>
  </si>
  <si>
    <t>1341,7</t>
  </si>
  <si>
    <t>1559,1</t>
  </si>
  <si>
    <t>1560,4</t>
  </si>
  <si>
    <t>1509,5</t>
  </si>
  <si>
    <t>1641,6</t>
  </si>
  <si>
    <t>1785,2</t>
  </si>
  <si>
    <t>Tax revenues (billion Armenian dram)</t>
  </si>
  <si>
    <t>1000,9</t>
  </si>
  <si>
    <t>1064,1</t>
  </si>
  <si>
    <t>1067,9</t>
  </si>
  <si>
    <t>1079,7</t>
  </si>
  <si>
    <t>1158,0</t>
  </si>
  <si>
    <t>1258,1</t>
  </si>
  <si>
    <t>1464,3</t>
  </si>
  <si>
    <t>1385,2</t>
  </si>
  <si>
    <t>1440,1</t>
  </si>
  <si>
    <t>1575,3</t>
  </si>
  <si>
    <t>1729,4</t>
  </si>
  <si>
    <t>Expenditures (billion Armenian dram)</t>
  </si>
  <si>
    <t>1142,9</t>
  </si>
  <si>
    <t>1235,1</t>
  </si>
  <si>
    <t>1409,0</t>
  </si>
  <si>
    <t>1449,1</t>
  </si>
  <si>
    <t>1504,8</t>
  </si>
  <si>
    <t>1447,1</t>
  </si>
  <si>
    <t>1623,0</t>
  </si>
  <si>
    <t>1894,3</t>
  </si>
  <si>
    <t>1850,8</t>
  </si>
  <si>
    <t>1821,1</t>
  </si>
  <si>
    <t>1934,8</t>
  </si>
  <si>
    <t>Deficit (billion Armenian dram)</t>
  </si>
  <si>
    <t>-71,5</t>
  </si>
  <si>
    <t>-90,3</t>
  </si>
  <si>
    <t>-241,3</t>
  </si>
  <si>
    <t>-278,0</t>
  </si>
  <si>
    <t>-267,0</t>
  </si>
  <si>
    <t>-105,4</t>
  </si>
  <si>
    <t>-63,9</t>
  </si>
  <si>
    <t>-333,9</t>
  </si>
  <si>
    <t>-341,3</t>
  </si>
  <si>
    <t>-179,5</t>
  </si>
  <si>
    <t>-149,6</t>
  </si>
  <si>
    <t>Revenues and grants (share in GDP, %)</t>
  </si>
  <si>
    <t>23,5</t>
  </si>
  <si>
    <t>23,7</t>
  </si>
  <si>
    <t>23,2</t>
  </si>
  <si>
    <t>23,1</t>
  </si>
  <si>
    <t>22,2</t>
  </si>
  <si>
    <t>22,3</t>
  </si>
  <si>
    <t>25,2</t>
  </si>
  <si>
    <t>23,3</t>
  </si>
  <si>
    <t>24,2</t>
  </si>
  <si>
    <t>24,3</t>
  </si>
  <si>
    <t>Tax revenues (share in GDP, %)</t>
  </si>
  <si>
    <t>22,0</t>
  </si>
  <si>
    <t>21,2</t>
  </si>
  <si>
    <t>20,8</t>
  </si>
  <si>
    <t>20,9</t>
  </si>
  <si>
    <t>22,4</t>
  </si>
  <si>
    <t>Expenditures (share in GDP, %)</t>
  </si>
  <si>
    <t>25,1</t>
  </si>
  <si>
    <t>25,6</t>
  </si>
  <si>
    <t>28,0</t>
  </si>
  <si>
    <t>28,6</t>
  </si>
  <si>
    <t>27,0</t>
  </si>
  <si>
    <t>24,1</t>
  </si>
  <si>
    <t>24,7</t>
  </si>
  <si>
    <t>30,6</t>
  </si>
  <si>
    <t>28,5</t>
  </si>
  <si>
    <t>26,9</t>
  </si>
  <si>
    <t>26,3</t>
  </si>
  <si>
    <t>Deficit (share in GDP, %)</t>
  </si>
  <si>
    <t>-1,6</t>
  </si>
  <si>
    <t>-1,9</t>
  </si>
  <si>
    <t>-4,8</t>
  </si>
  <si>
    <t>-5,5</t>
  </si>
  <si>
    <t>-1,8</t>
  </si>
  <si>
    <t>-5,4</t>
  </si>
  <si>
    <t>-5,3</t>
  </si>
  <si>
    <t>Monetary sector</t>
  </si>
  <si>
    <t>Broad money (y/y, end of period, %)</t>
  </si>
  <si>
    <t>14,8</t>
  </si>
  <si>
    <t>10,8</t>
  </si>
  <si>
    <t>17,5</t>
  </si>
  <si>
    <t>18,5</t>
  </si>
  <si>
    <t>11,2</t>
  </si>
  <si>
    <t>9,0</t>
  </si>
  <si>
    <t>Dram broad money (y/y, end of period, %)</t>
  </si>
  <si>
    <t>14,9</t>
  </si>
  <si>
    <t>-3,5</t>
  </si>
  <si>
    <t>24,8</t>
  </si>
  <si>
    <t>28,9</t>
  </si>
  <si>
    <t>21,5</t>
  </si>
  <si>
    <t>Loans to economy (y/y, end of period, %)</t>
  </si>
  <si>
    <t>12,9</t>
  </si>
  <si>
    <t>-3,3</t>
  </si>
  <si>
    <t>6,0</t>
  </si>
  <si>
    <t>16,5</t>
  </si>
  <si>
    <t>17,2</t>
  </si>
  <si>
    <t>14,3</t>
  </si>
  <si>
    <t>USD/AMD (Armenian dram for one US dollar)</t>
  </si>
  <si>
    <t>409,6</t>
  </si>
  <si>
    <t>415,9</t>
  </si>
  <si>
    <t>477,9</t>
  </si>
  <si>
    <t>480,5</t>
  </si>
  <si>
    <t>482,7</t>
  </si>
  <si>
    <t>483,0</t>
  </si>
  <si>
    <t>480,4</t>
  </si>
  <si>
    <t>489,0</t>
  </si>
  <si>
    <t>* Hereinafter, the Central Bank will only present the indicator of the aggregate fixed asset accumulation instead of the aggregate accumulation, since the change in tangible working capital inventories is considered by Armenia’s Statistics Committee as a balancing item and it does not show the true level of the aggregate accumulation. See https://www.armstat.am/file/article/sv_04_19a_112.pdf:</t>
  </si>
  <si>
    <t xml:space="preserve">** Actual indicators of public investment are capital expenditures of the consolidated budget, and the forecasts are based on the currently revised macro framework for 2022-2024. </t>
  </si>
  <si>
    <t>*** indicators of the 2021 budget are those of the law "On 2021 State Budget of the Republic of Armenia". The indicators for 2022-2023 are presented from the revised macro framework.</t>
  </si>
  <si>
    <t>Indicators</t>
  </si>
  <si>
    <t xml:space="preserve">Central Bank refinancing rate (end of quarter)  </t>
  </si>
  <si>
    <t>Central Bank repo rate</t>
  </si>
  <si>
    <t>Interbank repo rate (up to 7-day)</t>
  </si>
  <si>
    <t>Yield of government securities on a  yield curve (as of end-quarter)</t>
  </si>
  <si>
    <t>Short-term treasury bill (1 year)</t>
  </si>
  <si>
    <t>Medium term notes (5 year)</t>
  </si>
  <si>
    <t>Table 5</t>
  </si>
  <si>
    <t>Designation</t>
  </si>
  <si>
    <t>Weights</t>
  </si>
  <si>
    <t>12-month inflation</t>
  </si>
  <si>
    <t>Contribution</t>
  </si>
  <si>
    <t>Core inflation</t>
  </si>
  <si>
    <t>Bread and cereals</t>
  </si>
  <si>
    <t>Meat</t>
  </si>
  <si>
    <t>Oils and fats</t>
  </si>
  <si>
    <t>Sugar</t>
  </si>
  <si>
    <t>Alcoholic beverages</t>
  </si>
  <si>
    <t>Tobacco</t>
  </si>
  <si>
    <t>Clothing</t>
  </si>
  <si>
    <t>Footwear</t>
  </si>
  <si>
    <t>Medicines and health products</t>
  </si>
  <si>
    <t>Fuel</t>
  </si>
  <si>
    <t>Air passenger transportation services</t>
  </si>
  <si>
    <t>Education</t>
  </si>
  <si>
    <t xml:space="preserve">Hospital services </t>
  </si>
  <si>
    <t>Outpatient care services</t>
  </si>
  <si>
    <t>Seasonal food products</t>
  </si>
  <si>
    <t>Eggs</t>
  </si>
  <si>
    <t>Fruits</t>
  </si>
  <si>
    <t>Vegetables</t>
  </si>
  <si>
    <t>Regulated services</t>
  </si>
  <si>
    <t>Table 4</t>
  </si>
  <si>
    <t>Main Judgements and Assumptions</t>
  </si>
  <si>
    <t xml:space="preserve">In partner countries, expansionary fiscal and monetary policies is expected to continue throughout the forecast horizon. </t>
  </si>
  <si>
    <t xml:space="preserve">Armenian country risk premium will be somewhat restored in the near future, but under the conditions of high liquidity in the global financial markets, in the forecast horizon, it will stay below the long-term sustainable level. </t>
  </si>
  <si>
    <t>Inflation expectations have accelerated somewhat, but are in the manageable range and are largely anchored.</t>
  </si>
  <si>
    <t>A slightly expansionary fiscal policy is planned for 2021.</t>
  </si>
  <si>
    <t xml:space="preserve">ü In 2021, a small expansionary impact of fiscal policy estimated at 0.3 percentage points is projected, provided  that all indicators set by 2021 State Budget Law are met. Stimulus effect is due to leveraging public spending, as well as by providing net lending funds established by law. Based on the revised fiscal framework for 2022-2023, in 2022 a deterrent fiscal policy impact was projected, while in 2023 a neutral impact. </t>
  </si>
  <si>
    <t>Uncertainties stemming from pandemic and martial law will have a deterrent effect on Armenia's potential growth and current demand developments (see Boxes 4 and 5).</t>
  </si>
  <si>
    <t xml:space="preserve">ü It is expected that the impact of the pandemic in Armenia will weaken and almost neutralize beginning from 2021, due to the application of the planned volumes of foreign vaccines, as well as  gradual formation of herd immunity in Armenia. </t>
  </si>
  <si>
    <t xml:space="preserve">ü It is expected that the volume of international tourism will gradually approach about 30% of the pre-crisis level by the end of 2021, amid the removal of various restrictions and the gradual activation of air communication. </t>
  </si>
  <si>
    <t xml:space="preserve">ü Under certain delay in consumption and investment due to persisting uncertainty, some negative pressures on domestic demand will emerge in the first half of the year, which will gradually be mitigated by the end of the year. </t>
  </si>
  <si>
    <t>ü Under economic uncertainties, savings increased significantly in 2020, which will be partially adjusted in the first half of 2021, having a positive impact on aggregate demand. However, the level of savings in the forecast horizon will remain above the pre-crisis level (see Box 4).</t>
  </si>
  <si>
    <t>ü The remaining economic and political uncertainties resulting from the military conflict  in Artsakh will lead to low potential GDP growth in the medium term, in line with the previous forecast, largely caused by delays and reductions in capital investment (see Box 3).</t>
  </si>
  <si>
    <t>Amid the continuing uncertainties and risks of the economic outlook, a gradual adjustment of the financial sector and a slowdown in lending rates will be observed in 2021 (see Box 2).</t>
  </si>
  <si>
    <t>ü A certain adjustment of the financial sector balance sheets is expected in 2021, which will have a certain deterrent effect on the overall demand developments.</t>
  </si>
  <si>
    <t>ü However, throughout the forecast period, macroprudential policy actions will be aimed at ensuring regular operation of the financial system, stopping short of additional risks for the real sector and macroeconomic stability.</t>
  </si>
  <si>
    <t>Changes in excise and customs rates due to the requirement to apply common rates within the EEU.</t>
  </si>
  <si>
    <t xml:space="preserve">The response to supply factors in inflation developments was manifested in the form of a one-time price adjustment. </t>
  </si>
  <si>
    <t>A number of government support programs have had a positive impact on the labor market.</t>
  </si>
  <si>
    <t xml:space="preserve">As a result of the gradual removal of restrictions, in 2021, partial restoration of seasonal migration will be considered. </t>
  </si>
  <si>
    <t>Possible developments if these assumptions prove to be correct</t>
  </si>
  <si>
    <t>ü The country's risk premium in the first quarter is estimated at a relatively low level compared to the previous quarter, as well as the previous forecast. In the medium term, it will rise to some extent, stabilizing at a slightly higher level than the current value.</t>
  </si>
  <si>
    <t xml:space="preserve">ü It is estimated that public expectations of the short-term inflation have somewhat increased against the background of a certain acceleration of the actual inflation. </t>
  </si>
  <si>
    <t>ü Previous tightening of monetary conditions by the Central Bank was an important step towards curbing inflation and projected acceleration of inflation expectations, as evidenced by the growth of deposits in the banking system. Communication measures aimed at anchoring inflation expectations will also contribute to curbing inflation.</t>
  </si>
  <si>
    <t xml:space="preserve">ü The impact of the excise tax change expected in 2021 is estimated at about 0.4 percentage points, and the impact of the change in customs rates - up to 0.2 percentage points inflationary. </t>
  </si>
  <si>
    <t xml:space="preserve">ü Within the factual inflation developments, progressive, phenomena of non-linear reaction or additional increase of surplus values have been observed. They will only be partially and insignificantly offset by further adjustments, and will largely be retained as a one-time upward adjustment of the price level. </t>
  </si>
  <si>
    <t xml:space="preserve">ü Support programs for organizations to retain employees' jobs have strongly reduced the risk of potential job search-matching inconsistencies in the labor market resulting in low unemployment rates. The main effects of the completion of the relevant programs in 2021 will be mainly manifested in terms of the reduction of salary and labor expenditures. </t>
  </si>
  <si>
    <t xml:space="preserve">ü In light of international restrictions, in 2020 large part of seasonal workers did not have the opportunity to go abroad for work, and this process may only partially resume in 2021.  As a result, remittance flows from abroad will grow, while labor supply in the domestic economy will still remain above pre-crisis levels. </t>
  </si>
  <si>
    <t>In developed countries, the negative effects of the pandemic will decrease in parallel with vaccinations, but will last until the second half of 2021, and in developing countries they will continue until the end of 2021, but with a weaker impact.</t>
  </si>
  <si>
    <t>International markets of raw materials and especially foodstuffs observed durable inflationary developments. Food and raw material prices will remain high.</t>
  </si>
  <si>
    <r>
      <t>ü</t>
    </r>
    <r>
      <rPr>
        <sz val="7"/>
        <color theme="1"/>
        <rFont val="Sylfaen"/>
        <family val="1"/>
        <charset val="204"/>
      </rPr>
      <t xml:space="preserve">  </t>
    </r>
    <r>
      <rPr>
        <sz val="8"/>
        <color theme="1"/>
        <rFont val="Sylfaen"/>
        <family val="1"/>
        <charset val="204"/>
      </rPr>
      <t xml:space="preserve">In the short term, negative effects of the spread of coronavirus will be subdued by the use of the vaccine, and in the medium term, they will be gradually mitigated.  </t>
    </r>
  </si>
  <si>
    <r>
      <t>ü</t>
    </r>
    <r>
      <rPr>
        <sz val="7"/>
        <color theme="1"/>
        <rFont val="Sylfaen"/>
        <family val="1"/>
        <charset val="204"/>
      </rPr>
      <t xml:space="preserve">  </t>
    </r>
    <r>
      <rPr>
        <sz val="8"/>
        <color theme="1"/>
        <rFont val="Sylfaen"/>
        <family val="1"/>
        <charset val="204"/>
      </rPr>
      <t>Total demand over the forecast horizon will be slightly higher than previously expected due to coronavirus vaccine distribution expectations and actual application results, as well as largely expansionary fiscal and monetary policies.</t>
    </r>
  </si>
  <si>
    <r>
      <t>ü</t>
    </r>
    <r>
      <rPr>
        <sz val="7"/>
        <color theme="1"/>
        <rFont val="Sylfaen"/>
        <family val="1"/>
        <charset val="204"/>
      </rPr>
      <t xml:space="preserve">  </t>
    </r>
    <r>
      <rPr>
        <sz val="8"/>
        <color theme="1"/>
        <rFont val="Sylfaen"/>
        <family val="1"/>
        <charset val="204"/>
      </rPr>
      <t xml:space="preserve">Within the environment of positive demand developments in the partner countries,  inflation will be shaped at a somewhat higher trajectory than in the previous forecasts. </t>
    </r>
  </si>
  <si>
    <t>Table 2</t>
  </si>
  <si>
    <t>Probability Distribution of Real GDP Growth (Cumulative) Forecast</t>
  </si>
  <si>
    <t>Period</t>
  </si>
  <si>
    <t>30% Probability Interval</t>
  </si>
  <si>
    <t>90% Probability Interval</t>
  </si>
  <si>
    <t>January-December 2020 /  January-December 2019</t>
  </si>
  <si>
    <t>January-December 2021 / January-December 2020</t>
  </si>
  <si>
    <t>January-December 2022 / January-December 2021</t>
  </si>
  <si>
    <t>January-December 2023 /            January-December 2022</t>
  </si>
  <si>
    <t xml:space="preserve">Inflation interval forecast probability distribution </t>
  </si>
  <si>
    <t>QI 2021</t>
  </si>
  <si>
    <t>QII</t>
  </si>
  <si>
    <t xml:space="preserve">QIII </t>
  </si>
  <si>
    <t xml:space="preserve">QIV </t>
  </si>
  <si>
    <t>QI 2022</t>
  </si>
  <si>
    <t>QI 2023</t>
  </si>
  <si>
    <t>Table 3</t>
  </si>
  <si>
    <t>J 16</t>
  </si>
  <si>
    <t>J</t>
  </si>
  <si>
    <t>J 17</t>
  </si>
  <si>
    <t>J 18</t>
  </si>
  <si>
    <t>J 19</t>
  </si>
  <si>
    <t>List!A1</t>
  </si>
  <si>
    <t>Revenue impulse</t>
  </si>
  <si>
    <t>Q1 17</t>
  </si>
  <si>
    <t>Q2</t>
  </si>
  <si>
    <t>Q3</t>
  </si>
  <si>
    <t>Q4</t>
  </si>
  <si>
    <t>Q1 18</t>
  </si>
  <si>
    <t>Q1 19</t>
  </si>
  <si>
    <t>Q1 20</t>
  </si>
  <si>
    <t xml:space="preserve">Q2 </t>
  </si>
  <si>
    <t>Q1 21</t>
  </si>
  <si>
    <t>Q1 22</t>
  </si>
  <si>
    <t>Q1 23</t>
  </si>
  <si>
    <t>Q1, 2020 projections</t>
  </si>
  <si>
    <t>Q2, 2020 projections</t>
  </si>
  <si>
    <t>Q3, 2020 projections</t>
  </si>
  <si>
    <t>Q4, 2020 projections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</si>
</sst>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0.0"/>
    <numFmt numFmtId="165" formatCode="0.0_)"/>
    <numFmt numFmtId="166" formatCode="[$-409]dd\-mmm\-yy;@"/>
    <numFmt numFmtId="167" formatCode="_(* #,##0_);_(* \(#,##0\);_(* &quot;-&quot;??_);_(@_)"/>
    <numFmt numFmtId="168" formatCode="0.0%"/>
    <numFmt numFmtId="169" formatCode="_(* #,##0.0_);_(* \(#,##0.0\);_(* &quot;-&quot;??_);_(@_)"/>
    <numFmt numFmtId="170" formatCode="0.000"/>
    <numFmt numFmtId="171" formatCode="0.00_)"/>
    <numFmt numFmtId="172" formatCode="0.0000000000000_)"/>
    <numFmt numFmtId="173" formatCode="0.000000000000_)"/>
    <numFmt numFmtId="174" formatCode="[$-409]mmm\-yy;@"/>
    <numFmt numFmtId="175" formatCode="0.000_)"/>
    <numFmt numFmtId="176" formatCode="0.0000"/>
    <numFmt numFmtId="177" formatCode="0.000000000000000000000000000_)"/>
  </numFmts>
  <fonts count="154" x14ac:knownFonts="1">
    <font>
      <sz val="11"/>
      <color theme="1"/>
      <name val="GHEA Grapalat"/>
      <family val="2"/>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7"/>
      <color rgb="FF1F497D"/>
      <name val="GHEA Grapalat"/>
      <family val="3"/>
    </font>
    <font>
      <b/>
      <sz val="2"/>
      <color theme="1"/>
      <name val="GHEA Grapalat"/>
      <family val="3"/>
    </font>
    <font>
      <sz val="10"/>
      <name val="Calibri"/>
      <family val="2"/>
      <scheme val="minor"/>
    </font>
    <font>
      <b/>
      <u/>
      <sz val="10"/>
      <color theme="10"/>
      <name val="GHEA Grapalat"/>
      <family val="3"/>
    </font>
    <font>
      <b/>
      <sz val="10"/>
      <color rgb="FF0070C0"/>
      <name val="GHEA Grapalat"/>
      <family val="3"/>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charset val="238"/>
    </font>
    <font>
      <u/>
      <sz val="12"/>
      <color indexed="12"/>
      <name val="Times New Roman CE"/>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FF0000"/>
      <name val="GHEA Grapalat"/>
      <family val="2"/>
    </font>
    <font>
      <sz val="10"/>
      <color rgb="FFFF0000"/>
      <name val="GHEA Grapalat"/>
      <family val="3"/>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sz val="10"/>
      <color theme="1"/>
      <name val="Arial"/>
      <family val="2"/>
      <charset val="204"/>
    </font>
    <font>
      <b/>
      <sz val="10"/>
      <color rgb="FF000000"/>
      <name val="GHEA Grapalat"/>
      <family val="2"/>
    </font>
    <font>
      <sz val="11"/>
      <name val="GHEA Grapalat"/>
      <family val="2"/>
    </font>
    <font>
      <b/>
      <sz val="8"/>
      <color theme="1"/>
      <name val="GHEA Grapalat"/>
      <family val="3"/>
    </font>
    <font>
      <sz val="8"/>
      <color theme="1"/>
      <name val="GHEA Grapalat"/>
      <family val="3"/>
    </font>
    <font>
      <sz val="10"/>
      <color rgb="FF404040"/>
      <name val="GHEA Grapalat"/>
      <family val="2"/>
    </font>
    <font>
      <b/>
      <i/>
      <sz val="8"/>
      <color rgb="FF000000"/>
      <name val="GHEA Grapalat"/>
      <family val="3"/>
    </font>
    <font>
      <b/>
      <sz val="8"/>
      <color rgb="FF000000"/>
      <name val="GHEA Grapalat"/>
      <family val="3"/>
    </font>
    <font>
      <b/>
      <sz val="7"/>
      <color theme="1"/>
      <name val="GHEA Grapalat"/>
      <family val="3"/>
    </font>
    <font>
      <sz val="7"/>
      <color theme="1"/>
      <name val="GHEA Grapalat"/>
      <family val="3"/>
    </font>
    <font>
      <i/>
      <sz val="7"/>
      <color theme="1"/>
      <name val="GHEA Grapalat"/>
      <family val="3"/>
    </font>
    <font>
      <sz val="12"/>
      <color rgb="FF000000"/>
      <name val="GHEA Grapalat"/>
      <family val="3"/>
    </font>
    <font>
      <sz val="10"/>
      <color rgb="FFFFFFFF"/>
      <name val="GHEA Grapalat"/>
      <family val="3"/>
    </font>
    <font>
      <sz val="10"/>
      <color rgb="FF000000"/>
      <name val="Helvetica"/>
      <family val="2"/>
    </font>
    <font>
      <sz val="9"/>
      <color theme="1"/>
      <name val="GHEA Grapalat"/>
      <family val="3"/>
    </font>
    <font>
      <sz val="10"/>
      <color theme="1"/>
      <name val="Arial Armenian"/>
      <family val="2"/>
    </font>
    <font>
      <sz val="9"/>
      <color theme="1"/>
      <name val="Arial"/>
      <family val="2"/>
    </font>
    <font>
      <sz val="10"/>
      <name val="Courier New"/>
      <family val="3"/>
    </font>
    <font>
      <u/>
      <sz val="10"/>
      <color theme="10"/>
      <name val="GHEA Grapalat"/>
      <family val="3"/>
    </font>
    <font>
      <b/>
      <sz val="7"/>
      <color theme="1"/>
      <name val="Calibri"/>
      <family val="2"/>
      <charset val="204"/>
    </font>
    <font>
      <sz val="8"/>
      <name val="GHEA Grapalat"/>
      <family val="2"/>
    </font>
    <font>
      <sz val="8"/>
      <color theme="1"/>
      <name val="Sylfaen"/>
      <family val="1"/>
      <charset val="204"/>
    </font>
    <font>
      <sz val="8"/>
      <color rgb="FF000000"/>
      <name val="Sylfaen"/>
      <family val="1"/>
      <charset val="204"/>
    </font>
    <font>
      <sz val="7"/>
      <color theme="1"/>
      <name val="Sylfaen"/>
      <family val="1"/>
      <charset val="204"/>
    </font>
    <font>
      <b/>
      <sz val="8"/>
      <color theme="1"/>
      <name val="Sylfaen"/>
      <family val="1"/>
      <charset val="204"/>
    </font>
    <font>
      <b/>
      <u/>
      <sz val="10"/>
      <color theme="10"/>
      <name val="Sylfaen"/>
      <family val="1"/>
      <charset val="204"/>
    </font>
    <font>
      <sz val="10"/>
      <color theme="1"/>
      <name val="Sylfaen"/>
      <family val="1"/>
      <charset val="204"/>
    </font>
    <font>
      <b/>
      <i/>
      <sz val="10"/>
      <color theme="1"/>
      <name val="Sylfaen"/>
      <family val="1"/>
      <charset val="204"/>
    </font>
    <font>
      <sz val="11"/>
      <color theme="1"/>
      <name val="Sylfaen"/>
      <family val="1"/>
      <charset val="204"/>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s>
  <borders count="49">
    <border>
      <left/>
      <right/>
      <top/>
      <bottom/>
      <diagonal/>
    </border>
    <border>
      <left style="thin">
        <color indexed="1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FF"/>
      </top>
      <bottom/>
      <diagonal/>
    </border>
    <border>
      <left/>
      <right style="thin">
        <color rgb="FF0000FF"/>
      </right>
      <top style="thin">
        <color rgb="FF0000FF"/>
      </top>
      <bottom/>
      <diagonal/>
    </border>
    <border>
      <left style="thin">
        <color indexed="12"/>
      </left>
      <right/>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right/>
      <top/>
      <bottom style="thin">
        <color indexed="12"/>
      </bottom>
      <diagonal/>
    </border>
    <border>
      <left/>
      <right style="thin">
        <color indexed="12"/>
      </right>
      <top/>
      <bottom style="thin">
        <color indexed="1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rgb="FF0000FF"/>
      </left>
      <right/>
      <top style="thin">
        <color rgb="FF0000FF"/>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62">
    <xf numFmtId="0" fontId="0" fillId="0" borderId="0"/>
    <xf numFmtId="0" fontId="11" fillId="0" borderId="0"/>
    <xf numFmtId="0" fontId="13" fillId="0" borderId="0"/>
    <xf numFmtId="0" fontId="14" fillId="0" borderId="0"/>
    <xf numFmtId="0" fontId="15" fillId="0" borderId="0"/>
    <xf numFmtId="0" fontId="12" fillId="0" borderId="0"/>
    <xf numFmtId="0" fontId="12" fillId="0" borderId="0"/>
    <xf numFmtId="0" fontId="17" fillId="0" borderId="0"/>
    <xf numFmtId="0" fontId="12" fillId="0" borderId="0"/>
    <xf numFmtId="0" fontId="12" fillId="0" borderId="0"/>
    <xf numFmtId="0" fontId="16" fillId="0" borderId="0"/>
    <xf numFmtId="0" fontId="12" fillId="0" borderId="0"/>
    <xf numFmtId="0" fontId="20" fillId="0" borderId="0"/>
    <xf numFmtId="43" fontId="20" fillId="0" borderId="0" applyFont="0" applyFill="0" applyBorder="0" applyAlignment="0" applyProtection="0"/>
    <xf numFmtId="0" fontId="12" fillId="0" borderId="0"/>
    <xf numFmtId="0" fontId="12" fillId="0" borderId="0"/>
    <xf numFmtId="165" fontId="21" fillId="0" borderId="0"/>
    <xf numFmtId="0" fontId="22" fillId="0" borderId="0"/>
    <xf numFmtId="43" fontId="12" fillId="0" borderId="0" applyFont="0" applyFill="0" applyBorder="0" applyAlignment="0" applyProtection="0"/>
    <xf numFmtId="0" fontId="24" fillId="0" borderId="0"/>
    <xf numFmtId="0" fontId="25" fillId="0" borderId="0"/>
    <xf numFmtId="43" fontId="12" fillId="0" borderId="0" applyFont="0" applyFill="0" applyBorder="0" applyAlignment="0" applyProtection="0"/>
    <xf numFmtId="0" fontId="27" fillId="0" borderId="0"/>
    <xf numFmtId="43" fontId="27" fillId="0" borderId="0" applyFont="0" applyFill="0" applyBorder="0" applyAlignment="0" applyProtection="0"/>
    <xf numFmtId="0" fontId="28" fillId="0" borderId="0" applyNumberFormat="0" applyFill="0" applyBorder="0" applyAlignment="0" applyProtection="0"/>
    <xf numFmtId="0" fontId="12" fillId="0" borderId="0"/>
    <xf numFmtId="9" fontId="20" fillId="0" borderId="0" applyFont="0" applyFill="0" applyBorder="0" applyAlignment="0" applyProtection="0"/>
    <xf numFmtId="0" fontId="10" fillId="0" borderId="0"/>
    <xf numFmtId="0" fontId="10" fillId="0" borderId="0"/>
    <xf numFmtId="0" fontId="27" fillId="0" borderId="0"/>
    <xf numFmtId="43" fontId="27" fillId="0" borderId="0" applyFont="0" applyFill="0" applyBorder="0" applyAlignment="0" applyProtection="0"/>
    <xf numFmtId="165" fontId="40" fillId="0" borderId="0"/>
    <xf numFmtId="171" fontId="40" fillId="0" borderId="0">
      <alignment vertical="center"/>
    </xf>
    <xf numFmtId="165" fontId="21" fillId="0" borderId="0"/>
    <xf numFmtId="0" fontId="11" fillId="0" borderId="0"/>
    <xf numFmtId="171" fontId="40" fillId="0" borderId="0"/>
    <xf numFmtId="173" fontId="21" fillId="0" borderId="0"/>
    <xf numFmtId="171" fontId="40" fillId="0" borderId="0"/>
    <xf numFmtId="172" fontId="40" fillId="0" borderId="0"/>
    <xf numFmtId="43" fontId="41" fillId="0" borderId="0" applyFon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47" fillId="4" borderId="0" applyNumberFormat="0" applyBorder="0" applyAlignment="0" applyProtection="0"/>
    <xf numFmtId="0" fontId="48" fillId="5" borderId="0" applyNumberFormat="0" applyBorder="0" applyAlignment="0" applyProtection="0"/>
    <xf numFmtId="0" fontId="49" fillId="6" borderId="5" applyNumberFormat="0" applyAlignment="0" applyProtection="0"/>
    <xf numFmtId="0" fontId="50" fillId="7" borderId="6" applyNumberFormat="0" applyAlignment="0" applyProtection="0"/>
    <xf numFmtId="0" fontId="51" fillId="7" borderId="5" applyNumberFormat="0" applyAlignment="0" applyProtection="0"/>
    <xf numFmtId="0" fontId="52" fillId="0" borderId="7" applyNumberFormat="0" applyFill="0" applyAlignment="0" applyProtection="0"/>
    <xf numFmtId="0" fontId="53" fillId="8" borderId="8" applyNumberFormat="0" applyAlignment="0" applyProtection="0"/>
    <xf numFmtId="0" fontId="39" fillId="0" borderId="0" applyNumberFormat="0" applyFill="0" applyBorder="0" applyAlignment="0" applyProtection="0"/>
    <xf numFmtId="0" fontId="12" fillId="9" borderId="9" applyNumberFormat="0" applyFont="0" applyAlignment="0" applyProtection="0"/>
    <xf numFmtId="0" fontId="54" fillId="0" borderId="0" applyNumberFormat="0" applyFill="0" applyBorder="0" applyAlignment="0" applyProtection="0"/>
    <xf numFmtId="0" fontId="30" fillId="0" borderId="10" applyNumberFormat="0" applyFill="0" applyAlignment="0" applyProtection="0"/>
    <xf numFmtId="0" fontId="55"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55" fillId="33" borderId="0" applyNumberFormat="0" applyBorder="0" applyAlignment="0" applyProtection="0"/>
    <xf numFmtId="0" fontId="9" fillId="0" borderId="0"/>
    <xf numFmtId="9" fontId="12" fillId="0" borderId="0" applyFont="0" applyFill="0" applyBorder="0" applyAlignment="0" applyProtection="0"/>
    <xf numFmtId="0" fontId="27" fillId="0" borderId="0"/>
    <xf numFmtId="43" fontId="27" fillId="0" borderId="0" applyFont="0" applyFill="0" applyBorder="0" applyAlignment="0" applyProtection="0"/>
    <xf numFmtId="0" fontId="8" fillId="0" borderId="0"/>
    <xf numFmtId="0" fontId="8" fillId="0" borderId="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47" fillId="4" borderId="0" applyNumberFormat="0" applyBorder="0" applyAlignment="0" applyProtection="0"/>
    <xf numFmtId="0" fontId="48" fillId="5" borderId="0" applyNumberFormat="0" applyBorder="0" applyAlignment="0" applyProtection="0"/>
    <xf numFmtId="0" fontId="49" fillId="6" borderId="5" applyNumberFormat="0" applyAlignment="0" applyProtection="0"/>
    <xf numFmtId="0" fontId="50" fillId="7" borderId="6" applyNumberFormat="0" applyAlignment="0" applyProtection="0"/>
    <xf numFmtId="0" fontId="51" fillId="7" borderId="5" applyNumberFormat="0" applyAlignment="0" applyProtection="0"/>
    <xf numFmtId="0" fontId="52" fillId="0" borderId="7" applyNumberFormat="0" applyFill="0" applyAlignment="0" applyProtection="0"/>
    <xf numFmtId="0" fontId="53" fillId="8" borderId="8" applyNumberFormat="0" applyAlignment="0" applyProtection="0"/>
    <xf numFmtId="0" fontId="39" fillId="0" borderId="0" applyNumberFormat="0" applyFill="0" applyBorder="0" applyAlignment="0" applyProtection="0"/>
    <xf numFmtId="0" fontId="54" fillId="0" borderId="0" applyNumberFormat="0" applyFill="0" applyBorder="0" applyAlignment="0" applyProtection="0"/>
    <xf numFmtId="0" fontId="30" fillId="0" borderId="10" applyNumberFormat="0" applyFill="0" applyAlignment="0" applyProtection="0"/>
    <xf numFmtId="0" fontId="55"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55"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9" fontId="11" fillId="0" borderId="0" applyFont="0" applyFill="0" applyBorder="0" applyAlignment="0" applyProtection="0"/>
    <xf numFmtId="0" fontId="65" fillId="0" borderId="0"/>
    <xf numFmtId="0" fontId="20" fillId="0" borderId="0"/>
    <xf numFmtId="0" fontId="66" fillId="0" borderId="0"/>
    <xf numFmtId="9" fontId="17" fillId="0" borderId="0" applyFont="0" applyFill="0" applyBorder="0" applyAlignment="0" applyProtection="0"/>
    <xf numFmtId="0" fontId="67" fillId="0" borderId="0"/>
    <xf numFmtId="0" fontId="17" fillId="0" borderId="0"/>
    <xf numFmtId="0" fontId="6" fillId="9" borderId="9" applyNumberFormat="0" applyFont="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0" fontId="83" fillId="3" borderId="0" applyNumberFormat="0" applyBorder="0" applyAlignment="0" applyProtection="0"/>
    <xf numFmtId="0" fontId="84" fillId="4" borderId="0" applyNumberFormat="0" applyBorder="0" applyAlignment="0" applyProtection="0"/>
    <xf numFmtId="0" fontId="85" fillId="5" borderId="0" applyNumberFormat="0" applyBorder="0" applyAlignment="0" applyProtection="0"/>
    <xf numFmtId="0" fontId="86" fillId="6" borderId="5" applyNumberFormat="0" applyAlignment="0" applyProtection="0"/>
    <xf numFmtId="0" fontId="87" fillId="7" borderId="6" applyNumberFormat="0" applyAlignment="0" applyProtection="0"/>
    <xf numFmtId="0" fontId="88" fillId="7" borderId="5" applyNumberFormat="0" applyAlignment="0" applyProtection="0"/>
    <xf numFmtId="0" fontId="89" fillId="0" borderId="7" applyNumberFormat="0" applyFill="0" applyAlignment="0" applyProtection="0"/>
    <xf numFmtId="0" fontId="90" fillId="8"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94" fillId="33" borderId="0" applyNumberFormat="0" applyBorder="0" applyAlignment="0" applyProtection="0"/>
    <xf numFmtId="0" fontId="27" fillId="9" borderId="9" applyNumberFormat="0" applyFont="0" applyAlignment="0" applyProtection="0"/>
    <xf numFmtId="0" fontId="27" fillId="0" borderId="0"/>
    <xf numFmtId="0" fontId="27" fillId="9" borderId="9"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0" borderId="0"/>
    <xf numFmtId="0" fontId="27" fillId="9" borderId="9"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0" borderId="0"/>
    <xf numFmtId="0" fontId="27" fillId="9" borderId="9"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68" fillId="3" borderId="0" applyNumberFormat="0" applyBorder="0" applyAlignment="0" applyProtection="0"/>
    <xf numFmtId="0" fontId="69" fillId="4" borderId="0" applyNumberFormat="0" applyBorder="0" applyAlignment="0" applyProtection="0"/>
    <xf numFmtId="0" fontId="70" fillId="5" borderId="0" applyNumberFormat="0" applyBorder="0" applyAlignment="0" applyProtection="0"/>
    <xf numFmtId="0" fontId="71" fillId="6" borderId="5" applyNumberFormat="0" applyAlignment="0" applyProtection="0"/>
    <xf numFmtId="0" fontId="72" fillId="7" borderId="6" applyNumberFormat="0" applyAlignment="0" applyProtection="0"/>
    <xf numFmtId="0" fontId="73" fillId="7" borderId="5" applyNumberFormat="0" applyAlignment="0" applyProtection="0"/>
    <xf numFmtId="0" fontId="74" fillId="0" borderId="7" applyNumberFormat="0" applyFill="0" applyAlignment="0" applyProtection="0"/>
    <xf numFmtId="0" fontId="75" fillId="8"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79" fillId="33" borderId="0" applyNumberFormat="0" applyBorder="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0" fontId="83" fillId="3" borderId="0" applyNumberFormat="0" applyBorder="0" applyAlignment="0" applyProtection="0"/>
    <xf numFmtId="0" fontId="84" fillId="4" borderId="0" applyNumberFormat="0" applyBorder="0" applyAlignment="0" applyProtection="0"/>
    <xf numFmtId="0" fontId="85" fillId="5" borderId="0" applyNumberFormat="0" applyBorder="0" applyAlignment="0" applyProtection="0"/>
    <xf numFmtId="0" fontId="86" fillId="6" borderId="5" applyNumberFormat="0" applyAlignment="0" applyProtection="0"/>
    <xf numFmtId="0" fontId="87" fillId="7" borderId="6" applyNumberFormat="0" applyAlignment="0" applyProtection="0"/>
    <xf numFmtId="0" fontId="88" fillId="7" borderId="5" applyNumberFormat="0" applyAlignment="0" applyProtection="0"/>
    <xf numFmtId="0" fontId="89" fillId="0" borderId="7" applyNumberFormat="0" applyFill="0" applyAlignment="0" applyProtection="0"/>
    <xf numFmtId="0" fontId="90" fillId="8"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94" fillId="33" borderId="0" applyNumberFormat="0" applyBorder="0" applyAlignment="0" applyProtection="0"/>
    <xf numFmtId="0" fontId="27" fillId="9" borderId="9" applyNumberFormat="0" applyFont="0" applyAlignment="0" applyProtection="0"/>
    <xf numFmtId="0" fontId="27" fillId="0" borderId="0"/>
    <xf numFmtId="0" fontId="27" fillId="9" borderId="9"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0" borderId="0"/>
    <xf numFmtId="0" fontId="27" fillId="9" borderId="9"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95" fillId="0" borderId="0"/>
    <xf numFmtId="0" fontId="12" fillId="0" borderId="0"/>
    <xf numFmtId="0" fontId="65" fillId="0" borderId="0"/>
    <xf numFmtId="0" fontId="27"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21" fillId="0" borderId="0"/>
    <xf numFmtId="175" fontId="21" fillId="0" borderId="0"/>
    <xf numFmtId="175" fontId="21" fillId="0" borderId="0"/>
    <xf numFmtId="43" fontId="27" fillId="0" borderId="0" applyFont="0" applyFill="0" applyBorder="0" applyAlignment="0" applyProtection="0"/>
    <xf numFmtId="165" fontId="40" fillId="0" borderId="0"/>
    <xf numFmtId="43" fontId="12" fillId="0" borderId="0" applyFont="0" applyFill="0" applyBorder="0" applyAlignment="0" applyProtection="0"/>
    <xf numFmtId="165" fontId="40" fillId="0" borderId="0"/>
    <xf numFmtId="0" fontId="11" fillId="0" borderId="0"/>
    <xf numFmtId="0" fontId="57" fillId="0" borderId="0"/>
    <xf numFmtId="0" fontId="11" fillId="0" borderId="0"/>
    <xf numFmtId="0" fontId="11" fillId="0" borderId="0"/>
    <xf numFmtId="0" fontId="65" fillId="0" borderId="0"/>
    <xf numFmtId="43" fontId="11" fillId="0" borderId="0" applyFont="0" applyFill="0" applyBorder="0" applyAlignment="0" applyProtection="0"/>
    <xf numFmtId="43" fontId="11" fillId="0" borderId="0" applyFont="0" applyFill="0" applyBorder="0" applyAlignment="0" applyProtection="0"/>
    <xf numFmtId="0" fontId="65" fillId="0" borderId="0"/>
    <xf numFmtId="0" fontId="12" fillId="0" borderId="0"/>
    <xf numFmtId="0" fontId="11" fillId="0" borderId="0"/>
    <xf numFmtId="171" fontId="21" fillId="0" borderId="0"/>
    <xf numFmtId="165" fontId="40" fillId="0" borderId="0"/>
    <xf numFmtId="165" fontId="40" fillId="0" borderId="0"/>
    <xf numFmtId="165" fontId="40" fillId="0" borderId="0"/>
    <xf numFmtId="171" fontId="40" fillId="0" borderId="0"/>
    <xf numFmtId="171" fontId="21" fillId="0" borderId="0">
      <alignment vertical="center"/>
    </xf>
    <xf numFmtId="0" fontId="64" fillId="0" borderId="0"/>
    <xf numFmtId="165" fontId="21" fillId="0" borderId="0"/>
    <xf numFmtId="0" fontId="11" fillId="0" borderId="0"/>
    <xf numFmtId="171" fontId="40" fillId="0" borderId="0"/>
    <xf numFmtId="165" fontId="21" fillId="0" borderId="0"/>
    <xf numFmtId="171" fontId="21" fillId="0" borderId="0"/>
    <xf numFmtId="0" fontId="57" fillId="0" borderId="0"/>
    <xf numFmtId="165" fontId="40" fillId="0" borderId="0"/>
    <xf numFmtId="171" fontId="40" fillId="0" borderId="0"/>
    <xf numFmtId="0" fontId="41" fillId="0" borderId="0"/>
    <xf numFmtId="171" fontId="40" fillId="0" borderId="0"/>
    <xf numFmtId="165" fontId="40" fillId="0" borderId="0"/>
    <xf numFmtId="0" fontId="27" fillId="0" borderId="0"/>
    <xf numFmtId="165" fontId="40" fillId="0" borderId="0"/>
    <xf numFmtId="0" fontId="65" fillId="0" borderId="0"/>
    <xf numFmtId="165" fontId="40" fillId="0" borderId="0"/>
    <xf numFmtId="165" fontId="40" fillId="0" borderId="0"/>
    <xf numFmtId="172" fontId="40" fillId="0" borderId="0"/>
    <xf numFmtId="176" fontId="21" fillId="0" borderId="0"/>
    <xf numFmtId="175" fontId="40" fillId="0" borderId="0"/>
    <xf numFmtId="175" fontId="21" fillId="0" borderId="0"/>
    <xf numFmtId="172" fontId="40" fillId="0" borderId="0"/>
    <xf numFmtId="176" fontId="21" fillId="0" borderId="0"/>
    <xf numFmtId="175" fontId="40" fillId="0" borderId="0"/>
    <xf numFmtId="175" fontId="21" fillId="0" borderId="0"/>
    <xf numFmtId="177" fontId="21" fillId="0" borderId="0"/>
    <xf numFmtId="173" fontId="21" fillId="0" borderId="0"/>
    <xf numFmtId="176" fontId="40" fillId="0" borderId="0"/>
    <xf numFmtId="175" fontId="40" fillId="0" borderId="0"/>
    <xf numFmtId="175" fontId="21" fillId="0" borderId="0"/>
    <xf numFmtId="176" fontId="40" fillId="0" borderId="0"/>
    <xf numFmtId="0" fontId="41" fillId="0" borderId="0"/>
    <xf numFmtId="175" fontId="21" fillId="0" borderId="0"/>
    <xf numFmtId="176" fontId="21" fillId="0" borderId="0"/>
    <xf numFmtId="172" fontId="40"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5" fillId="0" borderId="0"/>
    <xf numFmtId="0" fontId="5" fillId="0" borderId="0"/>
    <xf numFmtId="0" fontId="11" fillId="0" borderId="0"/>
    <xf numFmtId="0" fontId="96" fillId="0" borderId="0"/>
    <xf numFmtId="0" fontId="98" fillId="34" borderId="0" applyNumberFormat="0" applyBorder="0" applyAlignment="0" applyProtection="0"/>
    <xf numFmtId="0" fontId="98" fillId="35" borderId="0" applyNumberFormat="0" applyBorder="0" applyAlignment="0" applyProtection="0"/>
    <xf numFmtId="0" fontId="98" fillId="36" borderId="0" applyNumberFormat="0" applyBorder="0" applyAlignment="0" applyProtection="0"/>
    <xf numFmtId="0" fontId="98" fillId="37"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98" fillId="40" borderId="0" applyNumberFormat="0" applyBorder="0" applyAlignment="0" applyProtection="0"/>
    <xf numFmtId="0" fontId="98" fillId="41" borderId="0" applyNumberFormat="0" applyBorder="0" applyAlignment="0" applyProtection="0"/>
    <xf numFmtId="0" fontId="98" fillId="42" borderId="0" applyNumberFormat="0" applyBorder="0" applyAlignment="0" applyProtection="0"/>
    <xf numFmtId="0" fontId="98" fillId="37" borderId="0" applyNumberFormat="0" applyBorder="0" applyAlignment="0" applyProtection="0"/>
    <xf numFmtId="0" fontId="98" fillId="40" borderId="0" applyNumberFormat="0" applyBorder="0" applyAlignment="0" applyProtection="0"/>
    <xf numFmtId="0" fontId="98" fillId="43" borderId="0" applyNumberFormat="0" applyBorder="0" applyAlignment="0" applyProtection="0"/>
    <xf numFmtId="0" fontId="99" fillId="44" borderId="0" applyNumberFormat="0" applyBorder="0" applyAlignment="0" applyProtection="0"/>
    <xf numFmtId="0" fontId="99" fillId="41" borderId="0" applyNumberFormat="0" applyBorder="0" applyAlignment="0" applyProtection="0"/>
    <xf numFmtId="0" fontId="99" fillId="42" borderId="0" applyNumberFormat="0" applyBorder="0" applyAlignment="0" applyProtection="0"/>
    <xf numFmtId="0" fontId="99" fillId="45" borderId="0" applyNumberFormat="0" applyBorder="0" applyAlignment="0" applyProtection="0"/>
    <xf numFmtId="0" fontId="99" fillId="46" borderId="0" applyNumberFormat="0" applyBorder="0" applyAlignment="0" applyProtection="0"/>
    <xf numFmtId="0" fontId="99" fillId="47" borderId="0" applyNumberFormat="0" applyBorder="0" applyAlignment="0" applyProtection="0"/>
    <xf numFmtId="0" fontId="100" fillId="0" borderId="12" applyNumberFormat="0" applyFill="0" applyAlignment="0" applyProtection="0"/>
    <xf numFmtId="0" fontId="101" fillId="35" borderId="0" applyNumberFormat="0" applyBorder="0" applyAlignment="0" applyProtection="0"/>
    <xf numFmtId="0" fontId="97" fillId="0" borderId="0" applyNumberFormat="0" applyFill="0" applyBorder="0" applyAlignment="0" applyProtection="0">
      <alignment vertical="top"/>
      <protection locked="0"/>
    </xf>
    <xf numFmtId="0" fontId="102" fillId="49" borderId="13" applyNumberFormat="0" applyAlignment="0" applyProtection="0"/>
    <xf numFmtId="0" fontId="103" fillId="0" borderId="14" applyNumberFormat="0" applyFill="0" applyAlignment="0" applyProtection="0"/>
    <xf numFmtId="0" fontId="104" fillId="0" borderId="15" applyNumberFormat="0" applyFill="0" applyAlignment="0" applyProtection="0"/>
    <xf numFmtId="0" fontId="105" fillId="0" borderId="16"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50" borderId="0" applyNumberFormat="0" applyBorder="0" applyAlignment="0" applyProtection="0"/>
    <xf numFmtId="0" fontId="64" fillId="0" borderId="0"/>
    <xf numFmtId="0" fontId="16" fillId="0" borderId="0"/>
    <xf numFmtId="9" fontId="65" fillId="0" borderId="0" applyFont="0" applyFill="0" applyBorder="0" applyAlignment="0" applyProtection="0"/>
    <xf numFmtId="0" fontId="14" fillId="51" borderId="17" applyNumberFormat="0" applyFont="0" applyAlignment="0" applyProtection="0"/>
    <xf numFmtId="0" fontId="108" fillId="0" borderId="18" applyNumberFormat="0" applyFill="0" applyAlignment="0" applyProtection="0"/>
    <xf numFmtId="0" fontId="109" fillId="36" borderId="0" applyNumberFormat="0" applyBorder="0" applyAlignment="0" applyProtection="0"/>
    <xf numFmtId="0" fontId="110" fillId="0" borderId="0" applyNumberFormat="0" applyFill="0" applyBorder="0" applyAlignment="0" applyProtection="0"/>
    <xf numFmtId="0" fontId="111" fillId="39" borderId="19" applyNumberFormat="0" applyAlignment="0" applyProtection="0"/>
    <xf numFmtId="0" fontId="112" fillId="52" borderId="19" applyNumberFormat="0" applyAlignment="0" applyProtection="0"/>
    <xf numFmtId="0" fontId="113" fillId="52" borderId="20" applyNumberFormat="0" applyAlignment="0" applyProtection="0"/>
    <xf numFmtId="0" fontId="114" fillId="0" borderId="0" applyNumberFormat="0" applyFill="0" applyBorder="0" applyAlignment="0" applyProtection="0"/>
    <xf numFmtId="0" fontId="99" fillId="53" borderId="0" applyNumberFormat="0" applyBorder="0" applyAlignment="0" applyProtection="0"/>
    <xf numFmtId="0" fontId="99" fillId="48" borderId="0" applyNumberFormat="0" applyBorder="0" applyAlignment="0" applyProtection="0"/>
    <xf numFmtId="0" fontId="99" fillId="54" borderId="0" applyNumberFormat="0" applyBorder="0" applyAlignment="0" applyProtection="0"/>
    <xf numFmtId="0" fontId="99" fillId="45" borderId="0" applyNumberFormat="0" applyBorder="0" applyAlignment="0" applyProtection="0"/>
    <xf numFmtId="0" fontId="99" fillId="46" borderId="0" applyNumberFormat="0" applyBorder="0" applyAlignment="0" applyProtection="0"/>
    <xf numFmtId="0" fontId="99" fillId="55" borderId="0" applyNumberFormat="0" applyBorder="0" applyAlignment="0" applyProtection="0"/>
    <xf numFmtId="0" fontId="4" fillId="0" borderId="0"/>
    <xf numFmtId="0" fontId="4" fillId="0" borderId="0"/>
    <xf numFmtId="0" fontId="3" fillId="0" borderId="0"/>
    <xf numFmtId="0" fontId="2" fillId="0" borderId="0"/>
    <xf numFmtId="0" fontId="123" fillId="0" borderId="0"/>
    <xf numFmtId="0" fontId="124" fillId="0" borderId="0"/>
    <xf numFmtId="9" fontId="123" fillId="0" borderId="0" applyFont="0" applyFill="0" applyBorder="0" applyAlignment="0" applyProtection="0"/>
    <xf numFmtId="0" fontId="1" fillId="0" borderId="0"/>
    <xf numFmtId="0" fontId="1" fillId="0" borderId="0"/>
    <xf numFmtId="0" fontId="65" fillId="0" borderId="0"/>
  </cellStyleXfs>
  <cellXfs count="316">
    <xf numFmtId="0" fontId="0" fillId="0" borderId="0" xfId="0"/>
    <xf numFmtId="0" fontId="23" fillId="0" borderId="0" xfId="0" applyFont="1"/>
    <xf numFmtId="0" fontId="26" fillId="0" borderId="0" xfId="0" applyFont="1"/>
    <xf numFmtId="0" fontId="31" fillId="0" borderId="0" xfId="0" applyFont="1"/>
    <xf numFmtId="164" fontId="31" fillId="0" borderId="0" xfId="0" applyNumberFormat="1" applyFont="1"/>
    <xf numFmtId="0" fontId="32" fillId="0" borderId="0" xfId="0" applyFont="1"/>
    <xf numFmtId="0" fontId="30" fillId="0" borderId="0" xfId="0" applyFont="1"/>
    <xf numFmtId="0" fontId="33" fillId="0" borderId="0" xfId="2" applyFont="1" applyAlignment="1">
      <alignment horizontal="center" vertical="top" wrapText="1"/>
    </xf>
    <xf numFmtId="9" fontId="33" fillId="0" borderId="0" xfId="2" applyNumberFormat="1" applyFont="1"/>
    <xf numFmtId="9" fontId="34" fillId="0" borderId="0" xfId="2" applyNumberFormat="1" applyFont="1"/>
    <xf numFmtId="164" fontId="33" fillId="0" borderId="0" xfId="3" applyNumberFormat="1" applyFont="1"/>
    <xf numFmtId="164" fontId="34" fillId="0" borderId="0" xfId="3" applyNumberFormat="1" applyFont="1"/>
    <xf numFmtId="2" fontId="33" fillId="0" borderId="0" xfId="3" applyNumberFormat="1" applyFont="1"/>
    <xf numFmtId="164" fontId="35" fillId="0" borderId="0" xfId="4" applyNumberFormat="1" applyFont="1"/>
    <xf numFmtId="0" fontId="33" fillId="0" borderId="0" xfId="3" applyFont="1"/>
    <xf numFmtId="0" fontId="33" fillId="0" borderId="0" xfId="3" applyFont="1" applyBorder="1"/>
    <xf numFmtId="164" fontId="33" fillId="0" borderId="0" xfId="3" applyNumberFormat="1" applyFont="1" applyBorder="1"/>
    <xf numFmtId="164" fontId="34" fillId="0" borderId="0" xfId="3" applyNumberFormat="1" applyFont="1" applyBorder="1"/>
    <xf numFmtId="164" fontId="33" fillId="0" borderId="0" xfId="4" applyNumberFormat="1" applyFont="1"/>
    <xf numFmtId="164" fontId="34" fillId="0" borderId="0" xfId="4" applyNumberFormat="1" applyFont="1"/>
    <xf numFmtId="0" fontId="19" fillId="0" borderId="0" xfId="0" applyFont="1"/>
    <xf numFmtId="0" fontId="36" fillId="0" borderId="0" xfId="5" applyFont="1"/>
    <xf numFmtId="0" fontId="36" fillId="0" borderId="0" xfId="0" applyFont="1"/>
    <xf numFmtId="0" fontId="36" fillId="0" borderId="0" xfId="8" applyFont="1"/>
    <xf numFmtId="0" fontId="36" fillId="0" borderId="0" xfId="9" applyFont="1"/>
    <xf numFmtId="164" fontId="31" fillId="0" borderId="0" xfId="9" applyNumberFormat="1" applyFont="1"/>
    <xf numFmtId="0" fontId="36" fillId="0" borderId="0" xfId="14" applyFont="1"/>
    <xf numFmtId="0" fontId="23" fillId="0" borderId="0" xfId="14" applyFont="1"/>
    <xf numFmtId="164" fontId="23" fillId="0" borderId="0" xfId="14" applyNumberFormat="1" applyFont="1" applyAlignment="1">
      <alignment horizontal="right" wrapText="1"/>
    </xf>
    <xf numFmtId="164" fontId="23" fillId="0" borderId="0" xfId="14" applyNumberFormat="1" applyFont="1"/>
    <xf numFmtId="164" fontId="36" fillId="0" borderId="0" xfId="0" applyNumberFormat="1" applyFont="1"/>
    <xf numFmtId="168" fontId="23" fillId="0" borderId="0" xfId="0" applyNumberFormat="1" applyFont="1"/>
    <xf numFmtId="0" fontId="36" fillId="0" borderId="0" xfId="0" applyFont="1" applyBorder="1"/>
    <xf numFmtId="0" fontId="29" fillId="0" borderId="0" xfId="0" applyFont="1" applyAlignment="1">
      <alignment horizontal="left" vertical="center"/>
    </xf>
    <xf numFmtId="0" fontId="18" fillId="0" borderId="0" xfId="3" applyFont="1" applyAlignment="1">
      <alignment horizontal="right"/>
    </xf>
    <xf numFmtId="0" fontId="32" fillId="0" borderId="0" xfId="9" applyFont="1"/>
    <xf numFmtId="0" fontId="39" fillId="0" borderId="0" xfId="0" applyFont="1"/>
    <xf numFmtId="164" fontId="0" fillId="0" borderId="0" xfId="0" applyNumberFormat="1"/>
    <xf numFmtId="0" fontId="56" fillId="0" borderId="0" xfId="0" applyFont="1"/>
    <xf numFmtId="0" fontId="18" fillId="0" borderId="0" xfId="20" applyFont="1"/>
    <xf numFmtId="168" fontId="23" fillId="0" borderId="0" xfId="82" applyNumberFormat="1" applyFont="1"/>
    <xf numFmtId="0" fontId="38" fillId="0" borderId="0" xfId="0" applyFont="1"/>
    <xf numFmtId="0" fontId="58" fillId="0" borderId="0" xfId="0" applyFont="1"/>
    <xf numFmtId="0" fontId="59" fillId="0" borderId="0" xfId="0" applyFont="1"/>
    <xf numFmtId="170" fontId="36" fillId="0" borderId="0" xfId="0" applyNumberFormat="1" applyFont="1"/>
    <xf numFmtId="0" fontId="23" fillId="0" borderId="0" xfId="0" applyNumberFormat="1" applyFont="1"/>
    <xf numFmtId="0" fontId="23" fillId="0" borderId="0" xfId="0" applyNumberFormat="1" applyFont="1" applyBorder="1"/>
    <xf numFmtId="164" fontId="62" fillId="0" borderId="0" xfId="3" applyNumberFormat="1" applyFont="1"/>
    <xf numFmtId="0" fontId="36" fillId="0" borderId="0" xfId="5" applyNumberFormat="1" applyFont="1"/>
    <xf numFmtId="164" fontId="23" fillId="0" borderId="0" xfId="8" applyNumberFormat="1" applyFont="1"/>
    <xf numFmtId="0" fontId="62" fillId="0" borderId="0" xfId="3" applyFont="1" applyBorder="1"/>
    <xf numFmtId="9" fontId="62" fillId="0" borderId="0" xfId="2" applyNumberFormat="1" applyFont="1"/>
    <xf numFmtId="164" fontId="62" fillId="0" borderId="0" xfId="3" applyNumberFormat="1" applyFont="1" applyBorder="1"/>
    <xf numFmtId="164" fontId="62" fillId="0" borderId="0" xfId="4" applyNumberFormat="1" applyFont="1"/>
    <xf numFmtId="0" fontId="18" fillId="0" borderId="0" xfId="8" applyFont="1"/>
    <xf numFmtId="0" fontId="18" fillId="0" borderId="0" xfId="19" applyFont="1"/>
    <xf numFmtId="167" fontId="36" fillId="0" borderId="1" xfId="23" applyNumberFormat="1" applyFont="1" applyBorder="1"/>
    <xf numFmtId="0" fontId="29" fillId="0" borderId="0" xfId="0" applyFont="1"/>
    <xf numFmtId="1" fontId="18" fillId="0" borderId="0" xfId="0" applyNumberFormat="1" applyFont="1" applyFill="1"/>
    <xf numFmtId="0" fontId="18" fillId="0" borderId="0" xfId="0" applyFont="1" applyFill="1"/>
    <xf numFmtId="0" fontId="33" fillId="0" borderId="0" xfId="0" applyFont="1" applyFill="1" applyBorder="1"/>
    <xf numFmtId="0" fontId="33" fillId="0" borderId="0" xfId="0" applyFont="1" applyFill="1"/>
    <xf numFmtId="164" fontId="33" fillId="0" borderId="0" xfId="0" applyNumberFormat="1" applyFont="1" applyFill="1"/>
    <xf numFmtId="1" fontId="33" fillId="0" borderId="0" xfId="0" applyNumberFormat="1" applyFont="1" applyFill="1"/>
    <xf numFmtId="0" fontId="18" fillId="0" borderId="0" xfId="3" applyFont="1" applyFill="1" applyAlignment="1">
      <alignment horizontal="right"/>
    </xf>
    <xf numFmtId="164" fontId="23" fillId="0" borderId="0" xfId="0" applyNumberFormat="1" applyFont="1"/>
    <xf numFmtId="10" fontId="36" fillId="0" borderId="0" xfId="0" applyNumberFormat="1" applyFont="1"/>
    <xf numFmtId="0" fontId="32" fillId="0" borderId="0" xfId="0" applyFont="1" applyFill="1" applyBorder="1"/>
    <xf numFmtId="164" fontId="31" fillId="0" borderId="0" xfId="0" applyNumberFormat="1" applyFont="1" applyFill="1" applyBorder="1"/>
    <xf numFmtId="0" fontId="36" fillId="0" borderId="0" xfId="0" applyFont="1" applyFill="1" applyBorder="1"/>
    <xf numFmtId="0" fontId="28" fillId="0" borderId="0" xfId="24" applyAlignment="1">
      <alignment vertical="center"/>
    </xf>
    <xf numFmtId="0" fontId="23" fillId="0" borderId="0" xfId="0" applyFont="1" applyAlignment="1">
      <alignment vertical="center" wrapText="1"/>
    </xf>
    <xf numFmtId="1" fontId="63" fillId="0" borderId="0" xfId="0" applyNumberFormat="1" applyFont="1"/>
    <xf numFmtId="0" fontId="31" fillId="0" borderId="0" xfId="0" applyNumberFormat="1" applyFont="1" applyBorder="1"/>
    <xf numFmtId="164" fontId="31" fillId="0" borderId="0" xfId="0" applyNumberFormat="1" applyFont="1" applyAlignment="1">
      <alignment horizontal="right" wrapText="1"/>
    </xf>
    <xf numFmtId="164" fontId="60" fillId="0" borderId="0" xfId="0" applyNumberFormat="1" applyFont="1"/>
    <xf numFmtId="164" fontId="11" fillId="0" borderId="0" xfId="1" applyNumberFormat="1" applyFont="1"/>
    <xf numFmtId="10" fontId="23" fillId="0" borderId="0" xfId="0" applyNumberFormat="1" applyFont="1"/>
    <xf numFmtId="2" fontId="23" fillId="0" borderId="0" xfId="0" applyNumberFormat="1" applyFont="1"/>
    <xf numFmtId="1" fontId="36" fillId="0" borderId="0" xfId="8" applyNumberFormat="1" applyFont="1"/>
    <xf numFmtId="0" fontId="0" fillId="0" borderId="0" xfId="0" applyNumberFormat="1"/>
    <xf numFmtId="174" fontId="0" fillId="0" borderId="0" xfId="0" applyNumberFormat="1"/>
    <xf numFmtId="0" fontId="0" fillId="0" borderId="0" xfId="0"/>
    <xf numFmtId="0" fontId="18" fillId="0" borderId="0" xfId="10" applyFont="1"/>
    <xf numFmtId="0" fontId="16" fillId="0" borderId="0" xfId="10"/>
    <xf numFmtId="164" fontId="16" fillId="0" borderId="0" xfId="10" applyNumberFormat="1"/>
    <xf numFmtId="0" fontId="26" fillId="2" borderId="0" xfId="0" applyFont="1" applyFill="1"/>
    <xf numFmtId="0" fontId="28" fillId="0" borderId="0" xfId="24"/>
    <xf numFmtId="2" fontId="27" fillId="0" borderId="11" xfId="22" applyNumberFormat="1" applyBorder="1"/>
    <xf numFmtId="2" fontId="27" fillId="0" borderId="11" xfId="22" applyNumberFormat="1" applyFill="1" applyBorder="1"/>
    <xf numFmtId="0" fontId="116" fillId="0" borderId="0" xfId="0" applyFont="1"/>
    <xf numFmtId="2" fontId="36" fillId="0" borderId="0" xfId="0" applyNumberFormat="1" applyFont="1"/>
    <xf numFmtId="0" fontId="36" fillId="0" borderId="0" xfId="333" applyFont="1" applyBorder="1"/>
    <xf numFmtId="0" fontId="36" fillId="0" borderId="0" xfId="333" applyFont="1"/>
    <xf numFmtId="0" fontId="31" fillId="0" borderId="0" xfId="9" applyFont="1"/>
    <xf numFmtId="0" fontId="23" fillId="0" borderId="0" xfId="9" applyFont="1"/>
    <xf numFmtId="0" fontId="118" fillId="0" borderId="0" xfId="9" applyFont="1"/>
    <xf numFmtId="0" fontId="119" fillId="0" borderId="0" xfId="0" applyFont="1" applyFill="1" applyBorder="1" applyAlignment="1"/>
    <xf numFmtId="0" fontId="37" fillId="0" borderId="0" xfId="0" applyFont="1" applyFill="1" applyBorder="1" applyAlignment="1"/>
    <xf numFmtId="0" fontId="120" fillId="0" borderId="0" xfId="0" applyFont="1" applyFill="1" applyBorder="1" applyAlignment="1"/>
    <xf numFmtId="0" fontId="115" fillId="0" borderId="0" xfId="0" applyFont="1" applyFill="1" applyBorder="1" applyAlignment="1"/>
    <xf numFmtId="0" fontId="121" fillId="0" borderId="0" xfId="0" applyFont="1" applyFill="1" applyBorder="1" applyAlignment="1"/>
    <xf numFmtId="0" fontId="18" fillId="0" borderId="26" xfId="0" applyFont="1" applyFill="1" applyBorder="1" applyAlignment="1"/>
    <xf numFmtId="0" fontId="18" fillId="0" borderId="27" xfId="0" applyFont="1" applyFill="1" applyBorder="1" applyAlignment="1"/>
    <xf numFmtId="0" fontId="126" fillId="0" borderId="0" xfId="0" applyFont="1" applyFill="1" applyBorder="1" applyAlignment="1">
      <alignment wrapText="1"/>
    </xf>
    <xf numFmtId="0" fontId="122" fillId="0" borderId="0" xfId="0" applyFont="1" applyFill="1" applyBorder="1" applyAlignment="1">
      <alignment wrapText="1"/>
    </xf>
    <xf numFmtId="0" fontId="120" fillId="0" borderId="0" xfId="0" applyFont="1" applyFill="1" applyBorder="1" applyAlignment="1">
      <alignment wrapText="1"/>
    </xf>
    <xf numFmtId="167" fontId="36" fillId="0" borderId="28" xfId="23" applyNumberFormat="1" applyFont="1" applyBorder="1"/>
    <xf numFmtId="0" fontId="18" fillId="0" borderId="0" xfId="10" applyFont="1" applyFill="1"/>
    <xf numFmtId="166" fontId="36" fillId="2" borderId="29" xfId="0" applyNumberFormat="1" applyFont="1" applyFill="1" applyBorder="1" applyAlignment="1">
      <alignment horizontal="center"/>
    </xf>
    <xf numFmtId="169" fontId="23" fillId="2" borderId="29" xfId="18" applyNumberFormat="1" applyFont="1" applyFill="1" applyBorder="1" applyAlignment="1">
      <alignment horizontal="center"/>
    </xf>
    <xf numFmtId="0" fontId="27" fillId="0" borderId="33" xfId="22" applyBorder="1"/>
    <xf numFmtId="164" fontId="23" fillId="0" borderId="0" xfId="340" applyNumberFormat="1" applyFont="1"/>
    <xf numFmtId="164" fontId="23" fillId="0" borderId="0" xfId="340" applyNumberFormat="1" applyFont="1" applyFill="1"/>
    <xf numFmtId="0" fontId="36" fillId="0" borderId="32" xfId="0" applyFont="1" applyFill="1" applyBorder="1"/>
    <xf numFmtId="0" fontId="36" fillId="0" borderId="0" xfId="0" applyFont="1" applyFill="1"/>
    <xf numFmtId="0" fontId="23" fillId="0" borderId="0" xfId="0" applyFont="1" applyFill="1"/>
    <xf numFmtId="0" fontId="127" fillId="0" borderId="0" xfId="0" applyFont="1" applyFill="1"/>
    <xf numFmtId="164" fontId="33" fillId="0" borderId="0" xfId="406" applyNumberFormat="1" applyFont="1" applyFill="1"/>
    <xf numFmtId="0" fontId="18" fillId="0" borderId="0" xfId="0" applyFont="1" applyFill="1" applyBorder="1" applyAlignment="1">
      <alignment horizontal="right"/>
    </xf>
    <xf numFmtId="164" fontId="23" fillId="0" borderId="0" xfId="0" applyNumberFormat="1" applyFont="1" applyFill="1"/>
    <xf numFmtId="164" fontId="33" fillId="0" borderId="0" xfId="0" applyNumberFormat="1" applyFont="1" applyFill="1" applyBorder="1" applyAlignment="1"/>
    <xf numFmtId="164" fontId="33" fillId="0" borderId="0" xfId="0" applyNumberFormat="1" applyFont="1" applyFill="1" applyBorder="1" applyAlignment="1">
      <alignment wrapText="1"/>
    </xf>
    <xf numFmtId="0" fontId="18" fillId="0" borderId="0" xfId="2" applyFont="1" applyFill="1" applyAlignment="1">
      <alignment horizontal="center" vertical="top" wrapText="1"/>
    </xf>
    <xf numFmtId="9" fontId="18" fillId="0" borderId="0" xfId="2" applyNumberFormat="1" applyFont="1" applyFill="1" applyAlignment="1">
      <alignment horizontal="center" vertical="top" wrapText="1"/>
    </xf>
    <xf numFmtId="164" fontId="115" fillId="0" borderId="0" xfId="0" applyNumberFormat="1" applyFont="1" applyFill="1" applyBorder="1" applyAlignment="1"/>
    <xf numFmtId="0" fontId="31" fillId="0" borderId="0" xfId="0" applyNumberFormat="1" applyFont="1"/>
    <xf numFmtId="164" fontId="33" fillId="0" borderId="0" xfId="0" applyNumberFormat="1" applyFont="1"/>
    <xf numFmtId="164" fontId="119" fillId="0" borderId="0" xfId="0" applyNumberFormat="1" applyFont="1" applyFill="1" applyBorder="1" applyAlignment="1">
      <alignment wrapText="1"/>
    </xf>
    <xf numFmtId="164" fontId="115" fillId="0" borderId="0" xfId="0" applyNumberFormat="1" applyFont="1" applyFill="1" applyBorder="1" applyAlignment="1">
      <alignment wrapText="1"/>
    </xf>
    <xf numFmtId="164" fontId="125" fillId="0" borderId="0" xfId="0" applyNumberFormat="1" applyFont="1" applyFill="1"/>
    <xf numFmtId="0" fontId="125" fillId="0" borderId="0" xfId="0" applyFont="1" applyFill="1"/>
    <xf numFmtId="164" fontId="33" fillId="0" borderId="0" xfId="3" applyNumberFormat="1" applyFont="1" applyFill="1" applyBorder="1"/>
    <xf numFmtId="164" fontId="34" fillId="0" borderId="0" xfId="3" applyNumberFormat="1" applyFont="1" applyFill="1" applyBorder="1"/>
    <xf numFmtId="164" fontId="33" fillId="0" borderId="0" xfId="4" applyNumberFormat="1" applyFont="1" applyFill="1"/>
    <xf numFmtId="164" fontId="18" fillId="0" borderId="0" xfId="4" applyNumberFormat="1" applyFont="1" applyFill="1" applyAlignment="1">
      <alignment wrapText="1"/>
    </xf>
    <xf numFmtId="9" fontId="18" fillId="0" borderId="0" xfId="4" applyNumberFormat="1" applyFont="1" applyFill="1"/>
    <xf numFmtId="9" fontId="36" fillId="0" borderId="0" xfId="0" applyNumberFormat="1" applyFont="1" applyFill="1"/>
    <xf numFmtId="164" fontId="33" fillId="0" borderId="0" xfId="10" applyNumberFormat="1" applyFont="1"/>
    <xf numFmtId="0" fontId="0" fillId="0" borderId="0" xfId="0" applyBorder="1"/>
    <xf numFmtId="164" fontId="31" fillId="0" borderId="0" xfId="0" applyNumberFormat="1" applyFont="1" applyBorder="1"/>
    <xf numFmtId="0" fontId="39" fillId="0" borderId="0" xfId="0" applyFont="1" applyBorder="1"/>
    <xf numFmtId="0" fontId="130" fillId="0" borderId="0" xfId="0" applyFont="1"/>
    <xf numFmtId="164" fontId="33" fillId="0" borderId="0" xfId="8" applyNumberFormat="1" applyFont="1" applyBorder="1"/>
    <xf numFmtId="164" fontId="18" fillId="0" borderId="11" xfId="0" applyNumberFormat="1" applyFont="1" applyFill="1" applyBorder="1" applyAlignment="1"/>
    <xf numFmtId="0" fontId="18" fillId="0" borderId="1" xfId="8" applyFont="1" applyBorder="1"/>
    <xf numFmtId="164" fontId="115" fillId="0" borderId="11" xfId="0" applyNumberFormat="1" applyFont="1" applyFill="1" applyBorder="1" applyAlignment="1"/>
    <xf numFmtId="0" fontId="18" fillId="0" borderId="28" xfId="8" applyFont="1" applyBorder="1"/>
    <xf numFmtId="164" fontId="33" fillId="0" borderId="34" xfId="8" applyNumberFormat="1" applyFont="1" applyBorder="1"/>
    <xf numFmtId="164" fontId="115" fillId="0" borderId="34" xfId="0" applyNumberFormat="1" applyFont="1" applyFill="1" applyBorder="1" applyAlignment="1"/>
    <xf numFmtId="164" fontId="115" fillId="0" borderId="35" xfId="0" applyNumberFormat="1" applyFont="1" applyFill="1" applyBorder="1" applyAlignment="1"/>
    <xf numFmtId="164" fontId="33" fillId="0" borderId="0" xfId="436" applyNumberFormat="1" applyFont="1"/>
    <xf numFmtId="164" fontId="23" fillId="0" borderId="0" xfId="452" applyNumberFormat="1" applyFont="1"/>
    <xf numFmtId="164" fontId="23" fillId="0" borderId="0" xfId="8" applyNumberFormat="1" applyFont="1" applyFill="1"/>
    <xf numFmtId="0" fontId="36" fillId="0" borderId="21" xfId="0" applyFont="1" applyBorder="1" applyAlignment="1">
      <alignment wrapText="1"/>
    </xf>
    <xf numFmtId="14" fontId="36" fillId="0" borderId="21" xfId="0" applyNumberFormat="1" applyFont="1" applyBorder="1" applyAlignment="1">
      <alignment wrapText="1"/>
    </xf>
    <xf numFmtId="14" fontId="120" fillId="0" borderId="22" xfId="0" applyNumberFormat="1" applyFont="1" applyBorder="1" applyAlignment="1">
      <alignment wrapText="1"/>
    </xf>
    <xf numFmtId="14" fontId="120" fillId="0" borderId="24" xfId="0" applyNumberFormat="1" applyFont="1" applyBorder="1" applyAlignment="1">
      <alignment wrapText="1"/>
    </xf>
    <xf numFmtId="164" fontId="23" fillId="0" borderId="21" xfId="0" applyNumberFormat="1" applyFont="1" applyBorder="1" applyAlignment="1">
      <alignment wrapText="1"/>
    </xf>
    <xf numFmtId="164" fontId="115" fillId="0" borderId="25" xfId="0" applyNumberFormat="1" applyFont="1" applyBorder="1" applyAlignment="1">
      <alignment wrapText="1"/>
    </xf>
    <xf numFmtId="174" fontId="36" fillId="0" borderId="0" xfId="0" applyNumberFormat="1" applyFont="1"/>
    <xf numFmtId="168" fontId="31" fillId="0" borderId="0" xfId="82" applyNumberFormat="1" applyFont="1"/>
    <xf numFmtId="174" fontId="36" fillId="0" borderId="1" xfId="22" applyNumberFormat="1" applyFont="1" applyBorder="1"/>
    <xf numFmtId="0" fontId="36" fillId="0" borderId="32" xfId="22" applyFont="1" applyBorder="1"/>
    <xf numFmtId="164" fontId="23" fillId="0" borderId="0" xfId="22" applyNumberFormat="1" applyFont="1"/>
    <xf numFmtId="0" fontId="129" fillId="0" borderId="29" xfId="0" applyFont="1" applyBorder="1" applyAlignment="1">
      <alignment horizontal="center" vertical="center" wrapText="1"/>
    </xf>
    <xf numFmtId="0" fontId="129" fillId="0" borderId="29" xfId="0" applyFont="1" applyBorder="1" applyAlignment="1">
      <alignment horizontal="center" vertical="center"/>
    </xf>
    <xf numFmtId="0" fontId="131" fillId="0" borderId="29" xfId="0" applyFont="1" applyBorder="1" applyAlignment="1">
      <alignment vertical="center" wrapText="1"/>
    </xf>
    <xf numFmtId="0" fontId="132" fillId="0" borderId="29" xfId="0" applyFont="1" applyBorder="1" applyAlignment="1">
      <alignment vertical="center" wrapText="1"/>
    </xf>
    <xf numFmtId="0" fontId="129" fillId="0" borderId="29" xfId="0" applyFont="1" applyBorder="1" applyAlignment="1">
      <alignment horizontal="left" vertical="center" wrapText="1" indent="1"/>
    </xf>
    <xf numFmtId="0" fontId="61" fillId="0" borderId="0" xfId="24" applyFont="1" applyBorder="1"/>
    <xf numFmtId="0" fontId="133" fillId="0" borderId="29" xfId="0" applyFont="1" applyBorder="1" applyAlignment="1">
      <alignment vertical="center" textRotation="90"/>
    </xf>
    <xf numFmtId="0" fontId="133" fillId="0" borderId="29" xfId="0" applyFont="1" applyBorder="1" applyAlignment="1">
      <alignment vertical="center" textRotation="90" wrapText="1"/>
    </xf>
    <xf numFmtId="0" fontId="133" fillId="56" borderId="29" xfId="0" applyFont="1" applyFill="1" applyBorder="1" applyAlignment="1">
      <alignment vertical="center" textRotation="90" wrapText="1"/>
    </xf>
    <xf numFmtId="0" fontId="134" fillId="0" borderId="29" xfId="0" applyFont="1" applyBorder="1" applyAlignment="1">
      <alignment vertical="center"/>
    </xf>
    <xf numFmtId="0" fontId="23" fillId="0" borderId="0" xfId="0" applyFont="1" applyAlignment="1">
      <alignment vertical="center"/>
    </xf>
    <xf numFmtId="0" fontId="23" fillId="0" borderId="21" xfId="0" applyFont="1" applyBorder="1" applyAlignment="1">
      <alignment wrapText="1"/>
    </xf>
    <xf numFmtId="0" fontId="115" fillId="0" borderId="23" xfId="0" applyFont="1" applyBorder="1" applyAlignment="1">
      <alignment wrapText="1"/>
    </xf>
    <xf numFmtId="0" fontId="115" fillId="0" borderId="25" xfId="0" applyFont="1" applyBorder="1" applyAlignment="1">
      <alignment wrapText="1"/>
    </xf>
    <xf numFmtId="0" fontId="23" fillId="0" borderId="30" xfId="0" applyFont="1" applyBorder="1"/>
    <xf numFmtId="167" fontId="23" fillId="0" borderId="0" xfId="18" applyNumberFormat="1" applyFont="1"/>
    <xf numFmtId="167" fontId="23" fillId="0" borderId="0" xfId="0" applyNumberFormat="1" applyFont="1"/>
    <xf numFmtId="0" fontId="36" fillId="0" borderId="29" xfId="0" applyFont="1" applyBorder="1"/>
    <xf numFmtId="169" fontId="33" fillId="2" borderId="29" xfId="18" applyNumberFormat="1" applyFont="1" applyFill="1" applyBorder="1"/>
    <xf numFmtId="169" fontId="23" fillId="2" borderId="29" xfId="18" applyNumberFormat="1" applyFont="1" applyFill="1" applyBorder="1"/>
    <xf numFmtId="0" fontId="128" fillId="0" borderId="30" xfId="0" applyFont="1" applyBorder="1" applyAlignment="1">
      <alignment vertical="center" wrapText="1"/>
    </xf>
    <xf numFmtId="0" fontId="129" fillId="0" borderId="30" xfId="0" applyFont="1" applyBorder="1" applyAlignment="1">
      <alignment vertical="center" wrapText="1"/>
    </xf>
    <xf numFmtId="0" fontId="132" fillId="0" borderId="29" xfId="0" applyFont="1" applyBorder="1" applyAlignment="1">
      <alignment horizontal="center" textRotation="90" wrapText="1"/>
    </xf>
    <xf numFmtId="0" fontId="128" fillId="0" borderId="29" xfId="0" applyFont="1" applyBorder="1" applyAlignment="1">
      <alignment horizontal="center" textRotation="90"/>
    </xf>
    <xf numFmtId="0" fontId="121" fillId="0" borderId="0" xfId="0" applyFont="1" applyFill="1" applyBorder="1" applyAlignment="1">
      <alignment wrapText="1"/>
    </xf>
    <xf numFmtId="0" fontId="119" fillId="0" borderId="0" xfId="0" applyFont="1" applyFill="1" applyBorder="1" applyAlignment="1">
      <alignment wrapText="1"/>
    </xf>
    <xf numFmtId="0" fontId="58" fillId="0" borderId="0" xfId="0" applyFont="1" applyFill="1" applyBorder="1" applyAlignment="1">
      <alignment wrapText="1"/>
    </xf>
    <xf numFmtId="164" fontId="119" fillId="0" borderId="0" xfId="0" applyNumberFormat="1" applyFont="1" applyFill="1" applyBorder="1" applyAlignment="1"/>
    <xf numFmtId="164" fontId="37" fillId="0" borderId="0" xfId="0" applyNumberFormat="1" applyFont="1" applyFill="1" applyBorder="1" applyAlignment="1"/>
    <xf numFmtId="0" fontId="28" fillId="0" borderId="42" xfId="24" applyFill="1" applyBorder="1" applyAlignment="1">
      <alignment wrapText="1"/>
    </xf>
    <xf numFmtId="0" fontId="18" fillId="0" borderId="0" xfId="0" applyFont="1" applyFill="1" applyBorder="1" applyAlignment="1">
      <alignment wrapText="1"/>
    </xf>
    <xf numFmtId="0" fontId="0" fillId="0" borderId="0" xfId="0" applyAlignment="1">
      <alignment wrapText="1"/>
    </xf>
    <xf numFmtId="0" fontId="33" fillId="0" borderId="0" xfId="0" applyFont="1" applyFill="1" applyBorder="1" applyAlignment="1">
      <alignment wrapText="1"/>
    </xf>
    <xf numFmtId="0" fontId="136" fillId="0" borderId="0" xfId="0" applyFont="1" applyFill="1" applyBorder="1" applyAlignment="1">
      <alignment wrapText="1"/>
    </xf>
    <xf numFmtId="0" fontId="137" fillId="0" borderId="0" xfId="0" applyFont="1" applyFill="1" applyBorder="1" applyAlignment="1">
      <alignment wrapText="1"/>
    </xf>
    <xf numFmtId="0" fontId="138" fillId="0" borderId="0" xfId="0" applyFont="1" applyFill="1" applyBorder="1" applyAlignment="1">
      <alignment wrapText="1"/>
    </xf>
    <xf numFmtId="164" fontId="26" fillId="0" borderId="0" xfId="0" applyNumberFormat="1" applyFont="1"/>
    <xf numFmtId="0" fontId="129" fillId="0" borderId="29" xfId="0" applyFont="1" applyBorder="1" applyAlignment="1">
      <alignment vertical="center" wrapText="1"/>
    </xf>
    <xf numFmtId="2" fontId="12" fillId="0" borderId="0" xfId="8" applyNumberFormat="1" applyFill="1"/>
    <xf numFmtId="0" fontId="139" fillId="0" borderId="29" xfId="0" applyFont="1" applyBorder="1" applyAlignment="1">
      <alignment horizontal="center" vertical="center" wrapText="1"/>
    </xf>
    <xf numFmtId="0" fontId="23" fillId="0" borderId="37" xfId="0" applyFont="1" applyBorder="1"/>
    <xf numFmtId="0" fontId="126" fillId="0" borderId="0" xfId="0" applyFont="1"/>
    <xf numFmtId="0" fontId="119" fillId="0" borderId="0" xfId="0" applyFont="1"/>
    <xf numFmtId="0" fontId="117" fillId="0" borderId="0" xfId="0" applyFont="1"/>
    <xf numFmtId="0" fontId="120" fillId="0" borderId="0" xfId="0" applyFont="1"/>
    <xf numFmtId="0" fontId="115" fillId="0" borderId="0" xfId="0" applyFont="1"/>
    <xf numFmtId="0" fontId="121" fillId="0" borderId="0" xfId="0" applyFont="1" applyAlignment="1">
      <alignment wrapText="1"/>
    </xf>
    <xf numFmtId="2" fontId="1" fillId="0" borderId="0" xfId="459" applyNumberFormat="1"/>
    <xf numFmtId="0" fontId="126" fillId="0" borderId="0" xfId="9" applyFont="1"/>
    <xf numFmtId="0" fontId="119" fillId="0" borderId="0" xfId="9" applyFont="1"/>
    <xf numFmtId="164" fontId="119" fillId="0" borderId="0" xfId="9" applyNumberFormat="1" applyFont="1"/>
    <xf numFmtId="0" fontId="1" fillId="0" borderId="0" xfId="460"/>
    <xf numFmtId="164" fontId="0" fillId="0" borderId="29" xfId="0" applyNumberFormat="1" applyBorder="1"/>
    <xf numFmtId="164" fontId="140" fillId="0" borderId="29" xfId="0" applyNumberFormat="1" applyFont="1" applyFill="1" applyBorder="1"/>
    <xf numFmtId="43" fontId="23" fillId="0" borderId="0" xfId="340" applyFont="1"/>
    <xf numFmtId="164" fontId="33" fillId="0" borderId="0" xfId="340" applyNumberFormat="1" applyFont="1" applyFill="1"/>
    <xf numFmtId="43" fontId="23" fillId="0" borderId="0" xfId="340" applyFont="1" applyFill="1"/>
    <xf numFmtId="2" fontId="33" fillId="0" borderId="0" xfId="0" applyNumberFormat="1" applyFont="1" applyFill="1" applyBorder="1" applyAlignment="1"/>
    <xf numFmtId="170" fontId="33" fillId="0" borderId="0" xfId="0" applyNumberFormat="1" applyFont="1" applyFill="1" applyBorder="1" applyAlignment="1"/>
    <xf numFmtId="0" fontId="115" fillId="0" borderId="0" xfId="0" applyFont="1" applyFill="1" applyBorder="1" applyAlignment="1">
      <alignment wrapText="1"/>
    </xf>
    <xf numFmtId="0" fontId="142" fillId="0" borderId="0" xfId="0" applyFont="1" applyFill="1" applyBorder="1" applyAlignment="1">
      <alignment wrapText="1"/>
    </xf>
    <xf numFmtId="1" fontId="18" fillId="0" borderId="0" xfId="0" applyNumberFormat="1" applyFont="1" applyFill="1" applyBorder="1"/>
    <xf numFmtId="0" fontId="18" fillId="0" borderId="0" xfId="0" applyFont="1" applyFill="1" applyBorder="1"/>
    <xf numFmtId="0" fontId="23" fillId="0" borderId="0" xfId="0" applyFont="1" applyBorder="1"/>
    <xf numFmtId="164" fontId="33" fillId="0" borderId="0" xfId="0" applyNumberFormat="1" applyFont="1" applyFill="1" applyBorder="1"/>
    <xf numFmtId="164" fontId="23" fillId="0" borderId="0" xfId="0" applyNumberFormat="1" applyFont="1" applyBorder="1"/>
    <xf numFmtId="1" fontId="33" fillId="0" borderId="0" xfId="0" applyNumberFormat="1" applyFont="1" applyFill="1" applyBorder="1"/>
    <xf numFmtId="164" fontId="33" fillId="0" borderId="0" xfId="0" applyNumberFormat="1" applyFont="1" applyFill="1" applyBorder="1" applyAlignment="1">
      <alignment horizontal="right" wrapText="1"/>
    </xf>
    <xf numFmtId="164" fontId="33" fillId="0" borderId="0" xfId="365" applyNumberFormat="1" applyFont="1" applyFill="1" applyBorder="1"/>
    <xf numFmtId="0" fontId="127" fillId="0" borderId="0" xfId="0" applyFont="1" applyFill="1" applyBorder="1"/>
    <xf numFmtId="0" fontId="143" fillId="0" borderId="0" xfId="24" applyFont="1" applyAlignment="1">
      <alignment vertical="center"/>
    </xf>
    <xf numFmtId="0" fontId="36" fillId="0" borderId="0" xfId="460" applyFont="1" applyAlignment="1">
      <alignment horizontal="center" vertical="center" wrapText="1"/>
    </xf>
    <xf numFmtId="2" fontId="36" fillId="0" borderId="0" xfId="460" applyNumberFormat="1" applyFont="1" applyAlignment="1">
      <alignment horizontal="center" vertical="center" wrapText="1"/>
    </xf>
    <xf numFmtId="2" fontId="36" fillId="0" borderId="0" xfId="460" applyNumberFormat="1" applyFont="1" applyAlignment="1">
      <alignment horizontal="left"/>
    </xf>
    <xf numFmtId="164" fontId="23" fillId="0" borderId="0" xfId="460" applyNumberFormat="1" applyFont="1"/>
    <xf numFmtId="0" fontId="23" fillId="0" borderId="0" xfId="460" applyFont="1"/>
    <xf numFmtId="49" fontId="23" fillId="0" borderId="0" xfId="460" applyNumberFormat="1" applyFont="1"/>
    <xf numFmtId="0" fontId="115" fillId="0" borderId="0" xfId="0" applyFont="1" applyFill="1" applyBorder="1" applyAlignment="1">
      <alignment wrapText="1"/>
    </xf>
    <xf numFmtId="164" fontId="33" fillId="0" borderId="0" xfId="365" applyNumberFormat="1" applyFont="1" applyFill="1"/>
    <xf numFmtId="164" fontId="33" fillId="0" borderId="0" xfId="0" applyNumberFormat="1" applyFont="1" applyFill="1" applyAlignment="1">
      <alignment horizontal="right" wrapText="1"/>
    </xf>
    <xf numFmtId="0" fontId="23" fillId="0" borderId="0" xfId="0" applyFont="1" applyAlignment="1">
      <alignment wrapText="1"/>
    </xf>
    <xf numFmtId="0" fontId="32" fillId="0" borderId="1" xfId="14" applyFont="1" applyBorder="1"/>
    <xf numFmtId="168" fontId="31" fillId="0" borderId="0" xfId="0" applyNumberFormat="1" applyFont="1"/>
    <xf numFmtId="0" fontId="32" fillId="0" borderId="1" xfId="0" applyFont="1" applyBorder="1"/>
    <xf numFmtId="0" fontId="134" fillId="0" borderId="29" xfId="0" applyFont="1" applyBorder="1" applyAlignment="1">
      <alignment horizontal="right" vertical="center"/>
    </xf>
    <xf numFmtId="0" fontId="134" fillId="56" borderId="29" xfId="0" applyFont="1" applyFill="1" applyBorder="1" applyAlignment="1">
      <alignment horizontal="right" vertical="center"/>
    </xf>
    <xf numFmtId="0" fontId="134" fillId="56" borderId="29" xfId="0" applyFont="1" applyFill="1" applyBorder="1" applyAlignment="1">
      <alignment horizontal="right" vertical="center" wrapText="1"/>
    </xf>
    <xf numFmtId="0" fontId="134" fillId="56" borderId="29" xfId="0" applyFont="1" applyFill="1" applyBorder="1" applyAlignment="1">
      <alignment horizontal="center" vertical="center"/>
    </xf>
    <xf numFmtId="0" fontId="134" fillId="56" borderId="29" xfId="0" applyFont="1" applyFill="1" applyBorder="1" applyAlignment="1">
      <alignment horizontal="center" vertical="center" wrapText="1"/>
    </xf>
    <xf numFmtId="10" fontId="141" fillId="0" borderId="29" xfId="0" applyNumberFormat="1" applyFont="1" applyBorder="1" applyAlignment="1">
      <alignment horizontal="center" vertical="center" wrapText="1"/>
    </xf>
    <xf numFmtId="17" fontId="1" fillId="0" borderId="0" xfId="8" applyNumberFormat="1" applyFont="1"/>
    <xf numFmtId="0" fontId="128" fillId="0" borderId="29" xfId="0" applyFont="1" applyBorder="1" applyAlignment="1">
      <alignment vertical="center" wrapText="1"/>
    </xf>
    <xf numFmtId="0" fontId="128" fillId="0" borderId="29" xfId="0" applyFont="1" applyBorder="1" applyAlignment="1">
      <alignment horizontal="center" vertical="center" wrapText="1"/>
    </xf>
    <xf numFmtId="0" fontId="129" fillId="0" borderId="40" xfId="0" applyFont="1" applyBorder="1" applyAlignment="1">
      <alignment vertical="center" wrapText="1"/>
    </xf>
    <xf numFmtId="0" fontId="129" fillId="0" borderId="39" xfId="0" applyFont="1" applyBorder="1" applyAlignment="1">
      <alignment vertical="center" wrapText="1"/>
    </xf>
    <xf numFmtId="0" fontId="133" fillId="0" borderId="29" xfId="0" applyFont="1" applyBorder="1" applyAlignment="1">
      <alignment vertical="center"/>
    </xf>
    <xf numFmtId="0" fontId="144" fillId="0" borderId="37" xfId="0" applyFont="1" applyBorder="1" applyAlignment="1">
      <alignment vertical="center"/>
    </xf>
    <xf numFmtId="0" fontId="144" fillId="0" borderId="41" xfId="0" applyFont="1" applyBorder="1" applyAlignment="1">
      <alignment vertical="center"/>
    </xf>
    <xf numFmtId="0" fontId="133" fillId="0" borderId="39" xfId="0" applyFont="1" applyBorder="1" applyAlignment="1">
      <alignment vertical="center"/>
    </xf>
    <xf numFmtId="0" fontId="133" fillId="0" borderId="44" xfId="0" applyFont="1" applyBorder="1" applyAlignment="1">
      <alignment vertical="center"/>
    </xf>
    <xf numFmtId="0" fontId="133" fillId="0" borderId="45" xfId="0" applyFont="1" applyBorder="1" applyAlignment="1">
      <alignment vertical="center"/>
    </xf>
    <xf numFmtId="0" fontId="133" fillId="0" borderId="30" xfId="0" applyFont="1" applyBorder="1" applyAlignment="1">
      <alignment vertical="center"/>
    </xf>
    <xf numFmtId="0" fontId="135" fillId="0" borderId="30" xfId="0" applyFont="1" applyBorder="1" applyAlignment="1">
      <alignment vertical="center" wrapText="1"/>
    </xf>
    <xf numFmtId="0" fontId="135" fillId="0" borderId="44" xfId="0" applyFont="1" applyBorder="1" applyAlignment="1">
      <alignment vertical="center" wrapText="1"/>
    </xf>
    <xf numFmtId="0" fontId="135" fillId="0" borderId="45" xfId="0" applyFont="1" applyBorder="1" applyAlignment="1">
      <alignment vertical="center" wrapText="1"/>
    </xf>
    <xf numFmtId="0" fontId="133" fillId="0" borderId="37" xfId="0" applyFont="1" applyBorder="1" applyAlignment="1">
      <alignment horizontal="center" vertical="center"/>
    </xf>
    <xf numFmtId="0" fontId="133" fillId="56" borderId="37" xfId="0" applyFont="1" applyFill="1" applyBorder="1" applyAlignment="1">
      <alignment horizontal="center" vertical="center"/>
    </xf>
    <xf numFmtId="0" fontId="133" fillId="56" borderId="37" xfId="0" applyFont="1" applyFill="1" applyBorder="1" applyAlignment="1">
      <alignment horizontal="center" vertical="center" wrapText="1"/>
    </xf>
    <xf numFmtId="0" fontId="133" fillId="0" borderId="36" xfId="0" applyFont="1" applyBorder="1" applyAlignment="1">
      <alignment horizontal="center" vertical="center"/>
    </xf>
    <xf numFmtId="0" fontId="133" fillId="56" borderId="36" xfId="0" applyFont="1" applyFill="1" applyBorder="1" applyAlignment="1">
      <alignment horizontal="center" vertical="center"/>
    </xf>
    <xf numFmtId="0" fontId="133" fillId="56" borderId="36" xfId="0" applyFont="1" applyFill="1" applyBorder="1" applyAlignment="1">
      <alignment horizontal="center" vertical="center" wrapText="1"/>
    </xf>
    <xf numFmtId="0" fontId="128" fillId="0" borderId="44" xfId="0" applyFont="1" applyBorder="1" applyAlignment="1">
      <alignment horizontal="center" vertical="center" textRotation="90" wrapText="1"/>
    </xf>
    <xf numFmtId="0" fontId="128" fillId="0" borderId="45" xfId="0" applyFont="1" applyBorder="1" applyAlignment="1">
      <alignment horizontal="center" vertical="center" textRotation="90" wrapText="1"/>
    </xf>
    <xf numFmtId="0" fontId="129" fillId="0" borderId="45" xfId="0" applyFont="1" applyBorder="1" applyAlignment="1">
      <alignment horizontal="center" vertical="center" wrapText="1"/>
    </xf>
    <xf numFmtId="0" fontId="23" fillId="0" borderId="46" xfId="0" applyFont="1" applyBorder="1"/>
    <xf numFmtId="0" fontId="129" fillId="0" borderId="43" xfId="0" applyFont="1" applyBorder="1" applyAlignment="1">
      <alignment horizontal="center" vertical="center" wrapText="1"/>
    </xf>
    <xf numFmtId="0" fontId="139" fillId="0" borderId="43" xfId="0" applyFont="1" applyBorder="1" applyAlignment="1">
      <alignment horizontal="center" vertical="center" wrapText="1"/>
    </xf>
    <xf numFmtId="0" fontId="139" fillId="0" borderId="47" xfId="0" applyFont="1" applyBorder="1" applyAlignment="1">
      <alignment horizontal="center" vertical="center" wrapText="1"/>
    </xf>
    <xf numFmtId="0" fontId="129" fillId="0" borderId="30" xfId="0" applyFont="1" applyBorder="1" applyAlignment="1">
      <alignment horizontal="center" vertical="center" wrapText="1"/>
    </xf>
    <xf numFmtId="0" fontId="128" fillId="0" borderId="30" xfId="0" applyFont="1" applyBorder="1" applyAlignment="1">
      <alignment horizontal="center" vertical="center" wrapText="1"/>
    </xf>
    <xf numFmtId="0" fontId="128" fillId="0" borderId="44" xfId="0" applyFont="1" applyBorder="1" applyAlignment="1">
      <alignment horizontal="center" vertical="center" wrapText="1"/>
    </xf>
    <xf numFmtId="0" fontId="128" fillId="0" borderId="45" xfId="0" applyFont="1" applyBorder="1" applyAlignment="1">
      <alignment horizontal="center" vertical="center" wrapText="1"/>
    </xf>
    <xf numFmtId="0" fontId="151" fillId="0" borderId="0" xfId="0" applyFont="1"/>
    <xf numFmtId="0" fontId="150" fillId="0" borderId="0" xfId="24" applyFont="1" applyBorder="1"/>
    <xf numFmtId="0" fontId="152" fillId="0" borderId="0" xfId="0" applyFont="1"/>
    <xf numFmtId="0" fontId="149" fillId="0" borderId="30" xfId="0" applyFont="1" applyBorder="1" applyAlignment="1">
      <alignment vertical="center" wrapText="1"/>
    </xf>
    <xf numFmtId="0" fontId="149" fillId="0" borderId="29" xfId="0" applyFont="1" applyBorder="1" applyAlignment="1">
      <alignment vertical="center" wrapText="1"/>
    </xf>
    <xf numFmtId="0" fontId="146" fillId="0" borderId="38" xfId="0" applyFont="1" applyBorder="1" applyAlignment="1">
      <alignment vertical="center" wrapText="1"/>
    </xf>
    <xf numFmtId="0" fontId="153" fillId="0" borderId="38" xfId="0" applyFont="1" applyBorder="1" applyAlignment="1">
      <alignment vertical="center" wrapText="1"/>
    </xf>
    <xf numFmtId="0" fontId="146" fillId="0" borderId="30" xfId="0" applyFont="1" applyBorder="1" applyAlignment="1">
      <alignment vertical="center" wrapText="1"/>
    </xf>
    <xf numFmtId="0" fontId="146" fillId="0" borderId="37" xfId="0" applyFont="1" applyBorder="1" applyAlignment="1">
      <alignment vertical="center" wrapText="1"/>
    </xf>
    <xf numFmtId="0" fontId="146" fillId="0" borderId="41" xfId="0" applyFont="1" applyBorder="1" applyAlignment="1">
      <alignment vertical="center" wrapText="1"/>
    </xf>
    <xf numFmtId="0" fontId="146" fillId="0" borderId="36" xfId="0" applyFont="1" applyBorder="1" applyAlignment="1">
      <alignment vertical="center" wrapText="1"/>
    </xf>
    <xf numFmtId="0" fontId="147" fillId="0" borderId="30" xfId="0" applyFont="1" applyBorder="1" applyAlignment="1">
      <alignment vertical="center" wrapText="1"/>
    </xf>
    <xf numFmtId="0" fontId="146" fillId="0" borderId="29" xfId="0" applyFont="1" applyBorder="1" applyAlignment="1">
      <alignment vertical="center" wrapText="1"/>
    </xf>
    <xf numFmtId="0" fontId="146" fillId="0" borderId="45" xfId="0" applyFont="1" applyBorder="1" applyAlignment="1">
      <alignment vertical="center" wrapText="1"/>
    </xf>
    <xf numFmtId="0" fontId="146" fillId="0" borderId="48" xfId="0" applyFont="1" applyBorder="1" applyAlignment="1">
      <alignment vertical="center" wrapText="1"/>
    </xf>
    <xf numFmtId="0" fontId="128" fillId="0" borderId="37" xfId="0" applyFont="1" applyBorder="1" applyAlignment="1">
      <alignment vertical="center" wrapText="1"/>
    </xf>
    <xf numFmtId="0" fontId="128" fillId="0" borderId="36" xfId="0" applyFont="1" applyBorder="1" applyAlignment="1">
      <alignment vertical="center" wrapText="1"/>
    </xf>
    <xf numFmtId="0" fontId="23" fillId="0" borderId="0" xfId="0" applyFont="1" applyAlignment="1"/>
    <xf numFmtId="0" fontId="0" fillId="0" borderId="0" xfId="0" applyAlignment="1"/>
    <xf numFmtId="0" fontId="0" fillId="0" borderId="48" xfId="0" applyBorder="1" applyAlignment="1"/>
    <xf numFmtId="0" fontId="28" fillId="0" borderId="0" xfId="24" applyFill="1" applyBorder="1"/>
    <xf numFmtId="0" fontId="28" fillId="0" borderId="31" xfId="24" applyBorder="1"/>
    <xf numFmtId="0" fontId="28" fillId="0" borderId="0" xfId="24" applyAlignment="1">
      <alignment horizontal="left" vertical="center"/>
    </xf>
    <xf numFmtId="0" fontId="115" fillId="0" borderId="0" xfId="0" applyFont="1" applyFill="1" applyBorder="1" applyAlignment="1">
      <alignment wrapText="1"/>
    </xf>
    <xf numFmtId="0" fontId="128" fillId="0" borderId="30"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28" fillId="0" borderId="39" xfId="0" applyFont="1" applyBorder="1" applyAlignment="1">
      <alignment horizontal="center" vertical="center" wrapText="1"/>
    </xf>
    <xf numFmtId="0" fontId="128" fillId="0" borderId="43" xfId="0" applyFont="1" applyBorder="1" applyAlignment="1">
      <alignment horizontal="center" vertical="center" wrapText="1"/>
    </xf>
  </cellXfs>
  <cellStyles count="462">
    <cellStyle name="20 % – Zvýraznění1" xfId="407"/>
    <cellStyle name="20 % – Zvýraznění2" xfId="408"/>
    <cellStyle name="20 % – Zvýraznění3" xfId="409"/>
    <cellStyle name="20 % – Zvýraznění4" xfId="410"/>
    <cellStyle name="20 % – Zvýraznění5" xfId="411"/>
    <cellStyle name="20 % – Zvýraznění6" xfId="412"/>
    <cellStyle name="20% - Accent1" xfId="58" builtinId="30" customBuiltin="1"/>
    <cellStyle name="20% - Accent1 2" xfId="103"/>
    <cellStyle name="20% - Accent1 2 2" xfId="307"/>
    <cellStyle name="20% - Accent1 2 3" xfId="186"/>
    <cellStyle name="20% - Accent1 3" xfId="200"/>
    <cellStyle name="20% - Accent1 3 2" xfId="321"/>
    <cellStyle name="20% - Accent1 4" xfId="214"/>
    <cellStyle name="20% - Accent1 5" xfId="281"/>
    <cellStyle name="20% - Accent1 6" xfId="242"/>
    <cellStyle name="20% - Accent1 7" xfId="160"/>
    <cellStyle name="20% - Accent2" xfId="62" builtinId="34" customBuiltin="1"/>
    <cellStyle name="20% - Accent2 2" xfId="107"/>
    <cellStyle name="20% - Accent2 2 2" xfId="309"/>
    <cellStyle name="20% - Accent2 2 3" xfId="188"/>
    <cellStyle name="20% - Accent2 3" xfId="202"/>
    <cellStyle name="20% - Accent2 3 2" xfId="323"/>
    <cellStyle name="20% - Accent2 4" xfId="216"/>
    <cellStyle name="20% - Accent2 5" xfId="285"/>
    <cellStyle name="20% - Accent2 6" xfId="246"/>
    <cellStyle name="20% - Accent2 7" xfId="164"/>
    <cellStyle name="20% - Accent3" xfId="66" builtinId="38" customBuiltin="1"/>
    <cellStyle name="20% - Accent3 2" xfId="111"/>
    <cellStyle name="20% - Accent3 2 2" xfId="311"/>
    <cellStyle name="20% - Accent3 2 3" xfId="190"/>
    <cellStyle name="20% - Accent3 3" xfId="204"/>
    <cellStyle name="20% - Accent3 3 2" xfId="325"/>
    <cellStyle name="20% - Accent3 4" xfId="218"/>
    <cellStyle name="20% - Accent3 5" xfId="289"/>
    <cellStyle name="20% - Accent3 6" xfId="250"/>
    <cellStyle name="20% - Accent3 7" xfId="168"/>
    <cellStyle name="20% - Accent4" xfId="70" builtinId="42" customBuiltin="1"/>
    <cellStyle name="20% - Accent4 2" xfId="115"/>
    <cellStyle name="20% - Accent4 2 2" xfId="313"/>
    <cellStyle name="20% - Accent4 2 3" xfId="192"/>
    <cellStyle name="20% - Accent4 3" xfId="206"/>
    <cellStyle name="20% - Accent4 3 2" xfId="327"/>
    <cellStyle name="20% - Accent4 4" xfId="220"/>
    <cellStyle name="20% - Accent4 5" xfId="293"/>
    <cellStyle name="20% - Accent4 6" xfId="254"/>
    <cellStyle name="20% - Accent4 7" xfId="172"/>
    <cellStyle name="20% - Accent5" xfId="74" builtinId="46" customBuiltin="1"/>
    <cellStyle name="20% - Accent5 2" xfId="119"/>
    <cellStyle name="20% - Accent5 2 2" xfId="315"/>
    <cellStyle name="20% - Accent5 2 3" xfId="194"/>
    <cellStyle name="20% - Accent5 3" xfId="208"/>
    <cellStyle name="20% - Accent5 3 2" xfId="329"/>
    <cellStyle name="20% - Accent5 4" xfId="222"/>
    <cellStyle name="20% - Accent5 5" xfId="297"/>
    <cellStyle name="20% - Accent5 6" xfId="258"/>
    <cellStyle name="20% - Accent5 7" xfId="176"/>
    <cellStyle name="20% - Accent6" xfId="78" builtinId="50" customBuiltin="1"/>
    <cellStyle name="20% - Accent6 2" xfId="123"/>
    <cellStyle name="20% - Accent6 2 2" xfId="317"/>
    <cellStyle name="20% - Accent6 2 3" xfId="196"/>
    <cellStyle name="20% - Accent6 3" xfId="210"/>
    <cellStyle name="20% - Accent6 3 2" xfId="331"/>
    <cellStyle name="20% - Accent6 4" xfId="224"/>
    <cellStyle name="20% - Accent6 5" xfId="301"/>
    <cellStyle name="20% - Accent6 6" xfId="262"/>
    <cellStyle name="20% - Accent6 7" xfId="180"/>
    <cellStyle name="40 % – Zvýraznění1" xfId="413"/>
    <cellStyle name="40 % – Zvýraznění2" xfId="414"/>
    <cellStyle name="40 % – Zvýraznění3" xfId="415"/>
    <cellStyle name="40 % – Zvýraznění4" xfId="416"/>
    <cellStyle name="40 % – Zvýraznění5" xfId="417"/>
    <cellStyle name="40 % – Zvýraznění6" xfId="418"/>
    <cellStyle name="40% - Accent1" xfId="59" builtinId="31" customBuiltin="1"/>
    <cellStyle name="40% - Accent1 2" xfId="104"/>
    <cellStyle name="40% - Accent1 2 2" xfId="308"/>
    <cellStyle name="40% - Accent1 2 3" xfId="187"/>
    <cellStyle name="40% - Accent1 3" xfId="201"/>
    <cellStyle name="40% - Accent1 3 2" xfId="322"/>
    <cellStyle name="40% - Accent1 4" xfId="215"/>
    <cellStyle name="40% - Accent1 5" xfId="282"/>
    <cellStyle name="40% - Accent1 6" xfId="243"/>
    <cellStyle name="40% - Accent1 7" xfId="161"/>
    <cellStyle name="40% - Accent2" xfId="63" builtinId="35" customBuiltin="1"/>
    <cellStyle name="40% - Accent2 2" xfId="108"/>
    <cellStyle name="40% - Accent2 2 2" xfId="310"/>
    <cellStyle name="40% - Accent2 2 3" xfId="189"/>
    <cellStyle name="40% - Accent2 3" xfId="203"/>
    <cellStyle name="40% - Accent2 3 2" xfId="324"/>
    <cellStyle name="40% - Accent2 4" xfId="217"/>
    <cellStyle name="40% - Accent2 5" xfId="286"/>
    <cellStyle name="40% - Accent2 6" xfId="247"/>
    <cellStyle name="40% - Accent2 7" xfId="165"/>
    <cellStyle name="40% - Accent3" xfId="67" builtinId="39" customBuiltin="1"/>
    <cellStyle name="40% - Accent3 2" xfId="112"/>
    <cellStyle name="40% - Accent3 2 2" xfId="312"/>
    <cellStyle name="40% - Accent3 2 3" xfId="191"/>
    <cellStyle name="40% - Accent3 3" xfId="205"/>
    <cellStyle name="40% - Accent3 3 2" xfId="326"/>
    <cellStyle name="40% - Accent3 4" xfId="219"/>
    <cellStyle name="40% - Accent3 5" xfId="290"/>
    <cellStyle name="40% - Accent3 6" xfId="251"/>
    <cellStyle name="40% - Accent3 7" xfId="169"/>
    <cellStyle name="40% - Accent4" xfId="71" builtinId="43" customBuiltin="1"/>
    <cellStyle name="40% - Accent4 2" xfId="116"/>
    <cellStyle name="40% - Accent4 2 2" xfId="314"/>
    <cellStyle name="40% - Accent4 2 3" xfId="193"/>
    <cellStyle name="40% - Accent4 3" xfId="207"/>
    <cellStyle name="40% - Accent4 3 2" xfId="328"/>
    <cellStyle name="40% - Accent4 4" xfId="221"/>
    <cellStyle name="40% - Accent4 5" xfId="294"/>
    <cellStyle name="40% - Accent4 6" xfId="255"/>
    <cellStyle name="40% - Accent4 7" xfId="173"/>
    <cellStyle name="40% - Accent5" xfId="75" builtinId="47" customBuiltin="1"/>
    <cellStyle name="40% - Accent5 2" xfId="120"/>
    <cellStyle name="40% - Accent5 2 2" xfId="316"/>
    <cellStyle name="40% - Accent5 2 3" xfId="195"/>
    <cellStyle name="40% - Accent5 3" xfId="209"/>
    <cellStyle name="40% - Accent5 3 2" xfId="330"/>
    <cellStyle name="40% - Accent5 4" xfId="223"/>
    <cellStyle name="40% - Accent5 5" xfId="298"/>
    <cellStyle name="40% - Accent5 6" xfId="259"/>
    <cellStyle name="40% - Accent5 7" xfId="177"/>
    <cellStyle name="40% - Accent6" xfId="79" builtinId="51" customBuiltin="1"/>
    <cellStyle name="40% - Accent6 2" xfId="124"/>
    <cellStyle name="40% - Accent6 2 2" xfId="318"/>
    <cellStyle name="40% - Accent6 2 3" xfId="197"/>
    <cellStyle name="40% - Accent6 3" xfId="211"/>
    <cellStyle name="40% - Accent6 3 2" xfId="332"/>
    <cellStyle name="40% - Accent6 4" xfId="225"/>
    <cellStyle name="40% - Accent6 5" xfId="302"/>
    <cellStyle name="40% - Accent6 6" xfId="263"/>
    <cellStyle name="40% - Accent6 7" xfId="181"/>
    <cellStyle name="60 % – Zvýraznění1" xfId="419"/>
    <cellStyle name="60 % – Zvýraznění2" xfId="420"/>
    <cellStyle name="60 % – Zvýraznění3" xfId="421"/>
    <cellStyle name="60 % – Zvýraznění4" xfId="422"/>
    <cellStyle name="60 % – Zvýraznění5" xfId="423"/>
    <cellStyle name="60 % – Zvýraznění6" xfId="424"/>
    <cellStyle name="60% - Accent1" xfId="60" builtinId="32" customBuiltin="1"/>
    <cellStyle name="60% - Accent1 2" xfId="105"/>
    <cellStyle name="60% - Accent1 2 2" xfId="283"/>
    <cellStyle name="60% - Accent1 3" xfId="244"/>
    <cellStyle name="60% - Accent1 4" xfId="162"/>
    <cellStyle name="60% - Accent2" xfId="64" builtinId="36" customBuiltin="1"/>
    <cellStyle name="60% - Accent2 2" xfId="109"/>
    <cellStyle name="60% - Accent2 2 2" xfId="287"/>
    <cellStyle name="60% - Accent2 3" xfId="248"/>
    <cellStyle name="60% - Accent2 4" xfId="166"/>
    <cellStyle name="60% - Accent3" xfId="68" builtinId="40" customBuiltin="1"/>
    <cellStyle name="60% - Accent3 2" xfId="113"/>
    <cellStyle name="60% - Accent3 2 2" xfId="291"/>
    <cellStyle name="60% - Accent3 3" xfId="252"/>
    <cellStyle name="60% - Accent3 4" xfId="170"/>
    <cellStyle name="60% - Accent4" xfId="72" builtinId="44" customBuiltin="1"/>
    <cellStyle name="60% - Accent4 2" xfId="117"/>
    <cellStyle name="60% - Accent4 2 2" xfId="295"/>
    <cellStyle name="60% - Accent4 3" xfId="256"/>
    <cellStyle name="60% - Accent4 4" xfId="174"/>
    <cellStyle name="60% - Accent5" xfId="76" builtinId="48" customBuiltin="1"/>
    <cellStyle name="60% - Accent5 2" xfId="121"/>
    <cellStyle name="60% - Accent5 2 2" xfId="299"/>
    <cellStyle name="60% - Accent5 3" xfId="260"/>
    <cellStyle name="60% - Accent5 4" xfId="178"/>
    <cellStyle name="60% - Accent6" xfId="80" builtinId="52" customBuiltin="1"/>
    <cellStyle name="60% - Accent6 2" xfId="125"/>
    <cellStyle name="60% - Accent6 2 2" xfId="303"/>
    <cellStyle name="60% - Accent6 3" xfId="264"/>
    <cellStyle name="60% - Accent6 4" xfId="182"/>
    <cellStyle name="Accent1" xfId="57" builtinId="29" customBuiltin="1"/>
    <cellStyle name="Accent1 2" xfId="102"/>
    <cellStyle name="Accent1 2 2" xfId="280"/>
    <cellStyle name="Accent1 3" xfId="241"/>
    <cellStyle name="Accent1 4" xfId="159"/>
    <cellStyle name="Accent2" xfId="61" builtinId="33" customBuiltin="1"/>
    <cellStyle name="Accent2 2" xfId="106"/>
    <cellStyle name="Accent2 2 2" xfId="284"/>
    <cellStyle name="Accent2 3" xfId="245"/>
    <cellStyle name="Accent2 4" xfId="163"/>
    <cellStyle name="Accent3" xfId="65" builtinId="37" customBuiltin="1"/>
    <cellStyle name="Accent3 2" xfId="110"/>
    <cellStyle name="Accent3 2 2" xfId="288"/>
    <cellStyle name="Accent3 3" xfId="249"/>
    <cellStyle name="Accent3 4" xfId="167"/>
    <cellStyle name="Accent4" xfId="69" builtinId="41" customBuiltin="1"/>
    <cellStyle name="Accent4 2" xfId="114"/>
    <cellStyle name="Accent4 2 2" xfId="292"/>
    <cellStyle name="Accent4 3" xfId="253"/>
    <cellStyle name="Accent4 4" xfId="171"/>
    <cellStyle name="Accent5" xfId="73" builtinId="45" customBuiltin="1"/>
    <cellStyle name="Accent5 2" xfId="118"/>
    <cellStyle name="Accent5 2 2" xfId="296"/>
    <cellStyle name="Accent5 3" xfId="257"/>
    <cellStyle name="Accent5 4" xfId="175"/>
    <cellStyle name="Accent6" xfId="77" builtinId="49" customBuiltin="1"/>
    <cellStyle name="Accent6 2" xfId="122"/>
    <cellStyle name="Accent6 2 2" xfId="300"/>
    <cellStyle name="Accent6 3" xfId="261"/>
    <cellStyle name="Accent6 4" xfId="179"/>
    <cellStyle name="Bad" xfId="46" builtinId="27" customBuiltin="1"/>
    <cellStyle name="Bad 2" xfId="92"/>
    <cellStyle name="Bad 2 2" xfId="270"/>
    <cellStyle name="Bad 3" xfId="231"/>
    <cellStyle name="Bad 4" xfId="149"/>
    <cellStyle name="Calculation" xfId="50" builtinId="22" customBuiltin="1"/>
    <cellStyle name="Calculation 2" xfId="96"/>
    <cellStyle name="Calculation 2 2" xfId="274"/>
    <cellStyle name="Calculation 3" xfId="235"/>
    <cellStyle name="Calculation 4" xfId="153"/>
    <cellStyle name="Celkem" xfId="425"/>
    <cellStyle name="Check Cell" xfId="52" builtinId="23" customBuiltin="1"/>
    <cellStyle name="Check Cell 2" xfId="98"/>
    <cellStyle name="Check Cell 2 2" xfId="276"/>
    <cellStyle name="Check Cell 3" xfId="237"/>
    <cellStyle name="Check Cell 4" xfId="155"/>
    <cellStyle name="Chybně" xfId="426"/>
    <cellStyle name="Comma" xfId="18" builtinId="3"/>
    <cellStyle name="Comma 2" xfId="21"/>
    <cellStyle name="Comma 2 2" xfId="23"/>
    <cellStyle name="Comma 2 2 2" xfId="84"/>
    <cellStyle name="Comma 2 2 3" xfId="352"/>
    <cellStyle name="Comma 2 3" xfId="39"/>
    <cellStyle name="Comma 2 4" xfId="338"/>
    <cellStyle name="Comma 3" xfId="30"/>
    <cellStyle name="Comma 3 2" xfId="353"/>
    <cellStyle name="Comma 3 3" xfId="339"/>
    <cellStyle name="Comma 4" xfId="13"/>
    <cellStyle name="Comma 4 2" xfId="343"/>
    <cellStyle name="Comma 5" xfId="345"/>
    <cellStyle name="Comma 6" xfId="398"/>
    <cellStyle name="Comma 7" xfId="400"/>
    <cellStyle name="Explanatory Text" xfId="55" builtinId="53" customBuiltin="1"/>
    <cellStyle name="Explanatory Text 2" xfId="100"/>
    <cellStyle name="Explanatory Text 2 2" xfId="278"/>
    <cellStyle name="Explanatory Text 3" xfId="239"/>
    <cellStyle name="Explanatory Text 4" xfId="157"/>
    <cellStyle name="Good" xfId="45" builtinId="26" customBuiltin="1"/>
    <cellStyle name="Good 2" xfId="91"/>
    <cellStyle name="Good 2 2" xfId="269"/>
    <cellStyle name="Good 3" xfId="230"/>
    <cellStyle name="Good 4" xfId="148"/>
    <cellStyle name="Heading 1" xfId="41" builtinId="16" customBuiltin="1"/>
    <cellStyle name="Heading 1 2" xfId="87"/>
    <cellStyle name="Heading 1 2 2" xfId="265"/>
    <cellStyle name="Heading 1 3" xfId="226"/>
    <cellStyle name="Heading 1 4" xfId="144"/>
    <cellStyle name="Heading 2" xfId="42" builtinId="17" customBuiltin="1"/>
    <cellStyle name="Heading 2 2" xfId="88"/>
    <cellStyle name="Heading 2 2 2" xfId="266"/>
    <cellStyle name="Heading 2 3" xfId="227"/>
    <cellStyle name="Heading 2 4" xfId="145"/>
    <cellStyle name="Heading 3" xfId="43" builtinId="18" customBuiltin="1"/>
    <cellStyle name="Heading 3 2" xfId="89"/>
    <cellStyle name="Heading 3 2 2" xfId="267"/>
    <cellStyle name="Heading 3 3" xfId="228"/>
    <cellStyle name="Heading 3 4" xfId="146"/>
    <cellStyle name="Heading 4" xfId="44" builtinId="19" customBuiltin="1"/>
    <cellStyle name="Heading 4 2" xfId="90"/>
    <cellStyle name="Heading 4 2 2" xfId="268"/>
    <cellStyle name="Heading 4 3" xfId="229"/>
    <cellStyle name="Heading 4 4" xfId="147"/>
    <cellStyle name="Hyperlink" xfId="24" builtinId="8"/>
    <cellStyle name="Hyperlink 2" xfId="427"/>
    <cellStyle name="Input" xfId="48" builtinId="20" customBuiltin="1"/>
    <cellStyle name="Input 2" xfId="94"/>
    <cellStyle name="Input 2 2" xfId="272"/>
    <cellStyle name="Input 3" xfId="233"/>
    <cellStyle name="Input 4" xfId="151"/>
    <cellStyle name="Kontrolní buňka" xfId="428"/>
    <cellStyle name="Linked Cell" xfId="51" builtinId="24" customBuiltin="1"/>
    <cellStyle name="Linked Cell 2" xfId="97"/>
    <cellStyle name="Linked Cell 2 2" xfId="275"/>
    <cellStyle name="Linked Cell 3" xfId="236"/>
    <cellStyle name="Linked Cell 4" xfId="154"/>
    <cellStyle name="Nadpis 1" xfId="429"/>
    <cellStyle name="Nadpis 2" xfId="430"/>
    <cellStyle name="Nadpis 3" xfId="431"/>
    <cellStyle name="Nadpis 4" xfId="432"/>
    <cellStyle name="Název" xfId="433"/>
    <cellStyle name="Neutral" xfId="47" builtinId="28" customBuiltin="1"/>
    <cellStyle name="Neutral 2" xfId="93"/>
    <cellStyle name="Neutral 2 2" xfId="271"/>
    <cellStyle name="Neutral 3" xfId="232"/>
    <cellStyle name="Neutral 4" xfId="150"/>
    <cellStyle name="Neutrální" xfId="434"/>
    <cellStyle name="Normal" xfId="0" builtinId="0"/>
    <cellStyle name="Normal 10" xfId="14"/>
    <cellStyle name="Normal 10 2" xfId="354"/>
    <cellStyle name="Normal 11" xfId="12"/>
    <cellStyle name="Normal 11 2" xfId="399"/>
    <cellStyle name="Normal 11 3" xfId="401"/>
    <cellStyle name="Normal 11 4" xfId="355"/>
    <cellStyle name="Normal 12" xfId="6"/>
    <cellStyle name="Normal 12 2" xfId="405"/>
    <cellStyle name="Normal 13" xfId="9"/>
    <cellStyle name="Normal 14" xfId="4"/>
    <cellStyle name="Normal 14 2" xfId="402"/>
    <cellStyle name="Normal 15" xfId="7"/>
    <cellStyle name="Normal 16" xfId="11"/>
    <cellStyle name="Normal 17" xfId="15"/>
    <cellStyle name="Normal 18" xfId="25"/>
    <cellStyle name="Normal 19" xfId="81"/>
    <cellStyle name="Normal 19 2" xfId="129"/>
    <cellStyle name="Normal 19 3" xfId="132"/>
    <cellStyle name="Normal 19 4" xfId="126"/>
    <cellStyle name="Normal 2" xfId="8"/>
    <cellStyle name="Normal 2 10" xfId="435"/>
    <cellStyle name="Normal 2 11" xfId="452"/>
    <cellStyle name="Normal 2 2" xfId="22"/>
    <cellStyle name="Normal 2 2 2" xfId="34"/>
    <cellStyle name="Normal 2 2 2 2" xfId="344"/>
    <cellStyle name="Normal 2 2 3" xfId="83"/>
    <cellStyle name="Normal 2 2 3 2" xfId="350"/>
    <cellStyle name="Normal 2 2 4" xfId="356"/>
    <cellStyle name="Normal 2 2 5" xfId="337"/>
    <cellStyle name="Normal 2 3" xfId="35"/>
    <cellStyle name="Normal 2 3 2" xfId="357"/>
    <cellStyle name="Normal 2 3 3" xfId="347"/>
    <cellStyle name="Normal 2 4" xfId="16"/>
    <cellStyle name="Normal 2 4 2" xfId="358"/>
    <cellStyle name="Normal 2 5" xfId="32"/>
    <cellStyle name="Normal 2 5 2" xfId="359"/>
    <cellStyle name="Normal 2 6" xfId="139"/>
    <cellStyle name="Normal 2 6 2" xfId="360"/>
    <cellStyle name="Normal 2 7" xfId="142"/>
    <cellStyle name="Normal 2 7 2" xfId="361"/>
    <cellStyle name="Normal 2 8" xfId="362"/>
    <cellStyle name="Normal 2 9" xfId="336"/>
    <cellStyle name="Normal 20" xfId="135"/>
    <cellStyle name="Normal 21" xfId="333"/>
    <cellStyle name="Normal 22" xfId="406"/>
    <cellStyle name="Normal 23" xfId="454"/>
    <cellStyle name="Normal 24" xfId="137"/>
    <cellStyle name="Normal 25" xfId="455"/>
    <cellStyle name="Normal 25 2" xfId="459"/>
    <cellStyle name="Normal 26" xfId="456"/>
    <cellStyle name="Normal 27" xfId="138"/>
    <cellStyle name="Normal 28" xfId="460"/>
    <cellStyle name="Normal 3" xfId="27"/>
    <cellStyle name="Normal 3 2" xfId="33"/>
    <cellStyle name="Normal 3 2 2" xfId="305"/>
    <cellStyle name="Normal 3 2 3" xfId="346"/>
    <cellStyle name="Normal 3 2 4" xfId="461"/>
    <cellStyle name="Normal 3 3" xfId="127"/>
    <cellStyle name="Normal 3 3 2" xfId="363"/>
    <cellStyle name="Normal 3 4" xfId="130"/>
    <cellStyle name="Normal 3 4 2" xfId="364"/>
    <cellStyle name="Normal 3 5" xfId="85"/>
    <cellStyle name="Normal 3 5 2" xfId="335"/>
    <cellStyle name="Normal 3 6" xfId="133"/>
    <cellStyle name="Normal 3 7" xfId="184"/>
    <cellStyle name="Normal 3 8" xfId="403"/>
    <cellStyle name="Normal 3 9" xfId="453"/>
    <cellStyle name="Normal 4" xfId="28"/>
    <cellStyle name="Normal 4 10" xfId="436"/>
    <cellStyle name="Normal 4 11" xfId="457"/>
    <cellStyle name="Normal 4 2" xfId="37"/>
    <cellStyle name="Normal 4 2 2" xfId="319"/>
    <cellStyle name="Normal 4 2 3" xfId="365"/>
    <cellStyle name="Normal 4 3" xfId="1"/>
    <cellStyle name="Normal 4 3 2" xfId="366"/>
    <cellStyle name="Normal 4 4" xfId="128"/>
    <cellStyle name="Normal 4 4 2" xfId="367"/>
    <cellStyle name="Normal 4 5" xfId="131"/>
    <cellStyle name="Normal 4 5 2" xfId="368"/>
    <cellStyle name="Normal 4 6" xfId="86"/>
    <cellStyle name="Normal 4 6 2" xfId="349"/>
    <cellStyle name="Normal 4 7" xfId="134"/>
    <cellStyle name="Normal 4 8" xfId="198"/>
    <cellStyle name="Normal 4 9" xfId="404"/>
    <cellStyle name="Normal 5" xfId="10"/>
    <cellStyle name="Normal 5 2" xfId="31"/>
    <cellStyle name="Normal 5 2 2" xfId="369"/>
    <cellStyle name="Normal 5 3" xfId="212"/>
    <cellStyle name="Normal 5 3 2" xfId="370"/>
    <cellStyle name="Normal 5 4" xfId="371"/>
    <cellStyle name="Normal 5 5" xfId="372"/>
    <cellStyle name="Normal 5 6" xfId="348"/>
    <cellStyle name="Normal 6" xfId="19"/>
    <cellStyle name="Normal 6 2" xfId="29"/>
    <cellStyle name="Normal 6 2 2" xfId="373"/>
    <cellStyle name="Normal 6 3" xfId="374"/>
    <cellStyle name="Normal 6 4" xfId="351"/>
    <cellStyle name="Normal 7" xfId="20"/>
    <cellStyle name="Normal 7 2" xfId="376"/>
    <cellStyle name="Normal 7 3" xfId="375"/>
    <cellStyle name="Normal 7 4" xfId="334"/>
    <cellStyle name="Normal 8" xfId="17"/>
    <cellStyle name="Normal 8 2" xfId="377"/>
    <cellStyle name="Normal 9" xfId="5"/>
    <cellStyle name="Normal 9 2" xfId="379"/>
    <cellStyle name="Normal 9 3" xfId="378"/>
    <cellStyle name="normální_Graf III.5_ZOI_IV_2008_III_2_novy" xfId="2"/>
    <cellStyle name="normální_III.2 Prognóza" xfId="3"/>
    <cellStyle name="Note" xfId="54" builtinId="10" customBuiltin="1"/>
    <cellStyle name="Note 2" xfId="183"/>
    <cellStyle name="Note 2 2" xfId="304"/>
    <cellStyle name="Note 3" xfId="185"/>
    <cellStyle name="Note 3 2" xfId="306"/>
    <cellStyle name="Note 4" xfId="199"/>
    <cellStyle name="Note 4 2" xfId="320"/>
    <cellStyle name="Note 5" xfId="213"/>
    <cellStyle name="Note 6" xfId="143"/>
    <cellStyle name="Output" xfId="49" builtinId="21" customBuiltin="1"/>
    <cellStyle name="Output 2" xfId="95"/>
    <cellStyle name="Output 2 2" xfId="273"/>
    <cellStyle name="Output 3" xfId="234"/>
    <cellStyle name="Output 4" xfId="152"/>
    <cellStyle name="Percent" xfId="82" builtinId="5"/>
    <cellStyle name="Percent 2" xfId="26"/>
    <cellStyle name="Percent 2 2" xfId="140"/>
    <cellStyle name="Percent 2 3" xfId="437"/>
    <cellStyle name="Percent 3" xfId="458"/>
    <cellStyle name="Percent 4" xfId="136"/>
    <cellStyle name="Poznámka" xfId="438"/>
    <cellStyle name="Propojená buňka" xfId="439"/>
    <cellStyle name="Publication" xfId="141"/>
    <cellStyle name="Správně" xfId="440"/>
    <cellStyle name="Text upozornění" xfId="441"/>
    <cellStyle name="Title" xfId="40" builtinId="15" customBuiltin="1"/>
    <cellStyle name="Total" xfId="56" builtinId="25" customBuiltin="1"/>
    <cellStyle name="Total 2" xfId="101"/>
    <cellStyle name="Total 2 2" xfId="279"/>
    <cellStyle name="Total 3" xfId="240"/>
    <cellStyle name="Total 4" xfId="158"/>
    <cellStyle name="Vstup" xfId="442"/>
    <cellStyle name="Výpočet" xfId="443"/>
    <cellStyle name="Výstup" xfId="444"/>
    <cellStyle name="Vysvětlující text" xfId="445"/>
    <cellStyle name="Warning Text" xfId="53" builtinId="11" customBuiltin="1"/>
    <cellStyle name="Warning Text 2" xfId="99"/>
    <cellStyle name="Warning Text 2 2" xfId="277"/>
    <cellStyle name="Warning Text 3" xfId="238"/>
    <cellStyle name="Warning Text 4" xfId="156"/>
    <cellStyle name="Zvýraznění 1" xfId="446"/>
    <cellStyle name="Zvýraznění 2" xfId="447"/>
    <cellStyle name="Zvýraznění 3" xfId="448"/>
    <cellStyle name="Zvýraznění 4" xfId="449"/>
    <cellStyle name="Zvýraznění 5" xfId="450"/>
    <cellStyle name="Zvýraznění 6" xfId="451"/>
    <cellStyle name="Обычный 2" xfId="340"/>
    <cellStyle name="Обычный 2 2" xfId="380"/>
    <cellStyle name="Обычный 2 2 2" xfId="381"/>
    <cellStyle name="Обычный 2 3" xfId="382"/>
    <cellStyle name="Обычный 2 4" xfId="383"/>
    <cellStyle name="Обычный 3" xfId="36"/>
    <cellStyle name="Обычный 3 2" xfId="384"/>
    <cellStyle name="Обычный 3 2 2" xfId="385"/>
    <cellStyle name="Обычный 3 3" xfId="386"/>
    <cellStyle name="Обычный 3 4" xfId="387"/>
    <cellStyle name="Обычный 3 5" xfId="388"/>
    <cellStyle name="Обычный 3 6" xfId="389"/>
    <cellStyle name="Обычный 3 7" xfId="341"/>
    <cellStyle name="Обычный 4" xfId="342"/>
    <cellStyle name="Обычный 4 2" xfId="390"/>
    <cellStyle name="Обычный 4 3" xfId="391"/>
    <cellStyle name="Обычный 4 4" xfId="392"/>
    <cellStyle name="Обычный 5" xfId="393"/>
    <cellStyle name="Обычный 5 2" xfId="394"/>
    <cellStyle name="Обычный 6" xfId="38"/>
    <cellStyle name="Обычный 6 2" xfId="396"/>
    <cellStyle name="Обычный 6 3" xfId="397"/>
    <cellStyle name="Обычный 6 4" xfId="395"/>
  </cellStyles>
  <dxfs count="104">
    <dxf>
      <font>
        <b val="0"/>
        <i val="0"/>
        <strike val="0"/>
        <condense val="0"/>
        <extend val="0"/>
        <outline val="0"/>
        <shadow val="0"/>
        <u val="none"/>
        <vertAlign val="baseline"/>
        <sz val="10"/>
        <color rgb="FF000000"/>
        <name val="GHEA Grapalat"/>
        <scheme val="none"/>
      </font>
      <numFmt numFmtId="164"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4"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4"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4" formatCode="0.0"/>
      <alignment horizontal="general" vertical="bottom" textRotation="0" wrapText="1" indent="0" justifyLastLine="0" shrinkToFit="0" readingOrder="0"/>
      <border diagonalUp="0" diagonalDown="0" outline="0">
        <left/>
        <right style="thin">
          <color rgb="FF000000"/>
        </right>
        <top/>
        <bottom style="thin">
          <color rgb="FF000000"/>
        </bottom>
      </border>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strike val="0"/>
        <outline val="0"/>
        <shadow val="0"/>
        <u val="none"/>
        <vertAlign val="baseline"/>
        <sz val="10"/>
        <color theme="1"/>
        <name val="GHEA Grapalat"/>
        <scheme val="none"/>
      </font>
      <numFmt numFmtId="2" formatCode="0.00"/>
      <fill>
        <patternFill patternType="none">
          <fgColor indexed="64"/>
          <bgColor indexed="65"/>
        </patternFill>
      </fill>
    </dxf>
    <dxf>
      <font>
        <strike val="0"/>
        <outline val="0"/>
        <shadow val="0"/>
        <u val="none"/>
        <vertAlign val="baseline"/>
        <sz val="10"/>
        <color theme="1"/>
        <name val="GHEA Grapalat"/>
        <scheme val="none"/>
      </font>
      <numFmt numFmtId="2" formatCode="0.00"/>
      <fill>
        <patternFill patternType="none">
          <fgColor indexed="64"/>
          <bgColor indexed="65"/>
        </patternFill>
      </fil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name val="GHEA Grapalat"/>
        <scheme val="none"/>
      </font>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val="0"/>
        <strike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dxf>
    <dxf>
      <font>
        <b val="0"/>
        <i val="0"/>
        <strike val="0"/>
        <condense val="0"/>
        <extend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numFmt numFmtId="164" formatCode="0.0"/>
    </dxf>
    <dxf>
      <font>
        <b val="0"/>
        <i val="0"/>
        <strike val="0"/>
        <condense val="0"/>
        <extend val="0"/>
        <outline val="0"/>
        <shadow val="0"/>
        <u val="none"/>
        <vertAlign val="baseline"/>
        <sz val="10"/>
        <color theme="1"/>
        <name val="GHEA Grapalat"/>
        <scheme val="none"/>
      </font>
      <numFmt numFmtId="164" formatCode="0.0"/>
    </dxf>
    <dxf>
      <font>
        <b val="0"/>
        <i val="0"/>
        <strike val="0"/>
        <condense val="0"/>
        <extend val="0"/>
        <outline val="0"/>
        <shadow val="0"/>
        <u val="none"/>
        <vertAlign val="baseline"/>
        <sz val="10"/>
        <color theme="1"/>
        <name val="GHEA Grapalat"/>
        <scheme val="none"/>
      </font>
      <numFmt numFmtId="164" formatCode="0.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xml.rels><?xml version="1.0" encoding="UTF-8" standalone="yes"?>
<Relationships xmlns="http://schemas.openxmlformats.org/package/2006/relationships"><Relationship Id="rId1" Type="http://schemas.openxmlformats.org/officeDocument/2006/relationships/image" Target="../media/image1.png"/></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7.xml"/></Relationships>
</file>

<file path=xl/charts/_rels/chart4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8.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5.xml.rels><?xml version="1.0" encoding="UTF-8" standalone="yes"?>
<Relationships xmlns="http://schemas.openxmlformats.org/package/2006/relationships"><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312521303096074E-2"/>
          <c:y val="0.13622674100635748"/>
          <c:w val="0.8831099742693056"/>
          <c:h val="0.47945014655269269"/>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1'!$B$2:$B$51</c:f>
              <c:numCache>
                <c:formatCode>0.0</c:formatCode>
                <c:ptCount val="28"/>
                <c:pt idx="0">
                  <c:v>-0.1</c:v>
                </c:pt>
                <c:pt idx="1">
                  <c:v>1.1000000000000001</c:v>
                </c:pt>
                <c:pt idx="2">
                  <c:v>1</c:v>
                </c:pt>
                <c:pt idx="3">
                  <c:v>2.6</c:v>
                </c:pt>
                <c:pt idx="4">
                  <c:v>3.7</c:v>
                </c:pt>
                <c:pt idx="5">
                  <c:v>0.90133554832215168</c:v>
                </c:pt>
                <c:pt idx="6">
                  <c:v>3.4891725643485501</c:v>
                </c:pt>
                <c:pt idx="7">
                  <c:v>1.8</c:v>
                </c:pt>
                <c:pt idx="8">
                  <c:v>1.9</c:v>
                </c:pt>
                <c:pt idx="9">
                  <c:v>2.5</c:v>
                </c:pt>
                <c:pt idx="10">
                  <c:v>0.47793958081770427</c:v>
                </c:pt>
                <c:pt idx="11">
                  <c:v>0.72819999999999996</c:v>
                </c:pt>
                <c:pt idx="12">
                  <c:v>-0.11022336893751117</c:v>
                </c:pt>
                <c:pt idx="13">
                  <c:v>1.6775261712177212</c:v>
                </c:pt>
                <c:pt idx="14">
                  <c:v>1.4326844717312213</c:v>
                </c:pt>
                <c:pt idx="15">
                  <c:v>3.6488327008795949</c:v>
                </c:pt>
                <c:pt idx="16">
                  <c:v>4.4148270414462054</c:v>
                </c:pt>
                <c:pt idx="17">
                  <c:v>2.9420687771898795</c:v>
                </c:pt>
                <c:pt idx="18">
                  <c:v>2.9499041243386142</c:v>
                </c:pt>
                <c:pt idx="19">
                  <c:v>2.3925194714873492</c:v>
                </c:pt>
                <c:pt idx="20">
                  <c:v>1.4190010362531722</c:v>
                </c:pt>
                <c:pt idx="21">
                  <c:v>0.89168631086287786</c:v>
                </c:pt>
                <c:pt idx="22">
                  <c:v>0.88329816578481823</c:v>
                </c:pt>
                <c:pt idx="23">
                  <c:v>0.76791802070675974</c:v>
                </c:pt>
                <c:pt idx="24">
                  <c:v>-4.3317414527416664E-2</c:v>
                </c:pt>
                <c:pt idx="25">
                  <c:v>-0.55402113991771151</c:v>
                </c:pt>
                <c:pt idx="26">
                  <c:v>-0.41082528499577037</c:v>
                </c:pt>
                <c:pt idx="27">
                  <c:v>-0.27661943007382916</c:v>
                </c:pt>
              </c:numCache>
            </c:numRef>
          </c:val>
          <c:extLst xmlns:c16r2="http://schemas.microsoft.com/office/drawing/2015/06/chart">
            <c:ext xmlns:c16="http://schemas.microsoft.com/office/drawing/2014/chart" uri="{C3380CC4-5D6E-409C-BE32-E72D297353CC}">
              <c16:uniqueId val="{00000000-5DF8-490E-A5EF-69F9D82BF0BE}"/>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1'!$C$2:$C$51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0.19618311315971049</c:v>
                </c:pt>
                <c:pt idx="17">
                  <c:v>0.52315496842589582</c:v>
                </c:pt>
                <c:pt idx="18">
                  <c:v>0.58854933947913324</c:v>
                </c:pt>
                <c:pt idx="19">
                  <c:v>0.65394371053236977</c:v>
                </c:pt>
                <c:pt idx="20">
                  <c:v>0.69753995790119472</c:v>
                </c:pt>
                <c:pt idx="21">
                  <c:v>0.77020037018256926</c:v>
                </c:pt>
                <c:pt idx="22">
                  <c:v>0.78473245263884417</c:v>
                </c:pt>
                <c:pt idx="23">
                  <c:v>0.79926453509511886</c:v>
                </c:pt>
                <c:pt idx="24">
                  <c:v>0.84286078246394336</c:v>
                </c:pt>
                <c:pt idx="25">
                  <c:v>0.91552119474531768</c:v>
                </c:pt>
                <c:pt idx="26">
                  <c:v>0.93005327720159259</c:v>
                </c:pt>
                <c:pt idx="27">
                  <c:v>0.9445853596578675</c:v>
                </c:pt>
              </c:numCache>
            </c:numRef>
          </c:val>
          <c:extLst xmlns:c16r2="http://schemas.microsoft.com/office/drawing/2015/06/chart">
            <c:ext xmlns:c16="http://schemas.microsoft.com/office/drawing/2014/chart" uri="{C3380CC4-5D6E-409C-BE32-E72D297353CC}">
              <c16:uniqueId val="{00000001-5DF8-490E-A5EF-69F9D82BF0BE}"/>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1'!$D$2:$D$51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0.13236381506743822</c:v>
                </c:pt>
                <c:pt idx="17">
                  <c:v>0.3529701735131674</c:v>
                </c:pt>
                <c:pt idx="18">
                  <c:v>0.39709144520231288</c:v>
                </c:pt>
                <c:pt idx="19">
                  <c:v>0.44121271689145924</c:v>
                </c:pt>
                <c:pt idx="20">
                  <c:v>0.47062689801755653</c:v>
                </c:pt>
                <c:pt idx="21">
                  <c:v>0.51965053322771881</c:v>
                </c:pt>
                <c:pt idx="22">
                  <c:v>0.52945526026975109</c:v>
                </c:pt>
                <c:pt idx="23">
                  <c:v>0.53925998731178337</c:v>
                </c:pt>
                <c:pt idx="24">
                  <c:v>0.56867416843788088</c:v>
                </c:pt>
                <c:pt idx="25">
                  <c:v>0.61769780364804316</c:v>
                </c:pt>
                <c:pt idx="26">
                  <c:v>0.62750253069007556</c:v>
                </c:pt>
                <c:pt idx="27">
                  <c:v>0.63730725773210795</c:v>
                </c:pt>
              </c:numCache>
            </c:numRef>
          </c:val>
          <c:extLst xmlns:c16r2="http://schemas.microsoft.com/office/drawing/2015/06/chart">
            <c:ext xmlns:c16="http://schemas.microsoft.com/office/drawing/2014/chart" uri="{C3380CC4-5D6E-409C-BE32-E72D297353CC}">
              <c16:uniqueId val="{00000002-5DF8-490E-A5EF-69F9D82BF0BE}"/>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1'!$E$2:$E$51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0.10519856419727258</c:v>
                </c:pt>
                <c:pt idx="17">
                  <c:v>0.28052950452606051</c:v>
                </c:pt>
                <c:pt idx="18">
                  <c:v>0.31559569259181863</c:v>
                </c:pt>
                <c:pt idx="19">
                  <c:v>0.35066188065757542</c:v>
                </c:pt>
                <c:pt idx="20">
                  <c:v>0.37403933936808054</c:v>
                </c:pt>
                <c:pt idx="21">
                  <c:v>0.41300177055225529</c:v>
                </c:pt>
                <c:pt idx="22">
                  <c:v>0.42079425678909033</c:v>
                </c:pt>
                <c:pt idx="23">
                  <c:v>0.42858674302592581</c:v>
                </c:pt>
                <c:pt idx="24">
                  <c:v>0.45196420173643093</c:v>
                </c:pt>
                <c:pt idx="25">
                  <c:v>0.4909266329206059</c:v>
                </c:pt>
                <c:pt idx="26">
                  <c:v>0.49871911915744094</c:v>
                </c:pt>
                <c:pt idx="27">
                  <c:v>0.50651160539427575</c:v>
                </c:pt>
              </c:numCache>
            </c:numRef>
          </c:val>
          <c:extLst xmlns:c16r2="http://schemas.microsoft.com/office/drawing/2015/06/chart">
            <c:ext xmlns:c16="http://schemas.microsoft.com/office/drawing/2014/chart" uri="{C3380CC4-5D6E-409C-BE32-E72D297353CC}">
              <c16:uniqueId val="{00000003-5DF8-490E-A5EF-69F9D82BF0BE}"/>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1'!$F$2:$F$51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9.0251001023489152E-2</c:v>
                </c:pt>
                <c:pt idx="17">
                  <c:v>0.24066933606263863</c:v>
                </c:pt>
                <c:pt idx="18">
                  <c:v>0.27075300307046835</c:v>
                </c:pt>
                <c:pt idx="19">
                  <c:v>0.30083667007829895</c:v>
                </c:pt>
                <c:pt idx="20">
                  <c:v>0.32089244808351891</c:v>
                </c:pt>
                <c:pt idx="21">
                  <c:v>0.35431874475888581</c:v>
                </c:pt>
                <c:pt idx="22">
                  <c:v>0.36100400409395927</c:v>
                </c:pt>
                <c:pt idx="23">
                  <c:v>0.36768926342903185</c:v>
                </c:pt>
                <c:pt idx="24">
                  <c:v>0.38774504143425181</c:v>
                </c:pt>
                <c:pt idx="25">
                  <c:v>0.42117133810961827</c:v>
                </c:pt>
                <c:pt idx="26">
                  <c:v>0.42785659744469129</c:v>
                </c:pt>
                <c:pt idx="27">
                  <c:v>0.43454185677976476</c:v>
                </c:pt>
              </c:numCache>
            </c:numRef>
          </c:val>
          <c:extLst xmlns:c16r2="http://schemas.microsoft.com/office/drawing/2015/06/chart">
            <c:ext xmlns:c16="http://schemas.microsoft.com/office/drawing/2014/chart" uri="{C3380CC4-5D6E-409C-BE32-E72D297353CC}">
              <c16:uniqueId val="{00000004-5DF8-490E-A5EF-69F9D82BF0BE}"/>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1'!$G$2:$G$51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8.104818824354254E-2</c:v>
                </c:pt>
                <c:pt idx="17">
                  <c:v>0.21612850198277922</c:v>
                </c:pt>
                <c:pt idx="18">
                  <c:v>0.24314456473062673</c:v>
                </c:pt>
                <c:pt idx="19">
                  <c:v>0.27016062747847336</c:v>
                </c:pt>
                <c:pt idx="20">
                  <c:v>0.28817133597703837</c:v>
                </c:pt>
                <c:pt idx="21">
                  <c:v>0.31818918347464642</c:v>
                </c:pt>
                <c:pt idx="22">
                  <c:v>0.32419275297416794</c:v>
                </c:pt>
                <c:pt idx="23">
                  <c:v>0.33019632247369035</c:v>
                </c:pt>
                <c:pt idx="24">
                  <c:v>0.34820703097225536</c:v>
                </c:pt>
                <c:pt idx="25">
                  <c:v>0.37822487846986363</c:v>
                </c:pt>
                <c:pt idx="26">
                  <c:v>0.38422844796938538</c:v>
                </c:pt>
                <c:pt idx="27">
                  <c:v>0.3902320174689069</c:v>
                </c:pt>
              </c:numCache>
            </c:numRef>
          </c:val>
          <c:extLst xmlns:c16r2="http://schemas.microsoft.com/office/drawing/2015/06/chart">
            <c:ext xmlns:c16="http://schemas.microsoft.com/office/drawing/2014/chart" uri="{C3380CC4-5D6E-409C-BE32-E72D297353CC}">
              <c16:uniqueId val="{00000005-5DF8-490E-A5EF-69F9D82BF0BE}"/>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1'!$H$2:$H$51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7.5103225002255414E-2</c:v>
                </c:pt>
                <c:pt idx="17">
                  <c:v>0.20027526667268081</c:v>
                </c:pt>
                <c:pt idx="18">
                  <c:v>0.22530967500676535</c:v>
                </c:pt>
                <c:pt idx="19">
                  <c:v>0.25034408334085168</c:v>
                </c:pt>
                <c:pt idx="20">
                  <c:v>0.26703368889690804</c:v>
                </c:pt>
                <c:pt idx="21">
                  <c:v>0.29484969815700257</c:v>
                </c:pt>
                <c:pt idx="22">
                  <c:v>0.30041290000902166</c:v>
                </c:pt>
                <c:pt idx="23">
                  <c:v>0.30597610186104074</c:v>
                </c:pt>
                <c:pt idx="24">
                  <c:v>0.3226657074170971</c:v>
                </c:pt>
                <c:pt idx="25">
                  <c:v>0.35048171667719163</c:v>
                </c:pt>
                <c:pt idx="26">
                  <c:v>0.35604491852921072</c:v>
                </c:pt>
                <c:pt idx="27">
                  <c:v>0.3616081203812298</c:v>
                </c:pt>
              </c:numCache>
            </c:numRef>
          </c:val>
          <c:extLst xmlns:c16r2="http://schemas.microsoft.com/office/drawing/2015/06/chart">
            <c:ext xmlns:c16="http://schemas.microsoft.com/office/drawing/2014/chart" uri="{C3380CC4-5D6E-409C-BE32-E72D297353CC}">
              <c16:uniqueId val="{00000006-5DF8-490E-A5EF-69F9D82BF0BE}"/>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1'!$I$2:$I$51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7.126561616675442E-2</c:v>
                </c:pt>
                <c:pt idx="17">
                  <c:v>0.1900416431113463</c:v>
                </c:pt>
                <c:pt idx="18">
                  <c:v>0.21379684850026504</c:v>
                </c:pt>
                <c:pt idx="19">
                  <c:v>0.23755205388918288</c:v>
                </c:pt>
                <c:pt idx="20">
                  <c:v>0.25338885748179463</c:v>
                </c:pt>
                <c:pt idx="21">
                  <c:v>0.27978353013614843</c:v>
                </c:pt>
                <c:pt idx="22">
                  <c:v>0.28506246466701901</c:v>
                </c:pt>
                <c:pt idx="23">
                  <c:v>0.29034139919788959</c:v>
                </c:pt>
                <c:pt idx="24">
                  <c:v>0.30617820279050223</c:v>
                </c:pt>
                <c:pt idx="25">
                  <c:v>0.33257287544485603</c:v>
                </c:pt>
                <c:pt idx="26">
                  <c:v>0.33785180997572661</c:v>
                </c:pt>
                <c:pt idx="27">
                  <c:v>0.3431307445065972</c:v>
                </c:pt>
              </c:numCache>
            </c:numRef>
          </c:val>
          <c:extLst xmlns:c16r2="http://schemas.microsoft.com/office/drawing/2015/06/chart">
            <c:ext xmlns:c16="http://schemas.microsoft.com/office/drawing/2014/chart" uri="{C3380CC4-5D6E-409C-BE32-E72D297353CC}">
              <c16:uniqueId val="{00000007-5DF8-490E-A5EF-69F9D82BF0BE}"/>
            </c:ext>
          </c:extLst>
        </c:ser>
        <c:ser>
          <c:idx val="8"/>
          <c:order val="8"/>
          <c:tx>
            <c:strRef>
              <c:f>'Chart 1'!$J$1</c:f>
              <c:strCache>
                <c:ptCount val="1"/>
                <c:pt idx="0">
                  <c:v>-10</c:v>
                </c:pt>
              </c:strCache>
            </c:strRef>
          </c:tx>
          <c:spPr>
            <a:solidFill>
              <a:srgbClr val="FF0000"/>
            </a:solidFill>
            <a:ln>
              <a:solidFill>
                <a:srgbClr val="FF0000"/>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1'!$J$2:$J$51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6.895030839159233E-2</c:v>
                </c:pt>
                <c:pt idx="17">
                  <c:v>0.18386748904424532</c:v>
                </c:pt>
                <c:pt idx="18">
                  <c:v>0.2068509251747761</c:v>
                </c:pt>
                <c:pt idx="19">
                  <c:v>0.22983436130530599</c:v>
                </c:pt>
                <c:pt idx="20">
                  <c:v>0.24515665205899317</c:v>
                </c:pt>
                <c:pt idx="21">
                  <c:v>0.27069380331513937</c:v>
                </c:pt>
                <c:pt idx="22">
                  <c:v>0.27580123356636843</c:v>
                </c:pt>
                <c:pt idx="23">
                  <c:v>0.28090866381759705</c:v>
                </c:pt>
                <c:pt idx="24">
                  <c:v>0.29623095457128379</c:v>
                </c:pt>
                <c:pt idx="25">
                  <c:v>0.32176810582742865</c:v>
                </c:pt>
                <c:pt idx="26">
                  <c:v>0.32687553607865771</c:v>
                </c:pt>
                <c:pt idx="27">
                  <c:v>0.33198296632988678</c:v>
                </c:pt>
              </c:numCache>
            </c:numRef>
          </c:val>
          <c:extLst xmlns:c16r2="http://schemas.microsoft.com/office/drawing/2015/06/chart">
            <c:ext xmlns:c16="http://schemas.microsoft.com/office/drawing/2014/chart" uri="{C3380CC4-5D6E-409C-BE32-E72D297353CC}">
              <c16:uniqueId val="{00000008-5DF8-490E-A5EF-69F9D82BF0BE}"/>
            </c:ext>
          </c:extLst>
        </c:ser>
        <c:ser>
          <c:idx val="9"/>
          <c:order val="9"/>
          <c:tx>
            <c:strRef>
              <c:f>'Chart 1'!$K$1</c:f>
              <c:strCache>
                <c:ptCount val="1"/>
                <c:pt idx="0">
                  <c:v>10</c:v>
                </c:pt>
              </c:strCache>
            </c:strRef>
          </c:tx>
          <c:spPr>
            <a:solidFill>
              <a:srgbClr val="FF0000"/>
            </a:solidFill>
            <a:ln>
              <a:solidFill>
                <a:srgbClr val="FF0000"/>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1'!$K$2:$K$51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0.13571425460347974</c:v>
                </c:pt>
                <c:pt idx="17">
                  <c:v>0.36190467894261324</c:v>
                </c:pt>
                <c:pt idx="18">
                  <c:v>0.40714276381043923</c:v>
                </c:pt>
                <c:pt idx="19">
                  <c:v>0.452380848678267</c:v>
                </c:pt>
                <c:pt idx="20">
                  <c:v>0.48253957192348462</c:v>
                </c:pt>
                <c:pt idx="21">
                  <c:v>0.53280411066551281</c:v>
                </c:pt>
                <c:pt idx="22">
                  <c:v>0.54285701841391898</c:v>
                </c:pt>
                <c:pt idx="23">
                  <c:v>0.55290992616232604</c:v>
                </c:pt>
                <c:pt idx="24">
                  <c:v>0.58306864940754322</c:v>
                </c:pt>
                <c:pt idx="25">
                  <c:v>0.63333318814957229</c:v>
                </c:pt>
                <c:pt idx="26">
                  <c:v>0.6433860958979789</c:v>
                </c:pt>
                <c:pt idx="27">
                  <c:v>0.65343900364638507</c:v>
                </c:pt>
              </c:numCache>
            </c:numRef>
          </c:val>
          <c:extLst xmlns:c16r2="http://schemas.microsoft.com/office/drawing/2015/06/chart">
            <c:ext xmlns:c16="http://schemas.microsoft.com/office/drawing/2014/chart" uri="{C3380CC4-5D6E-409C-BE32-E72D297353CC}">
              <c16:uniqueId val="{00000009-5DF8-490E-A5EF-69F9D82BF0BE}"/>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1'!$L$2:$L$51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6.895030839159233E-2</c:v>
                </c:pt>
                <c:pt idx="17">
                  <c:v>0.18386748904424532</c:v>
                </c:pt>
                <c:pt idx="18">
                  <c:v>0.2068509251747761</c:v>
                </c:pt>
                <c:pt idx="19">
                  <c:v>0.22983436130530599</c:v>
                </c:pt>
                <c:pt idx="20">
                  <c:v>0.24515665205899317</c:v>
                </c:pt>
                <c:pt idx="21">
                  <c:v>0.27069380331513848</c:v>
                </c:pt>
                <c:pt idx="22">
                  <c:v>0.27580123356636754</c:v>
                </c:pt>
                <c:pt idx="23">
                  <c:v>0.28090866381759572</c:v>
                </c:pt>
                <c:pt idx="24">
                  <c:v>0.2962309545712829</c:v>
                </c:pt>
                <c:pt idx="25">
                  <c:v>0.32176810582742954</c:v>
                </c:pt>
                <c:pt idx="26">
                  <c:v>0.32687553607865816</c:v>
                </c:pt>
                <c:pt idx="27">
                  <c:v>0.33198296632988722</c:v>
                </c:pt>
              </c:numCache>
            </c:numRef>
          </c:val>
          <c:extLst xmlns:c16r2="http://schemas.microsoft.com/office/drawing/2015/06/chart">
            <c:ext xmlns:c16="http://schemas.microsoft.com/office/drawing/2014/chart" uri="{C3380CC4-5D6E-409C-BE32-E72D297353CC}">
              <c16:uniqueId val="{0000000A-5DF8-490E-A5EF-69F9D82BF0BE}"/>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1'!$M$2:$M$51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7.126561616675442E-2</c:v>
                </c:pt>
                <c:pt idx="17">
                  <c:v>0.1900416431113463</c:v>
                </c:pt>
                <c:pt idx="18">
                  <c:v>0.21379684850026504</c:v>
                </c:pt>
                <c:pt idx="19">
                  <c:v>0.23755205388918288</c:v>
                </c:pt>
                <c:pt idx="20">
                  <c:v>0.25338885748179507</c:v>
                </c:pt>
                <c:pt idx="21">
                  <c:v>0.27978353013614843</c:v>
                </c:pt>
                <c:pt idx="22">
                  <c:v>0.28506246466701857</c:v>
                </c:pt>
                <c:pt idx="23">
                  <c:v>0.29034139919789048</c:v>
                </c:pt>
                <c:pt idx="24">
                  <c:v>0.30617820279050267</c:v>
                </c:pt>
                <c:pt idx="25">
                  <c:v>0.33257287544485514</c:v>
                </c:pt>
                <c:pt idx="26">
                  <c:v>0.33785180997572528</c:v>
                </c:pt>
                <c:pt idx="27">
                  <c:v>0.34313074450659631</c:v>
                </c:pt>
              </c:numCache>
            </c:numRef>
          </c:val>
          <c:extLst xmlns:c16r2="http://schemas.microsoft.com/office/drawing/2015/06/chart">
            <c:ext xmlns:c16="http://schemas.microsoft.com/office/drawing/2014/chart" uri="{C3380CC4-5D6E-409C-BE32-E72D297353CC}">
              <c16:uniqueId val="{0000000B-5DF8-490E-A5EF-69F9D82BF0BE}"/>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1'!$N$2:$N$51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7.5103225002255414E-2</c:v>
                </c:pt>
                <c:pt idx="17">
                  <c:v>0.20027526667267992</c:v>
                </c:pt>
                <c:pt idx="18">
                  <c:v>0.22530967500676446</c:v>
                </c:pt>
                <c:pt idx="19">
                  <c:v>0.25034408334085079</c:v>
                </c:pt>
                <c:pt idx="20">
                  <c:v>0.26703368889690804</c:v>
                </c:pt>
                <c:pt idx="21">
                  <c:v>0.29484969815700346</c:v>
                </c:pt>
                <c:pt idx="22">
                  <c:v>0.30041290000902254</c:v>
                </c:pt>
                <c:pt idx="23">
                  <c:v>0.30597610186103985</c:v>
                </c:pt>
                <c:pt idx="24">
                  <c:v>0.3226657074170971</c:v>
                </c:pt>
                <c:pt idx="25">
                  <c:v>0.35048171667719252</c:v>
                </c:pt>
                <c:pt idx="26">
                  <c:v>0.35604491852921161</c:v>
                </c:pt>
                <c:pt idx="27">
                  <c:v>0.3616081203812298</c:v>
                </c:pt>
              </c:numCache>
            </c:numRef>
          </c:val>
          <c:extLst xmlns:c16r2="http://schemas.microsoft.com/office/drawing/2015/06/chart">
            <c:ext xmlns:c16="http://schemas.microsoft.com/office/drawing/2014/chart" uri="{C3380CC4-5D6E-409C-BE32-E72D297353CC}">
              <c16:uniqueId val="{0000000C-5DF8-490E-A5EF-69F9D82BF0BE}"/>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1'!$O$2:$O$51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8.104818824354254E-2</c:v>
                </c:pt>
                <c:pt idx="17">
                  <c:v>0.21612850198278011</c:v>
                </c:pt>
                <c:pt idx="18">
                  <c:v>0.24314456473062762</c:v>
                </c:pt>
                <c:pt idx="19">
                  <c:v>0.27016062747847425</c:v>
                </c:pt>
                <c:pt idx="20">
                  <c:v>0.28817133597703837</c:v>
                </c:pt>
                <c:pt idx="21">
                  <c:v>0.31818918347464642</c:v>
                </c:pt>
                <c:pt idx="22">
                  <c:v>0.32419275297416839</c:v>
                </c:pt>
                <c:pt idx="23">
                  <c:v>0.33019632247369035</c:v>
                </c:pt>
                <c:pt idx="24">
                  <c:v>0.34820703097225536</c:v>
                </c:pt>
                <c:pt idx="25">
                  <c:v>0.37822487846986341</c:v>
                </c:pt>
                <c:pt idx="26">
                  <c:v>0.38422844796938538</c:v>
                </c:pt>
                <c:pt idx="27">
                  <c:v>0.39023201746890734</c:v>
                </c:pt>
              </c:numCache>
            </c:numRef>
          </c:val>
          <c:extLst xmlns:c16r2="http://schemas.microsoft.com/office/drawing/2015/06/chart">
            <c:ext xmlns:c16="http://schemas.microsoft.com/office/drawing/2014/chart" uri="{C3380CC4-5D6E-409C-BE32-E72D297353CC}">
              <c16:uniqueId val="{0000000D-5DF8-490E-A5EF-69F9D82BF0BE}"/>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1'!$P$2:$P$51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9.0251001023489152E-2</c:v>
                </c:pt>
                <c:pt idx="17">
                  <c:v>0.24066933606263863</c:v>
                </c:pt>
                <c:pt idx="18">
                  <c:v>0.27075300307046835</c:v>
                </c:pt>
                <c:pt idx="19">
                  <c:v>0.30083667007829895</c:v>
                </c:pt>
                <c:pt idx="20">
                  <c:v>0.32089244808351935</c:v>
                </c:pt>
                <c:pt idx="21">
                  <c:v>0.35431874475888581</c:v>
                </c:pt>
                <c:pt idx="22">
                  <c:v>0.36100400409395927</c:v>
                </c:pt>
                <c:pt idx="23">
                  <c:v>0.36768926342903274</c:v>
                </c:pt>
                <c:pt idx="24">
                  <c:v>0.38774504143425226</c:v>
                </c:pt>
                <c:pt idx="25">
                  <c:v>0.42117133810961782</c:v>
                </c:pt>
                <c:pt idx="26">
                  <c:v>0.42785659744469129</c:v>
                </c:pt>
                <c:pt idx="27">
                  <c:v>0.43454185677976565</c:v>
                </c:pt>
              </c:numCache>
            </c:numRef>
          </c:val>
          <c:extLst xmlns:c16r2="http://schemas.microsoft.com/office/drawing/2015/06/chart">
            <c:ext xmlns:c16="http://schemas.microsoft.com/office/drawing/2014/chart" uri="{C3380CC4-5D6E-409C-BE32-E72D297353CC}">
              <c16:uniqueId val="{0000000E-5DF8-490E-A5EF-69F9D82BF0BE}"/>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1'!$Q$2:$Q$51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0.10519856419727258</c:v>
                </c:pt>
                <c:pt idx="17">
                  <c:v>0.28052950452606051</c:v>
                </c:pt>
                <c:pt idx="18">
                  <c:v>0.31559569259181863</c:v>
                </c:pt>
                <c:pt idx="19">
                  <c:v>0.35066188065757586</c:v>
                </c:pt>
                <c:pt idx="20">
                  <c:v>0.37403933936808098</c:v>
                </c:pt>
                <c:pt idx="21">
                  <c:v>0.41300177055225529</c:v>
                </c:pt>
                <c:pt idx="22">
                  <c:v>0.42079425678909033</c:v>
                </c:pt>
                <c:pt idx="23">
                  <c:v>0.42858674302592537</c:v>
                </c:pt>
                <c:pt idx="24">
                  <c:v>0.45196420173643048</c:v>
                </c:pt>
                <c:pt idx="25">
                  <c:v>0.49092663292060568</c:v>
                </c:pt>
                <c:pt idx="26">
                  <c:v>0.49871911915744072</c:v>
                </c:pt>
                <c:pt idx="27">
                  <c:v>0.50651160539427487</c:v>
                </c:pt>
              </c:numCache>
            </c:numRef>
          </c:val>
          <c:extLst xmlns:c16r2="http://schemas.microsoft.com/office/drawing/2015/06/chart">
            <c:ext xmlns:c16="http://schemas.microsoft.com/office/drawing/2014/chart" uri="{C3380CC4-5D6E-409C-BE32-E72D297353CC}">
              <c16:uniqueId val="{0000000F-5DF8-490E-A5EF-69F9D82BF0BE}"/>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1'!$R$2:$R$51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0.13236381506743822</c:v>
                </c:pt>
                <c:pt idx="17">
                  <c:v>0.3529701735131674</c:v>
                </c:pt>
                <c:pt idx="18">
                  <c:v>0.39709144520231288</c:v>
                </c:pt>
                <c:pt idx="19">
                  <c:v>0.44121271689145836</c:v>
                </c:pt>
                <c:pt idx="20">
                  <c:v>0.47062689801755564</c:v>
                </c:pt>
                <c:pt idx="21">
                  <c:v>0.51965053322771926</c:v>
                </c:pt>
                <c:pt idx="22">
                  <c:v>0.52945526026975109</c:v>
                </c:pt>
                <c:pt idx="23">
                  <c:v>0.53925998731178382</c:v>
                </c:pt>
                <c:pt idx="24">
                  <c:v>0.5686741684378811</c:v>
                </c:pt>
                <c:pt idx="25">
                  <c:v>0.61769780364804383</c:v>
                </c:pt>
                <c:pt idx="26">
                  <c:v>0.62750253069007567</c:v>
                </c:pt>
                <c:pt idx="27">
                  <c:v>0.6373072577321075</c:v>
                </c:pt>
              </c:numCache>
            </c:numRef>
          </c:val>
          <c:extLst xmlns:c16r2="http://schemas.microsoft.com/office/drawing/2015/06/chart">
            <c:ext xmlns:c16="http://schemas.microsoft.com/office/drawing/2014/chart" uri="{C3380CC4-5D6E-409C-BE32-E72D297353CC}">
              <c16:uniqueId val="{00000010-5DF8-490E-A5EF-69F9D82BF0BE}"/>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1'!$S$2:$S$51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0.19618311315970516</c:v>
                </c:pt>
                <c:pt idx="17">
                  <c:v>0.52315496842588072</c:v>
                </c:pt>
                <c:pt idx="18">
                  <c:v>0.58854933947911547</c:v>
                </c:pt>
                <c:pt idx="19">
                  <c:v>0.65394371053235112</c:v>
                </c:pt>
                <c:pt idx="20">
                  <c:v>0.69753995790117518</c:v>
                </c:pt>
                <c:pt idx="21">
                  <c:v>0.77020037018254683</c:v>
                </c:pt>
                <c:pt idx="22">
                  <c:v>0.78473245263882152</c:v>
                </c:pt>
                <c:pt idx="23">
                  <c:v>0.79926453509509621</c:v>
                </c:pt>
                <c:pt idx="24">
                  <c:v>0.84286078246391849</c:v>
                </c:pt>
                <c:pt idx="25">
                  <c:v>0.91552119474528926</c:v>
                </c:pt>
                <c:pt idx="26">
                  <c:v>0.93005327720156394</c:v>
                </c:pt>
                <c:pt idx="27">
                  <c:v>0.94458535965783952</c:v>
                </c:pt>
              </c:numCache>
            </c:numRef>
          </c:val>
          <c:extLst xmlns:c16r2="http://schemas.microsoft.com/office/drawing/2015/06/chart">
            <c:ext xmlns:c16="http://schemas.microsoft.com/office/drawing/2014/chart" uri="{C3380CC4-5D6E-409C-BE32-E72D297353CC}">
              <c16:uniqueId val="{00000011-5DF8-490E-A5EF-69F9D82BF0BE}"/>
            </c:ext>
          </c:extLst>
        </c:ser>
        <c:dLbls>
          <c:showLegendKey val="0"/>
          <c:showVal val="0"/>
          <c:showCatName val="0"/>
          <c:showSerName val="0"/>
          <c:showPercent val="0"/>
          <c:showBubbleSize val="0"/>
        </c:dLbls>
        <c:axId val="342550984"/>
        <c:axId val="342551376"/>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xmlns:c16r2="http://schemas.microsoft.com/office/drawing/2015/06/chart">
              <c:ext xmlns:c16="http://schemas.microsoft.com/office/drawing/2014/chart" uri="{C3380CC4-5D6E-409C-BE32-E72D297353CC}">
                <c16:uniqueId val="{00000001-F5C2-4F94-94A2-E2BEFD1DB88D}"/>
              </c:ext>
            </c:extLst>
          </c:dPt>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1'!$AC$2:$AC$51</c:f>
              <c:numCache>
                <c:formatCode>0.0</c:formatCode>
                <c:ptCount val="28"/>
                <c:pt idx="19">
                  <c:v>8</c:v>
                </c:pt>
                <c:pt idx="27">
                  <c:v>8</c:v>
                </c:pt>
              </c:numCache>
            </c:numRef>
          </c:val>
          <c:extLst xmlns:c16r2="http://schemas.microsoft.com/office/drawing/2015/06/chart">
            <c:ext xmlns:c16="http://schemas.microsoft.com/office/drawing/2014/chart" uri="{C3380CC4-5D6E-409C-BE32-E72D297353CC}">
              <c16:uniqueId val="{00000014-5DF8-490E-A5EF-69F9D82BF0BE}"/>
            </c:ext>
          </c:extLst>
        </c:ser>
        <c:ser>
          <c:idx val="28"/>
          <c:order val="28"/>
          <c:tx>
            <c:strRef>
              <c:f>'Chart 1'!$AD$1</c:f>
              <c:strCache>
                <c:ptCount val="1"/>
                <c:pt idx="0">
                  <c:v>Column5</c:v>
                </c:pt>
              </c:strCache>
            </c:strRef>
          </c:tx>
          <c:spPr>
            <a:solidFill>
              <a:sysClr val="windowText" lastClr="000000"/>
            </a:solidFill>
          </c:spPr>
          <c:invertIfNegative val="0"/>
          <c:dPt>
            <c:idx val="23"/>
            <c:invertIfNegative val="0"/>
            <c:bubble3D val="0"/>
            <c:spPr>
              <a:solidFill>
                <a:sysClr val="windowText" lastClr="000000"/>
              </a:solidFill>
              <a:ln>
                <a:solidFill>
                  <a:sysClr val="windowText" lastClr="000000"/>
                </a:solidFill>
              </a:ln>
            </c:spPr>
            <c:extLst xmlns:c16r2="http://schemas.microsoft.com/office/drawing/2015/06/chart">
              <c:ext xmlns:c16="http://schemas.microsoft.com/office/drawing/2014/chart" uri="{C3380CC4-5D6E-409C-BE32-E72D297353CC}">
                <c16:uniqueId val="{00000003-F5C2-4F94-94A2-E2BEFD1DB88D}"/>
              </c:ext>
            </c:extLst>
          </c:dPt>
          <c:cat>
            <c:strRef>
              <c:f>'Chart 1'!$A$2:$A$51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1'!$AD$24:$AD$48</c:f>
              <c:numCache>
                <c:formatCode>0.0</c:formatCode>
                <c:ptCount val="25"/>
                <c:pt idx="19">
                  <c:v>-4</c:v>
                </c:pt>
              </c:numCache>
            </c:numRef>
          </c:val>
          <c:extLst xmlns:c16r2="http://schemas.microsoft.com/office/drawing/2015/06/chart">
            <c:ext xmlns:c16="http://schemas.microsoft.com/office/drawing/2014/chart" uri="{C3380CC4-5D6E-409C-BE32-E72D297353CC}">
              <c16:uniqueId val="{00000015-5DF8-490E-A5EF-69F9D82BF0BE}"/>
            </c:ext>
          </c:extLst>
        </c:ser>
        <c:dLbls>
          <c:showLegendKey val="0"/>
          <c:showVal val="0"/>
          <c:showCatName val="0"/>
          <c:showSerName val="0"/>
          <c:showPercent val="0"/>
          <c:showBubbleSize val="0"/>
        </c:dLbls>
        <c:gapWidth val="500"/>
        <c:overlap val="100"/>
        <c:axId val="342549808"/>
        <c:axId val="342549416"/>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1'!$X$2:$X$51</c:f>
              <c:numCache>
                <c:formatCode>0.0</c:formatCode>
                <c:ptCount val="28"/>
                <c:pt idx="0">
                  <c:v>-0.1</c:v>
                </c:pt>
                <c:pt idx="1">
                  <c:v>1.1000000000000001</c:v>
                </c:pt>
                <c:pt idx="2">
                  <c:v>1</c:v>
                </c:pt>
                <c:pt idx="3">
                  <c:v>2.6</c:v>
                </c:pt>
                <c:pt idx="4">
                  <c:v>3.7</c:v>
                </c:pt>
                <c:pt idx="5">
                  <c:v>0.90133554832215168</c:v>
                </c:pt>
                <c:pt idx="6">
                  <c:v>3.49</c:v>
                </c:pt>
                <c:pt idx="7">
                  <c:v>1.8</c:v>
                </c:pt>
                <c:pt idx="8">
                  <c:v>1.9</c:v>
                </c:pt>
                <c:pt idx="9">
                  <c:v>2.5</c:v>
                </c:pt>
                <c:pt idx="10">
                  <c:v>0.47793958081770427</c:v>
                </c:pt>
                <c:pt idx="11">
                  <c:v>0.72819999999999996</c:v>
                </c:pt>
                <c:pt idx="12">
                  <c:v>-0.11022336893751117</c:v>
                </c:pt>
                <c:pt idx="13">
                  <c:v>1.68</c:v>
                </c:pt>
                <c:pt idx="14">
                  <c:v>1.4326844717312213</c:v>
                </c:pt>
                <c:pt idx="15">
                  <c:v>3.6488327008795949</c:v>
                </c:pt>
              </c:numCache>
            </c:numRef>
          </c:val>
          <c:smooth val="0"/>
          <c:extLst xmlns:c16r2="http://schemas.microsoft.com/office/drawing/2015/06/chart">
            <c:ext xmlns:c16="http://schemas.microsoft.com/office/drawing/2014/chart" uri="{C3380CC4-5D6E-409C-BE32-E72D297353CC}">
              <c16:uniqueId val="{00000016-5DF8-490E-A5EF-69F9D82BF0BE}"/>
            </c:ext>
          </c:extLst>
        </c:ser>
        <c:ser>
          <c:idx val="22"/>
          <c:order val="22"/>
          <c:tx>
            <c:strRef>
              <c:f>'Chart 1'!$W$1</c:f>
              <c:strCache>
                <c:ptCount val="1"/>
                <c:pt idx="0">
                  <c:v>Projection for the given quarter</c:v>
                </c:pt>
              </c:strCache>
            </c:strRef>
          </c:tx>
          <c:spPr>
            <a:ln w="19050">
              <a:solidFill>
                <a:sysClr val="windowText" lastClr="000000"/>
              </a:solidFill>
              <a:prstDash val="solid"/>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1'!$W$2:$W$51</c:f>
              <c:numCache>
                <c:formatCode>0.0</c:formatCode>
                <c:ptCount val="28"/>
                <c:pt idx="15">
                  <c:v>3.6488327008795949</c:v>
                </c:pt>
                <c:pt idx="16">
                  <c:v>5.3030480000000004</c:v>
                </c:pt>
                <c:pt idx="17">
                  <c:v>5.3106580000000001</c:v>
                </c:pt>
                <c:pt idx="18">
                  <c:v>5.6145670000000001</c:v>
                </c:pt>
                <c:pt idx="19">
                  <c:v>5.353256</c:v>
                </c:pt>
                <c:pt idx="20">
                  <c:v>4.5771199999999999</c:v>
                </c:pt>
                <c:pt idx="21">
                  <c:v>4.3787760000000002</c:v>
                </c:pt>
                <c:pt idx="22">
                  <c:v>4.4361819999999996</c:v>
                </c:pt>
                <c:pt idx="23">
                  <c:v>4.3865959999999999</c:v>
                </c:pt>
                <c:pt idx="24">
                  <c:v>3.7727430000000002</c:v>
                </c:pt>
                <c:pt idx="25">
                  <c:v>3.5910099999999998</c:v>
                </c:pt>
                <c:pt idx="26">
                  <c:v>3.8</c:v>
                </c:pt>
                <c:pt idx="27">
                  <c:v>4</c:v>
                </c:pt>
              </c:numCache>
            </c:numRef>
          </c:val>
          <c:smooth val="0"/>
          <c:extLst xmlns:c16r2="http://schemas.microsoft.com/office/drawing/2015/06/chart">
            <c:ext xmlns:c16="http://schemas.microsoft.com/office/drawing/2014/chart" uri="{C3380CC4-5D6E-409C-BE32-E72D297353CC}">
              <c16:uniqueId val="{00000019-5DF8-490E-A5EF-69F9D82BF0BE}"/>
            </c:ext>
          </c:extLst>
        </c:ser>
        <c:ser>
          <c:idx val="23"/>
          <c:order val="23"/>
          <c:tx>
            <c:strRef>
              <c:f>'Chart 1'!$Y$1</c:f>
              <c:strCache>
                <c:ptCount val="1"/>
                <c:pt idx="0">
                  <c:v>Projection for the previous quarter</c:v>
                </c:pt>
              </c:strCache>
            </c:strRef>
          </c:tx>
          <c:spPr>
            <a:ln w="1905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1'!$Y$2:$Y$51</c:f>
              <c:numCache>
                <c:formatCode>0.0</c:formatCode>
                <c:ptCount val="28"/>
                <c:pt idx="15">
                  <c:v>2.4725899999999998</c:v>
                </c:pt>
                <c:pt idx="16">
                  <c:v>2.7713399999999999</c:v>
                </c:pt>
                <c:pt idx="17">
                  <c:v>2.8218100000000002</c:v>
                </c:pt>
                <c:pt idx="18">
                  <c:v>3.93648</c:v>
                </c:pt>
                <c:pt idx="19">
                  <c:v>4.4353899999999999</c:v>
                </c:pt>
                <c:pt idx="20">
                  <c:v>4.2595499999999999</c:v>
                </c:pt>
                <c:pt idx="21">
                  <c:v>3.8911699999999998</c:v>
                </c:pt>
                <c:pt idx="22">
                  <c:v>3.7275999999999998</c:v>
                </c:pt>
                <c:pt idx="23">
                  <c:v>3.65585</c:v>
                </c:pt>
                <c:pt idx="24">
                  <c:v>3.6713200000000001</c:v>
                </c:pt>
                <c:pt idx="25">
                  <c:v>3.77488</c:v>
                </c:pt>
                <c:pt idx="26">
                  <c:v>4</c:v>
                </c:pt>
              </c:numCache>
            </c:numRef>
          </c:val>
          <c:smooth val="0"/>
          <c:extLst xmlns:c16r2="http://schemas.microsoft.com/office/drawing/2015/06/chart">
            <c:ext xmlns:c16="http://schemas.microsoft.com/office/drawing/2014/chart" uri="{C3380CC4-5D6E-409C-BE32-E72D297353CC}">
              <c16:uniqueId val="{00000023-5DF8-490E-A5EF-69F9D82BF0BE}"/>
            </c:ext>
          </c:extLst>
        </c:ser>
        <c:ser>
          <c:idx val="24"/>
          <c:order val="24"/>
          <c:tx>
            <c:strRef>
              <c:f>'Chart 1'!$Z$1</c:f>
              <c:strCache>
                <c:ptCount val="1"/>
                <c:pt idx="0">
                  <c:v>Ստորին սահման</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1'!$Z$2:$Z$51</c:f>
              <c:numCache>
                <c:formatCode>0.0</c:formatCode>
                <c:ptCount val="2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numCache>
            </c:numRef>
          </c:val>
          <c:smooth val="0"/>
          <c:extLst xmlns:c16r2="http://schemas.microsoft.com/office/drawing/2015/06/chart">
            <c:ext xmlns:c16="http://schemas.microsoft.com/office/drawing/2014/chart" uri="{C3380CC4-5D6E-409C-BE32-E72D297353CC}">
              <c16:uniqueId val="{00000024-5DF8-490E-A5EF-69F9D82BF0BE}"/>
            </c:ext>
          </c:extLst>
        </c:ser>
        <c:ser>
          <c:idx val="25"/>
          <c:order val="25"/>
          <c:tx>
            <c:strRef>
              <c:f>'Chart 1'!$AA$1</c:f>
              <c:strCache>
                <c:ptCount val="1"/>
                <c:pt idx="0">
                  <c:v>Թիրախային մակարդակ</c:v>
                </c:pt>
              </c:strCache>
            </c:strRef>
          </c:tx>
          <c:spPr>
            <a:ln w="19050">
              <a:solidFill>
                <a:sysClr val="windowText" lastClr="00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1'!$AA$2:$AA$51</c:f>
              <c:numCache>
                <c:formatCode>0.0</c:formatCode>
                <c:ptCount val="2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numCache>
            </c:numRef>
          </c:val>
          <c:smooth val="0"/>
          <c:extLst xmlns:c16r2="http://schemas.microsoft.com/office/drawing/2015/06/chart">
            <c:ext xmlns:c16="http://schemas.microsoft.com/office/drawing/2014/chart" uri="{C3380CC4-5D6E-409C-BE32-E72D297353CC}">
              <c16:uniqueId val="{00000025-5DF8-490E-A5EF-69F9D82BF0BE}"/>
            </c:ext>
          </c:extLst>
        </c:ser>
        <c:ser>
          <c:idx val="26"/>
          <c:order val="26"/>
          <c:tx>
            <c:strRef>
              <c:f>'Chart 1'!$AB$1</c:f>
              <c:strCache>
                <c:ptCount val="1"/>
                <c:pt idx="0">
                  <c:v>Վերին սահման</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1'!$AB$2:$AB$51</c:f>
              <c:numCache>
                <c:formatCode>0.0</c:formatCode>
                <c:ptCount val="28"/>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numCache>
            </c:numRef>
          </c:val>
          <c:smooth val="0"/>
          <c:extLst xmlns:c16r2="http://schemas.microsoft.com/office/drawing/2015/06/chart">
            <c:ext xmlns:c16="http://schemas.microsoft.com/office/drawing/2014/chart" uri="{C3380CC4-5D6E-409C-BE32-E72D297353CC}">
              <c16:uniqueId val="{00000026-5DF8-490E-A5EF-69F9D82BF0BE}"/>
            </c:ext>
          </c:extLst>
        </c:ser>
        <c:dLbls>
          <c:showLegendKey val="0"/>
          <c:showVal val="0"/>
          <c:showCatName val="0"/>
          <c:showSerName val="0"/>
          <c:showPercent val="0"/>
          <c:showBubbleSize val="0"/>
        </c:dLbls>
        <c:marker val="1"/>
        <c:smooth val="0"/>
        <c:axId val="342549808"/>
        <c:axId val="342549416"/>
        <c:extLst xmlns:c16r2="http://schemas.microsoft.com/office/drawing/2015/06/chart">
          <c:ext xmlns:c15="http://schemas.microsoft.com/office/drawing/2012/chart" uri="{02D57815-91ED-43cb-92C2-25804820EDAC}">
            <c15:filteredLineSeries>
              <c15:ser>
                <c:idx val="18"/>
                <c:order val="19"/>
                <c:tx>
                  <c:strRef>
                    <c:extLst xmlns:c16r2="http://schemas.microsoft.com/office/drawing/2015/06/chart">
                      <c:ext uri="{02D57815-91ED-43cb-92C2-25804820EDAC}">
                        <c15:formulaRef>
                          <c15:sqref>'Chart 1'!$AA$1</c15:sqref>
                        </c15:formulaRef>
                      </c:ext>
                    </c:extLst>
                    <c:strCache>
                      <c:ptCount val="1"/>
                      <c:pt idx="0">
                        <c:v>Թիրախային մակարդակ</c:v>
                      </c:pt>
                    </c:strCache>
                  </c:strRef>
                </c:tx>
                <c:marker>
                  <c:symbol val="none"/>
                </c:marker>
                <c:cat>
                  <c:strRef>
                    <c:extLst xmlns:c16r2="http://schemas.microsoft.com/office/drawing/2015/06/chart">
                      <c:ext uri="{02D57815-91ED-43cb-92C2-25804820EDAC}">
                        <c15:formulaRef>
                          <c15:sqref>'Գրաֆիկ 1'!#REF!</c15:sqref>
                        </c15:formulaRef>
                      </c:ext>
                    </c:extLst>
                    <c:strCache>
                      <c:ptCount val="1"/>
                      <c:pt idx="0">
                        <c:v>#REF!</c:v>
                      </c:pt>
                    </c:strCache>
                  </c:strRef>
                </c:cat>
                <c:val>
                  <c:numRef>
                    <c:extLst xmlns:c16r2="http://schemas.microsoft.com/office/drawing/2015/06/chart">
                      <c:ext uri="{02D57815-91ED-43cb-92C2-25804820EDAC}">
                        <c15:formulaRef>
                          <c15:sqref>'Chart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xmlns:c16r2="http://schemas.microsoft.com/office/drawing/2015/06/chart">
                  <c:ext xmlns:c16="http://schemas.microsoft.com/office/drawing/2014/chart" uri="{C3380CC4-5D6E-409C-BE32-E72D297353CC}">
                    <c16:uniqueId val="{00000027-5DF8-490E-A5EF-69F9D82BF0BE}"/>
                  </c:ext>
                </c:extLst>
              </c15:ser>
            </c15:filteredLineSeries>
            <c15:filteredLineSeries>
              <c15:ser>
                <c:idx val="19"/>
                <c:order val="20"/>
                <c:tx>
                  <c:strRef>
                    <c:extLst xmlns:c16r2="http://schemas.microsoft.com/office/drawing/2015/06/chart" xmlns:c15="http://schemas.microsoft.com/office/drawing/2012/chart">
                      <c:ext xmlns:c15="http://schemas.microsoft.com/office/drawing/2012/chart" uri="{02D57815-91ED-43cb-92C2-25804820EDAC}">
                        <c15:formulaRef>
                          <c15:sqref>'Chart 1'!$AB$1</c15:sqref>
                        </c15:formulaRef>
                      </c:ext>
                    </c:extLst>
                    <c:strCache>
                      <c:ptCount val="1"/>
                      <c:pt idx="0">
                        <c:v>Վերին սահման</c:v>
                      </c:pt>
                    </c:strCache>
                  </c:strRef>
                </c:tx>
                <c:marker>
                  <c:symbol val="none"/>
                </c:marker>
                <c:cat>
                  <c:strRef>
                    <c:extLst xmlns:c16r2="http://schemas.microsoft.com/office/drawing/2015/06/char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'Chart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8-5DF8-490E-A5EF-69F9D82BF0BE}"/>
                  </c:ext>
                </c:extLst>
              </c15:ser>
            </c15:filteredLineSeries>
            <c15:filteredLineSeries>
              <c15:ser>
                <c:idx val="20"/>
                <c:order val="21"/>
                <c:tx>
                  <c:strRef>
                    <c:extLst xmlns:c16r2="http://schemas.microsoft.com/office/drawing/2015/06/chart" xmlns:c15="http://schemas.microsoft.com/office/drawing/2012/chart">
                      <c:ext xmlns:c15="http://schemas.microsoft.com/office/drawing/2012/chart" uri="{02D57815-91ED-43cb-92C2-25804820EDAC}">
                        <c15:formulaRef>
                          <c15:sqref>'Chart 1'!$Z$1</c15:sqref>
                        </c15:formulaRef>
                      </c:ext>
                    </c:extLst>
                    <c:strCache>
                      <c:ptCount val="1"/>
                      <c:pt idx="0">
                        <c:v>Ստորին սահման</c:v>
                      </c:pt>
                    </c:strCache>
                  </c:strRef>
                </c:tx>
                <c:marker>
                  <c:symbol val="none"/>
                </c:marker>
                <c:cat>
                  <c:strRef>
                    <c:extLst xmlns:c16r2="http://schemas.microsoft.com/office/drawing/2015/06/char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'Chart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9-5DF8-490E-A5EF-69F9D82BF0BE}"/>
                  </c:ext>
                </c:extLst>
              </c15:ser>
            </c15:filteredLineSeries>
          </c:ext>
        </c:extLst>
      </c:lineChart>
      <c:dateAx>
        <c:axId val="342549808"/>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342549416"/>
        <c:crosses val="autoZero"/>
        <c:auto val="0"/>
        <c:lblOffset val="100"/>
        <c:baseTimeUnit val="days"/>
      </c:dateAx>
      <c:valAx>
        <c:axId val="342549416"/>
        <c:scaling>
          <c:orientation val="minMax"/>
        </c:scaling>
        <c:delete val="1"/>
        <c:axPos val="l"/>
        <c:majorGridlines>
          <c:spPr>
            <a:ln>
              <a:noFill/>
            </a:ln>
          </c:spPr>
        </c:majorGridlines>
        <c:numFmt formatCode="0.0" sourceLinked="1"/>
        <c:majorTickMark val="none"/>
        <c:minorTickMark val="none"/>
        <c:tickLblPos val="nextTo"/>
        <c:crossAx val="342549808"/>
        <c:crosses val="autoZero"/>
        <c:crossBetween val="between"/>
      </c:valAx>
      <c:valAx>
        <c:axId val="342551376"/>
        <c:scaling>
          <c:orientation val="minMax"/>
          <c:max val="8"/>
          <c:min val="-3"/>
        </c:scaling>
        <c:delete val="0"/>
        <c:axPos val="r"/>
        <c:numFmt formatCode="0" sourceLinked="0"/>
        <c:majorTickMark val="in"/>
        <c:minorTickMark val="none"/>
        <c:tickLblPos val="nextTo"/>
        <c:txPr>
          <a:bodyPr/>
          <a:lstStyle/>
          <a:p>
            <a:pPr>
              <a:defRPr sz="600"/>
            </a:pPr>
            <a:endParaRPr lang="en-US"/>
          </a:p>
        </c:txPr>
        <c:crossAx val="342550984"/>
        <c:crosses val="max"/>
        <c:crossBetween val="between"/>
        <c:majorUnit val="1"/>
      </c:valAx>
      <c:dateAx>
        <c:axId val="342550984"/>
        <c:scaling>
          <c:orientation val="minMax"/>
        </c:scaling>
        <c:delete val="1"/>
        <c:axPos val="b"/>
        <c:numFmt formatCode="General" sourceLinked="1"/>
        <c:majorTickMark val="out"/>
        <c:minorTickMark val="none"/>
        <c:tickLblPos val="nextTo"/>
        <c:crossAx val="342551376"/>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0220711774324338"/>
          <c:w val="0.63318571428571424"/>
          <c:h val="0.19779288225675676"/>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312521303096074E-2"/>
          <c:y val="0.13622674100635748"/>
          <c:w val="0.8831099742693056"/>
          <c:h val="0.47945014655269269"/>
        </c:manualLayout>
      </c:layout>
      <c:areaChart>
        <c:grouping val="stacked"/>
        <c:varyColors val="0"/>
        <c:ser>
          <c:idx val="0"/>
          <c:order val="0"/>
          <c:tx>
            <c:strRef>
              <c:f>'Chart 10'!$B$1</c:f>
              <c:strCache>
                <c:ptCount val="1"/>
                <c:pt idx="0">
                  <c:v>-90</c:v>
                </c:pt>
              </c:strCache>
            </c:strRef>
          </c:tx>
          <c:spPr>
            <a:solidFill>
              <a:schemeClr val="bg1"/>
            </a:solidFill>
            <a:ln w="38100">
              <a:no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10'!$B$2:$B$51</c:f>
              <c:numCache>
                <c:formatCode>0.0</c:formatCode>
                <c:ptCount val="28"/>
                <c:pt idx="0">
                  <c:v>-0.1</c:v>
                </c:pt>
                <c:pt idx="1">
                  <c:v>1.1000000000000001</c:v>
                </c:pt>
                <c:pt idx="2">
                  <c:v>1</c:v>
                </c:pt>
                <c:pt idx="3">
                  <c:v>2.6</c:v>
                </c:pt>
                <c:pt idx="4">
                  <c:v>3.7</c:v>
                </c:pt>
                <c:pt idx="5">
                  <c:v>0.90133554832215168</c:v>
                </c:pt>
                <c:pt idx="6">
                  <c:v>3.4891725643485501</c:v>
                </c:pt>
                <c:pt idx="7">
                  <c:v>1.8</c:v>
                </c:pt>
                <c:pt idx="8">
                  <c:v>1.9</c:v>
                </c:pt>
                <c:pt idx="9">
                  <c:v>2.5</c:v>
                </c:pt>
                <c:pt idx="10">
                  <c:v>0.47793958081770427</c:v>
                </c:pt>
                <c:pt idx="11">
                  <c:v>0.72819999999999996</c:v>
                </c:pt>
                <c:pt idx="12">
                  <c:v>-0.11022336893751117</c:v>
                </c:pt>
                <c:pt idx="13">
                  <c:v>1.6775261712177212</c:v>
                </c:pt>
                <c:pt idx="14">
                  <c:v>1.4326844717312213</c:v>
                </c:pt>
                <c:pt idx="15">
                  <c:v>3.6488327008795949</c:v>
                </c:pt>
                <c:pt idx="16">
                  <c:v>4.4148270414462054</c:v>
                </c:pt>
                <c:pt idx="17">
                  <c:v>2.9420687771898795</c:v>
                </c:pt>
                <c:pt idx="18">
                  <c:v>2.9499041243386142</c:v>
                </c:pt>
                <c:pt idx="19">
                  <c:v>2.3925194714873492</c:v>
                </c:pt>
                <c:pt idx="20">
                  <c:v>1.4190010362531722</c:v>
                </c:pt>
                <c:pt idx="21">
                  <c:v>0.89168631086287786</c:v>
                </c:pt>
                <c:pt idx="22">
                  <c:v>0.88329816578481823</c:v>
                </c:pt>
                <c:pt idx="23">
                  <c:v>0.76791802070675974</c:v>
                </c:pt>
                <c:pt idx="24">
                  <c:v>-4.3317414527416664E-2</c:v>
                </c:pt>
                <c:pt idx="25">
                  <c:v>-0.55402113991771151</c:v>
                </c:pt>
                <c:pt idx="26">
                  <c:v>-0.41082528499577037</c:v>
                </c:pt>
                <c:pt idx="27">
                  <c:v>-0.27661943007382916</c:v>
                </c:pt>
              </c:numCache>
            </c:numRef>
          </c:val>
          <c:extLst xmlns:c16r2="http://schemas.microsoft.com/office/drawing/2015/06/chart">
            <c:ext xmlns:c16="http://schemas.microsoft.com/office/drawing/2014/chart" uri="{C3380CC4-5D6E-409C-BE32-E72D297353CC}">
              <c16:uniqueId val="{00000000-5DF8-490E-A5EF-69F9D82BF0BE}"/>
            </c:ext>
          </c:extLst>
        </c:ser>
        <c:ser>
          <c:idx val="1"/>
          <c:order val="1"/>
          <c:tx>
            <c:strRef>
              <c:f>'Chart 10'!$C$1</c:f>
              <c:strCache>
                <c:ptCount val="1"/>
                <c:pt idx="0">
                  <c:v>-80</c:v>
                </c:pt>
              </c:strCache>
            </c:strRef>
          </c:tx>
          <c:spPr>
            <a:solidFill>
              <a:srgbClr val="FF0000">
                <a:alpha val="20000"/>
              </a:srgbClr>
            </a:solidFill>
            <a:ln>
              <a:solidFill>
                <a:srgbClr val="FF1D1D">
                  <a:alpha val="2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10'!$C$2:$C$51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0.19618311315971049</c:v>
                </c:pt>
                <c:pt idx="17">
                  <c:v>0.52315496842589582</c:v>
                </c:pt>
                <c:pt idx="18">
                  <c:v>0.58854933947913324</c:v>
                </c:pt>
                <c:pt idx="19">
                  <c:v>0.65394371053236977</c:v>
                </c:pt>
                <c:pt idx="20">
                  <c:v>0.69753995790119472</c:v>
                </c:pt>
                <c:pt idx="21">
                  <c:v>0.77020037018256926</c:v>
                </c:pt>
                <c:pt idx="22">
                  <c:v>0.78473245263884417</c:v>
                </c:pt>
                <c:pt idx="23">
                  <c:v>0.79926453509511886</c:v>
                </c:pt>
                <c:pt idx="24">
                  <c:v>0.84286078246394336</c:v>
                </c:pt>
                <c:pt idx="25">
                  <c:v>0.91552119474531768</c:v>
                </c:pt>
                <c:pt idx="26">
                  <c:v>0.93005327720159259</c:v>
                </c:pt>
                <c:pt idx="27">
                  <c:v>0.9445853596578675</c:v>
                </c:pt>
              </c:numCache>
            </c:numRef>
          </c:val>
          <c:extLst xmlns:c16r2="http://schemas.microsoft.com/office/drawing/2015/06/chart">
            <c:ext xmlns:c16="http://schemas.microsoft.com/office/drawing/2014/chart" uri="{C3380CC4-5D6E-409C-BE32-E72D297353CC}">
              <c16:uniqueId val="{00000001-5DF8-490E-A5EF-69F9D82BF0BE}"/>
            </c:ext>
          </c:extLst>
        </c:ser>
        <c:ser>
          <c:idx val="2"/>
          <c:order val="2"/>
          <c:tx>
            <c:strRef>
              <c:f>'Chart 10'!$D$1</c:f>
              <c:strCache>
                <c:ptCount val="1"/>
                <c:pt idx="0">
                  <c:v>-70</c:v>
                </c:pt>
              </c:strCache>
            </c:strRef>
          </c:tx>
          <c:spPr>
            <a:solidFill>
              <a:srgbClr val="FF0000">
                <a:alpha val="30000"/>
              </a:srgbClr>
            </a:solidFill>
            <a:ln>
              <a:solidFill>
                <a:srgbClr val="FF0000">
                  <a:alpha val="3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10'!$D$2:$D$51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0.13236381506743822</c:v>
                </c:pt>
                <c:pt idx="17">
                  <c:v>0.3529701735131674</c:v>
                </c:pt>
                <c:pt idx="18">
                  <c:v>0.39709144520231288</c:v>
                </c:pt>
                <c:pt idx="19">
                  <c:v>0.44121271689145924</c:v>
                </c:pt>
                <c:pt idx="20">
                  <c:v>0.47062689801755653</c:v>
                </c:pt>
                <c:pt idx="21">
                  <c:v>0.51965053322771881</c:v>
                </c:pt>
                <c:pt idx="22">
                  <c:v>0.52945526026975109</c:v>
                </c:pt>
                <c:pt idx="23">
                  <c:v>0.53925998731178337</c:v>
                </c:pt>
                <c:pt idx="24">
                  <c:v>0.56867416843788088</c:v>
                </c:pt>
                <c:pt idx="25">
                  <c:v>0.61769780364804316</c:v>
                </c:pt>
                <c:pt idx="26">
                  <c:v>0.62750253069007556</c:v>
                </c:pt>
                <c:pt idx="27">
                  <c:v>0.63730725773210795</c:v>
                </c:pt>
              </c:numCache>
            </c:numRef>
          </c:val>
          <c:extLst xmlns:c16r2="http://schemas.microsoft.com/office/drawing/2015/06/chart">
            <c:ext xmlns:c16="http://schemas.microsoft.com/office/drawing/2014/chart" uri="{C3380CC4-5D6E-409C-BE32-E72D297353CC}">
              <c16:uniqueId val="{00000002-5DF8-490E-A5EF-69F9D82BF0BE}"/>
            </c:ext>
          </c:extLst>
        </c:ser>
        <c:ser>
          <c:idx val="3"/>
          <c:order val="3"/>
          <c:tx>
            <c:strRef>
              <c:f>'Chart 10'!$E$1</c:f>
              <c:strCache>
                <c:ptCount val="1"/>
                <c:pt idx="0">
                  <c:v>-60</c:v>
                </c:pt>
              </c:strCache>
            </c:strRef>
          </c:tx>
          <c:spPr>
            <a:solidFill>
              <a:srgbClr val="FF0000">
                <a:alpha val="40000"/>
              </a:srgbClr>
            </a:solidFill>
            <a:ln>
              <a:solidFill>
                <a:srgbClr val="FF0000">
                  <a:alpha val="4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10'!$E$2:$E$51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0.10519856419727258</c:v>
                </c:pt>
                <c:pt idx="17">
                  <c:v>0.28052950452606051</c:v>
                </c:pt>
                <c:pt idx="18">
                  <c:v>0.31559569259181863</c:v>
                </c:pt>
                <c:pt idx="19">
                  <c:v>0.35066188065757542</c:v>
                </c:pt>
                <c:pt idx="20">
                  <c:v>0.37403933936808054</c:v>
                </c:pt>
                <c:pt idx="21">
                  <c:v>0.41300177055225529</c:v>
                </c:pt>
                <c:pt idx="22">
                  <c:v>0.42079425678909033</c:v>
                </c:pt>
                <c:pt idx="23">
                  <c:v>0.42858674302592581</c:v>
                </c:pt>
                <c:pt idx="24">
                  <c:v>0.45196420173643093</c:v>
                </c:pt>
                <c:pt idx="25">
                  <c:v>0.4909266329206059</c:v>
                </c:pt>
                <c:pt idx="26">
                  <c:v>0.49871911915744094</c:v>
                </c:pt>
                <c:pt idx="27">
                  <c:v>0.50651160539427575</c:v>
                </c:pt>
              </c:numCache>
            </c:numRef>
          </c:val>
          <c:extLst xmlns:c16r2="http://schemas.microsoft.com/office/drawing/2015/06/chart">
            <c:ext xmlns:c16="http://schemas.microsoft.com/office/drawing/2014/chart" uri="{C3380CC4-5D6E-409C-BE32-E72D297353CC}">
              <c16:uniqueId val="{00000003-5DF8-490E-A5EF-69F9D82BF0BE}"/>
            </c:ext>
          </c:extLst>
        </c:ser>
        <c:ser>
          <c:idx val="4"/>
          <c:order val="4"/>
          <c:tx>
            <c:strRef>
              <c:f>'Chart 10'!$F$1</c:f>
              <c:strCache>
                <c:ptCount val="1"/>
                <c:pt idx="0">
                  <c:v>-50</c:v>
                </c:pt>
              </c:strCache>
            </c:strRef>
          </c:tx>
          <c:spPr>
            <a:solidFill>
              <a:srgbClr val="FF0000">
                <a:alpha val="50000"/>
              </a:srgbClr>
            </a:solidFill>
            <a:ln>
              <a:solidFill>
                <a:srgbClr val="FF0000">
                  <a:alpha val="5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10'!$F$2:$F$51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9.0251001023489152E-2</c:v>
                </c:pt>
                <c:pt idx="17">
                  <c:v>0.24066933606263863</c:v>
                </c:pt>
                <c:pt idx="18">
                  <c:v>0.27075300307046835</c:v>
                </c:pt>
                <c:pt idx="19">
                  <c:v>0.30083667007829895</c:v>
                </c:pt>
                <c:pt idx="20">
                  <c:v>0.32089244808351891</c:v>
                </c:pt>
                <c:pt idx="21">
                  <c:v>0.35431874475888581</c:v>
                </c:pt>
                <c:pt idx="22">
                  <c:v>0.36100400409395927</c:v>
                </c:pt>
                <c:pt idx="23">
                  <c:v>0.36768926342903185</c:v>
                </c:pt>
                <c:pt idx="24">
                  <c:v>0.38774504143425181</c:v>
                </c:pt>
                <c:pt idx="25">
                  <c:v>0.42117133810961827</c:v>
                </c:pt>
                <c:pt idx="26">
                  <c:v>0.42785659744469129</c:v>
                </c:pt>
                <c:pt idx="27">
                  <c:v>0.43454185677976476</c:v>
                </c:pt>
              </c:numCache>
            </c:numRef>
          </c:val>
          <c:extLst xmlns:c16r2="http://schemas.microsoft.com/office/drawing/2015/06/chart">
            <c:ext xmlns:c16="http://schemas.microsoft.com/office/drawing/2014/chart" uri="{C3380CC4-5D6E-409C-BE32-E72D297353CC}">
              <c16:uniqueId val="{00000004-5DF8-490E-A5EF-69F9D82BF0BE}"/>
            </c:ext>
          </c:extLst>
        </c:ser>
        <c:ser>
          <c:idx val="5"/>
          <c:order val="5"/>
          <c:tx>
            <c:strRef>
              <c:f>'Chart 10'!$G$1</c:f>
              <c:strCache>
                <c:ptCount val="1"/>
                <c:pt idx="0">
                  <c:v>-40</c:v>
                </c:pt>
              </c:strCache>
            </c:strRef>
          </c:tx>
          <c:spPr>
            <a:solidFill>
              <a:srgbClr val="FF0000">
                <a:alpha val="60000"/>
              </a:srgbClr>
            </a:solidFill>
            <a:ln>
              <a:solidFill>
                <a:srgbClr val="FF0000">
                  <a:alpha val="5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10'!$G$2:$G$51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8.104818824354254E-2</c:v>
                </c:pt>
                <c:pt idx="17">
                  <c:v>0.21612850198277922</c:v>
                </c:pt>
                <c:pt idx="18">
                  <c:v>0.24314456473062673</c:v>
                </c:pt>
                <c:pt idx="19">
                  <c:v>0.27016062747847336</c:v>
                </c:pt>
                <c:pt idx="20">
                  <c:v>0.28817133597703837</c:v>
                </c:pt>
                <c:pt idx="21">
                  <c:v>0.31818918347464642</c:v>
                </c:pt>
                <c:pt idx="22">
                  <c:v>0.32419275297416794</c:v>
                </c:pt>
                <c:pt idx="23">
                  <c:v>0.33019632247369035</c:v>
                </c:pt>
                <c:pt idx="24">
                  <c:v>0.34820703097225536</c:v>
                </c:pt>
                <c:pt idx="25">
                  <c:v>0.37822487846986363</c:v>
                </c:pt>
                <c:pt idx="26">
                  <c:v>0.38422844796938538</c:v>
                </c:pt>
                <c:pt idx="27">
                  <c:v>0.3902320174689069</c:v>
                </c:pt>
              </c:numCache>
            </c:numRef>
          </c:val>
          <c:extLst xmlns:c16r2="http://schemas.microsoft.com/office/drawing/2015/06/chart">
            <c:ext xmlns:c16="http://schemas.microsoft.com/office/drawing/2014/chart" uri="{C3380CC4-5D6E-409C-BE32-E72D297353CC}">
              <c16:uniqueId val="{00000005-5DF8-490E-A5EF-69F9D82BF0BE}"/>
            </c:ext>
          </c:extLst>
        </c:ser>
        <c:ser>
          <c:idx val="6"/>
          <c:order val="6"/>
          <c:tx>
            <c:strRef>
              <c:f>'Chart 10'!$H$1</c:f>
              <c:strCache>
                <c:ptCount val="1"/>
                <c:pt idx="0">
                  <c:v>-30</c:v>
                </c:pt>
              </c:strCache>
            </c:strRef>
          </c:tx>
          <c:spPr>
            <a:solidFill>
              <a:srgbClr val="FF0000">
                <a:alpha val="70000"/>
              </a:srgbClr>
            </a:solidFill>
            <a:ln>
              <a:solidFill>
                <a:srgbClr val="FF0000">
                  <a:alpha val="7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10'!$H$2:$H$51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7.5103225002255414E-2</c:v>
                </c:pt>
                <c:pt idx="17">
                  <c:v>0.20027526667268081</c:v>
                </c:pt>
                <c:pt idx="18">
                  <c:v>0.22530967500676535</c:v>
                </c:pt>
                <c:pt idx="19">
                  <c:v>0.25034408334085168</c:v>
                </c:pt>
                <c:pt idx="20">
                  <c:v>0.26703368889690804</c:v>
                </c:pt>
                <c:pt idx="21">
                  <c:v>0.29484969815700257</c:v>
                </c:pt>
                <c:pt idx="22">
                  <c:v>0.30041290000902166</c:v>
                </c:pt>
                <c:pt idx="23">
                  <c:v>0.30597610186104074</c:v>
                </c:pt>
                <c:pt idx="24">
                  <c:v>0.3226657074170971</c:v>
                </c:pt>
                <c:pt idx="25">
                  <c:v>0.35048171667719163</c:v>
                </c:pt>
                <c:pt idx="26">
                  <c:v>0.35604491852921072</c:v>
                </c:pt>
                <c:pt idx="27">
                  <c:v>0.3616081203812298</c:v>
                </c:pt>
              </c:numCache>
            </c:numRef>
          </c:val>
          <c:extLst xmlns:c16r2="http://schemas.microsoft.com/office/drawing/2015/06/chart">
            <c:ext xmlns:c16="http://schemas.microsoft.com/office/drawing/2014/chart" uri="{C3380CC4-5D6E-409C-BE32-E72D297353CC}">
              <c16:uniqueId val="{00000006-5DF8-490E-A5EF-69F9D82BF0BE}"/>
            </c:ext>
          </c:extLst>
        </c:ser>
        <c:ser>
          <c:idx val="7"/>
          <c:order val="7"/>
          <c:tx>
            <c:strRef>
              <c:f>'Chart 10'!$I$1</c:f>
              <c:strCache>
                <c:ptCount val="1"/>
                <c:pt idx="0">
                  <c:v>-20</c:v>
                </c:pt>
              </c:strCache>
            </c:strRef>
          </c:tx>
          <c:spPr>
            <a:solidFill>
              <a:srgbClr val="FF0000">
                <a:alpha val="80000"/>
              </a:srgbClr>
            </a:solidFill>
            <a:ln>
              <a:solidFill>
                <a:srgbClr val="FF0000">
                  <a:alpha val="8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10'!$I$2:$I$51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7.126561616675442E-2</c:v>
                </c:pt>
                <c:pt idx="17">
                  <c:v>0.1900416431113463</c:v>
                </c:pt>
                <c:pt idx="18">
                  <c:v>0.21379684850026504</c:v>
                </c:pt>
                <c:pt idx="19">
                  <c:v>0.23755205388918288</c:v>
                </c:pt>
                <c:pt idx="20">
                  <c:v>0.25338885748179463</c:v>
                </c:pt>
                <c:pt idx="21">
                  <c:v>0.27978353013614843</c:v>
                </c:pt>
                <c:pt idx="22">
                  <c:v>0.28506246466701901</c:v>
                </c:pt>
                <c:pt idx="23">
                  <c:v>0.29034139919788959</c:v>
                </c:pt>
                <c:pt idx="24">
                  <c:v>0.30617820279050223</c:v>
                </c:pt>
                <c:pt idx="25">
                  <c:v>0.33257287544485603</c:v>
                </c:pt>
                <c:pt idx="26">
                  <c:v>0.33785180997572661</c:v>
                </c:pt>
                <c:pt idx="27">
                  <c:v>0.3431307445065972</c:v>
                </c:pt>
              </c:numCache>
            </c:numRef>
          </c:val>
          <c:extLst xmlns:c16r2="http://schemas.microsoft.com/office/drawing/2015/06/chart">
            <c:ext xmlns:c16="http://schemas.microsoft.com/office/drawing/2014/chart" uri="{C3380CC4-5D6E-409C-BE32-E72D297353CC}">
              <c16:uniqueId val="{00000007-5DF8-490E-A5EF-69F9D82BF0BE}"/>
            </c:ext>
          </c:extLst>
        </c:ser>
        <c:ser>
          <c:idx val="8"/>
          <c:order val="8"/>
          <c:tx>
            <c:strRef>
              <c:f>'Chart 10'!$J$1</c:f>
              <c:strCache>
                <c:ptCount val="1"/>
                <c:pt idx="0">
                  <c:v>-10</c:v>
                </c:pt>
              </c:strCache>
            </c:strRef>
          </c:tx>
          <c:spPr>
            <a:solidFill>
              <a:srgbClr val="FF0000"/>
            </a:solidFill>
            <a:ln>
              <a:solidFill>
                <a:srgbClr val="FF0000"/>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10'!$J$2:$J$51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6.895030839159233E-2</c:v>
                </c:pt>
                <c:pt idx="17">
                  <c:v>0.18386748904424532</c:v>
                </c:pt>
                <c:pt idx="18">
                  <c:v>0.2068509251747761</c:v>
                </c:pt>
                <c:pt idx="19">
                  <c:v>0.22983436130530599</c:v>
                </c:pt>
                <c:pt idx="20">
                  <c:v>0.24515665205899317</c:v>
                </c:pt>
                <c:pt idx="21">
                  <c:v>0.27069380331513937</c:v>
                </c:pt>
                <c:pt idx="22">
                  <c:v>0.27580123356636843</c:v>
                </c:pt>
                <c:pt idx="23">
                  <c:v>0.28090866381759705</c:v>
                </c:pt>
                <c:pt idx="24">
                  <c:v>0.29623095457128379</c:v>
                </c:pt>
                <c:pt idx="25">
                  <c:v>0.32176810582742865</c:v>
                </c:pt>
                <c:pt idx="26">
                  <c:v>0.32687553607865771</c:v>
                </c:pt>
                <c:pt idx="27">
                  <c:v>0.33198296632988678</c:v>
                </c:pt>
              </c:numCache>
            </c:numRef>
          </c:val>
          <c:extLst xmlns:c16r2="http://schemas.microsoft.com/office/drawing/2015/06/chart">
            <c:ext xmlns:c16="http://schemas.microsoft.com/office/drawing/2014/chart" uri="{C3380CC4-5D6E-409C-BE32-E72D297353CC}">
              <c16:uniqueId val="{00000008-5DF8-490E-A5EF-69F9D82BF0BE}"/>
            </c:ext>
          </c:extLst>
        </c:ser>
        <c:ser>
          <c:idx val="9"/>
          <c:order val="9"/>
          <c:tx>
            <c:strRef>
              <c:f>'Chart 10'!$K$1</c:f>
              <c:strCache>
                <c:ptCount val="1"/>
                <c:pt idx="0">
                  <c:v>10</c:v>
                </c:pt>
              </c:strCache>
            </c:strRef>
          </c:tx>
          <c:spPr>
            <a:solidFill>
              <a:srgbClr val="FF0000"/>
            </a:solidFill>
            <a:ln>
              <a:solidFill>
                <a:srgbClr val="FF0000"/>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10'!$K$2:$K$51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0.13571425460347974</c:v>
                </c:pt>
                <c:pt idx="17">
                  <c:v>0.36190467894261324</c:v>
                </c:pt>
                <c:pt idx="18">
                  <c:v>0.40714276381043923</c:v>
                </c:pt>
                <c:pt idx="19">
                  <c:v>0.452380848678267</c:v>
                </c:pt>
                <c:pt idx="20">
                  <c:v>0.48253957192348462</c:v>
                </c:pt>
                <c:pt idx="21">
                  <c:v>0.53280411066551281</c:v>
                </c:pt>
                <c:pt idx="22">
                  <c:v>0.54285701841391898</c:v>
                </c:pt>
                <c:pt idx="23">
                  <c:v>0.55290992616232604</c:v>
                </c:pt>
                <c:pt idx="24">
                  <c:v>0.58306864940754322</c:v>
                </c:pt>
                <c:pt idx="25">
                  <c:v>0.63333318814957229</c:v>
                </c:pt>
                <c:pt idx="26">
                  <c:v>0.6433860958979789</c:v>
                </c:pt>
                <c:pt idx="27">
                  <c:v>0.65343900364638507</c:v>
                </c:pt>
              </c:numCache>
            </c:numRef>
          </c:val>
          <c:extLst xmlns:c16r2="http://schemas.microsoft.com/office/drawing/2015/06/chart">
            <c:ext xmlns:c16="http://schemas.microsoft.com/office/drawing/2014/chart" uri="{C3380CC4-5D6E-409C-BE32-E72D297353CC}">
              <c16:uniqueId val="{00000009-5DF8-490E-A5EF-69F9D82BF0BE}"/>
            </c:ext>
          </c:extLst>
        </c:ser>
        <c:ser>
          <c:idx val="10"/>
          <c:order val="10"/>
          <c:tx>
            <c:strRef>
              <c:f>'Chart 10'!$L$1</c:f>
              <c:strCache>
                <c:ptCount val="1"/>
                <c:pt idx="0">
                  <c:v>20</c:v>
                </c:pt>
              </c:strCache>
            </c:strRef>
          </c:tx>
          <c:spPr>
            <a:solidFill>
              <a:srgbClr val="FF0000">
                <a:alpha val="80000"/>
              </a:srgbClr>
            </a:solidFill>
            <a:ln>
              <a:solidFill>
                <a:srgbClr val="FF0000">
                  <a:alpha val="8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10'!$L$2:$L$51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6.895030839159233E-2</c:v>
                </c:pt>
                <c:pt idx="17">
                  <c:v>0.18386748904424532</c:v>
                </c:pt>
                <c:pt idx="18">
                  <c:v>0.2068509251747761</c:v>
                </c:pt>
                <c:pt idx="19">
                  <c:v>0.22983436130530599</c:v>
                </c:pt>
                <c:pt idx="20">
                  <c:v>0.24515665205899317</c:v>
                </c:pt>
                <c:pt idx="21">
                  <c:v>0.27069380331513848</c:v>
                </c:pt>
                <c:pt idx="22">
                  <c:v>0.27580123356636754</c:v>
                </c:pt>
                <c:pt idx="23">
                  <c:v>0.28090866381759572</c:v>
                </c:pt>
                <c:pt idx="24">
                  <c:v>0.2962309545712829</c:v>
                </c:pt>
                <c:pt idx="25">
                  <c:v>0.32176810582742954</c:v>
                </c:pt>
                <c:pt idx="26">
                  <c:v>0.32687553607865816</c:v>
                </c:pt>
                <c:pt idx="27">
                  <c:v>0.33198296632988722</c:v>
                </c:pt>
              </c:numCache>
            </c:numRef>
          </c:val>
          <c:extLst xmlns:c16r2="http://schemas.microsoft.com/office/drawing/2015/06/chart">
            <c:ext xmlns:c16="http://schemas.microsoft.com/office/drawing/2014/chart" uri="{C3380CC4-5D6E-409C-BE32-E72D297353CC}">
              <c16:uniqueId val="{0000000A-5DF8-490E-A5EF-69F9D82BF0BE}"/>
            </c:ext>
          </c:extLst>
        </c:ser>
        <c:ser>
          <c:idx val="11"/>
          <c:order val="11"/>
          <c:tx>
            <c:strRef>
              <c:f>'Chart 10'!$M$1</c:f>
              <c:strCache>
                <c:ptCount val="1"/>
                <c:pt idx="0">
                  <c:v>30</c:v>
                </c:pt>
              </c:strCache>
            </c:strRef>
          </c:tx>
          <c:spPr>
            <a:solidFill>
              <a:srgbClr val="FF0000">
                <a:alpha val="70000"/>
              </a:srgbClr>
            </a:solidFill>
            <a:ln>
              <a:solidFill>
                <a:srgbClr val="FF0000">
                  <a:alpha val="7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10'!$M$2:$M$51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7.126561616675442E-2</c:v>
                </c:pt>
                <c:pt idx="17">
                  <c:v>0.1900416431113463</c:v>
                </c:pt>
                <c:pt idx="18">
                  <c:v>0.21379684850026504</c:v>
                </c:pt>
                <c:pt idx="19">
                  <c:v>0.23755205388918288</c:v>
                </c:pt>
                <c:pt idx="20">
                  <c:v>0.25338885748179507</c:v>
                </c:pt>
                <c:pt idx="21">
                  <c:v>0.27978353013614843</c:v>
                </c:pt>
                <c:pt idx="22">
                  <c:v>0.28506246466701857</c:v>
                </c:pt>
                <c:pt idx="23">
                  <c:v>0.29034139919789048</c:v>
                </c:pt>
                <c:pt idx="24">
                  <c:v>0.30617820279050267</c:v>
                </c:pt>
                <c:pt idx="25">
                  <c:v>0.33257287544485514</c:v>
                </c:pt>
                <c:pt idx="26">
                  <c:v>0.33785180997572528</c:v>
                </c:pt>
                <c:pt idx="27">
                  <c:v>0.34313074450659631</c:v>
                </c:pt>
              </c:numCache>
            </c:numRef>
          </c:val>
          <c:extLst xmlns:c16r2="http://schemas.microsoft.com/office/drawing/2015/06/chart">
            <c:ext xmlns:c16="http://schemas.microsoft.com/office/drawing/2014/chart" uri="{C3380CC4-5D6E-409C-BE32-E72D297353CC}">
              <c16:uniqueId val="{0000000B-5DF8-490E-A5EF-69F9D82BF0BE}"/>
            </c:ext>
          </c:extLst>
        </c:ser>
        <c:ser>
          <c:idx val="12"/>
          <c:order val="12"/>
          <c:tx>
            <c:strRef>
              <c:f>'Chart 10'!$N$1</c:f>
              <c:strCache>
                <c:ptCount val="1"/>
                <c:pt idx="0">
                  <c:v>40</c:v>
                </c:pt>
              </c:strCache>
            </c:strRef>
          </c:tx>
          <c:spPr>
            <a:solidFill>
              <a:srgbClr val="FF0000">
                <a:alpha val="60000"/>
              </a:srgbClr>
            </a:solidFill>
            <a:ln>
              <a:solidFill>
                <a:srgbClr val="FF0000">
                  <a:alpha val="6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10'!$N$2:$N$51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7.5103225002255414E-2</c:v>
                </c:pt>
                <c:pt idx="17">
                  <c:v>0.20027526667267992</c:v>
                </c:pt>
                <c:pt idx="18">
                  <c:v>0.22530967500676446</c:v>
                </c:pt>
                <c:pt idx="19">
                  <c:v>0.25034408334085079</c:v>
                </c:pt>
                <c:pt idx="20">
                  <c:v>0.26703368889690804</c:v>
                </c:pt>
                <c:pt idx="21">
                  <c:v>0.29484969815700346</c:v>
                </c:pt>
                <c:pt idx="22">
                  <c:v>0.30041290000902254</c:v>
                </c:pt>
                <c:pt idx="23">
                  <c:v>0.30597610186103985</c:v>
                </c:pt>
                <c:pt idx="24">
                  <c:v>0.3226657074170971</c:v>
                </c:pt>
                <c:pt idx="25">
                  <c:v>0.35048171667719252</c:v>
                </c:pt>
                <c:pt idx="26">
                  <c:v>0.35604491852921161</c:v>
                </c:pt>
                <c:pt idx="27">
                  <c:v>0.3616081203812298</c:v>
                </c:pt>
              </c:numCache>
            </c:numRef>
          </c:val>
          <c:extLst xmlns:c16r2="http://schemas.microsoft.com/office/drawing/2015/06/chart">
            <c:ext xmlns:c16="http://schemas.microsoft.com/office/drawing/2014/chart" uri="{C3380CC4-5D6E-409C-BE32-E72D297353CC}">
              <c16:uniqueId val="{0000000C-5DF8-490E-A5EF-69F9D82BF0BE}"/>
            </c:ext>
          </c:extLst>
        </c:ser>
        <c:ser>
          <c:idx val="13"/>
          <c:order val="13"/>
          <c:tx>
            <c:strRef>
              <c:f>'Chart 10'!$O$1</c:f>
              <c:strCache>
                <c:ptCount val="1"/>
                <c:pt idx="0">
                  <c:v>50</c:v>
                </c:pt>
              </c:strCache>
            </c:strRef>
          </c:tx>
          <c:spPr>
            <a:solidFill>
              <a:srgbClr val="FF0000">
                <a:alpha val="50000"/>
              </a:srgbClr>
            </a:solidFill>
            <a:ln>
              <a:solidFill>
                <a:srgbClr val="FF0000">
                  <a:alpha val="5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10'!$O$2:$O$51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8.104818824354254E-2</c:v>
                </c:pt>
                <c:pt idx="17">
                  <c:v>0.21612850198278011</c:v>
                </c:pt>
                <c:pt idx="18">
                  <c:v>0.24314456473062762</c:v>
                </c:pt>
                <c:pt idx="19">
                  <c:v>0.27016062747847425</c:v>
                </c:pt>
                <c:pt idx="20">
                  <c:v>0.28817133597703837</c:v>
                </c:pt>
                <c:pt idx="21">
                  <c:v>0.31818918347464642</c:v>
                </c:pt>
                <c:pt idx="22">
                  <c:v>0.32419275297416839</c:v>
                </c:pt>
                <c:pt idx="23">
                  <c:v>0.33019632247369035</c:v>
                </c:pt>
                <c:pt idx="24">
                  <c:v>0.34820703097225536</c:v>
                </c:pt>
                <c:pt idx="25">
                  <c:v>0.37822487846986341</c:v>
                </c:pt>
                <c:pt idx="26">
                  <c:v>0.38422844796938538</c:v>
                </c:pt>
                <c:pt idx="27">
                  <c:v>0.39023201746890734</c:v>
                </c:pt>
              </c:numCache>
            </c:numRef>
          </c:val>
          <c:extLst xmlns:c16r2="http://schemas.microsoft.com/office/drawing/2015/06/chart">
            <c:ext xmlns:c16="http://schemas.microsoft.com/office/drawing/2014/chart" uri="{C3380CC4-5D6E-409C-BE32-E72D297353CC}">
              <c16:uniqueId val="{0000000D-5DF8-490E-A5EF-69F9D82BF0BE}"/>
            </c:ext>
          </c:extLst>
        </c:ser>
        <c:ser>
          <c:idx val="14"/>
          <c:order val="14"/>
          <c:tx>
            <c:strRef>
              <c:f>'Chart 10'!$P$1</c:f>
              <c:strCache>
                <c:ptCount val="1"/>
                <c:pt idx="0">
                  <c:v>60</c:v>
                </c:pt>
              </c:strCache>
            </c:strRef>
          </c:tx>
          <c:spPr>
            <a:solidFill>
              <a:srgbClr val="FF0000">
                <a:alpha val="40000"/>
              </a:srgbClr>
            </a:solidFill>
            <a:ln>
              <a:solidFill>
                <a:srgbClr val="FF0000">
                  <a:alpha val="4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10'!$P$2:$P$51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9.0251001023489152E-2</c:v>
                </c:pt>
                <c:pt idx="17">
                  <c:v>0.24066933606263863</c:v>
                </c:pt>
                <c:pt idx="18">
                  <c:v>0.27075300307046835</c:v>
                </c:pt>
                <c:pt idx="19">
                  <c:v>0.30083667007829895</c:v>
                </c:pt>
                <c:pt idx="20">
                  <c:v>0.32089244808351935</c:v>
                </c:pt>
                <c:pt idx="21">
                  <c:v>0.35431874475888581</c:v>
                </c:pt>
                <c:pt idx="22">
                  <c:v>0.36100400409395927</c:v>
                </c:pt>
                <c:pt idx="23">
                  <c:v>0.36768926342903274</c:v>
                </c:pt>
                <c:pt idx="24">
                  <c:v>0.38774504143425226</c:v>
                </c:pt>
                <c:pt idx="25">
                  <c:v>0.42117133810961782</c:v>
                </c:pt>
                <c:pt idx="26">
                  <c:v>0.42785659744469129</c:v>
                </c:pt>
                <c:pt idx="27">
                  <c:v>0.43454185677976565</c:v>
                </c:pt>
              </c:numCache>
            </c:numRef>
          </c:val>
          <c:extLst xmlns:c16r2="http://schemas.microsoft.com/office/drawing/2015/06/chart">
            <c:ext xmlns:c16="http://schemas.microsoft.com/office/drawing/2014/chart" uri="{C3380CC4-5D6E-409C-BE32-E72D297353CC}">
              <c16:uniqueId val="{0000000E-5DF8-490E-A5EF-69F9D82BF0BE}"/>
            </c:ext>
          </c:extLst>
        </c:ser>
        <c:ser>
          <c:idx val="15"/>
          <c:order val="15"/>
          <c:tx>
            <c:strRef>
              <c:f>'Chart 10'!$Q$1</c:f>
              <c:strCache>
                <c:ptCount val="1"/>
                <c:pt idx="0">
                  <c:v>70</c:v>
                </c:pt>
              </c:strCache>
            </c:strRef>
          </c:tx>
          <c:spPr>
            <a:solidFill>
              <a:srgbClr val="FF0000">
                <a:alpha val="30000"/>
              </a:srgbClr>
            </a:solidFill>
            <a:ln>
              <a:solidFill>
                <a:srgbClr val="FF0000">
                  <a:alpha val="3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10'!$Q$2:$Q$51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0.10519856419727258</c:v>
                </c:pt>
                <c:pt idx="17">
                  <c:v>0.28052950452606051</c:v>
                </c:pt>
                <c:pt idx="18">
                  <c:v>0.31559569259181863</c:v>
                </c:pt>
                <c:pt idx="19">
                  <c:v>0.35066188065757586</c:v>
                </c:pt>
                <c:pt idx="20">
                  <c:v>0.37403933936808098</c:v>
                </c:pt>
                <c:pt idx="21">
                  <c:v>0.41300177055225529</c:v>
                </c:pt>
                <c:pt idx="22">
                  <c:v>0.42079425678909033</c:v>
                </c:pt>
                <c:pt idx="23">
                  <c:v>0.42858674302592537</c:v>
                </c:pt>
                <c:pt idx="24">
                  <c:v>0.45196420173643048</c:v>
                </c:pt>
                <c:pt idx="25">
                  <c:v>0.49092663292060568</c:v>
                </c:pt>
                <c:pt idx="26">
                  <c:v>0.49871911915744072</c:v>
                </c:pt>
                <c:pt idx="27">
                  <c:v>0.50651160539427487</c:v>
                </c:pt>
              </c:numCache>
            </c:numRef>
          </c:val>
          <c:extLst xmlns:c16r2="http://schemas.microsoft.com/office/drawing/2015/06/chart">
            <c:ext xmlns:c16="http://schemas.microsoft.com/office/drawing/2014/chart" uri="{C3380CC4-5D6E-409C-BE32-E72D297353CC}">
              <c16:uniqueId val="{0000000F-5DF8-490E-A5EF-69F9D82BF0BE}"/>
            </c:ext>
          </c:extLst>
        </c:ser>
        <c:ser>
          <c:idx val="16"/>
          <c:order val="16"/>
          <c:tx>
            <c:strRef>
              <c:f>'Chart 10'!$R$1</c:f>
              <c:strCache>
                <c:ptCount val="1"/>
                <c:pt idx="0">
                  <c:v>80</c:v>
                </c:pt>
              </c:strCache>
            </c:strRef>
          </c:tx>
          <c:spPr>
            <a:solidFill>
              <a:srgbClr val="FF0000">
                <a:alpha val="20000"/>
              </a:srgbClr>
            </a:solidFill>
            <a:ln>
              <a:solidFill>
                <a:srgbClr val="FF0000">
                  <a:alpha val="2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10'!$R$2:$R$51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0.13236381506743822</c:v>
                </c:pt>
                <c:pt idx="17">
                  <c:v>0.3529701735131674</c:v>
                </c:pt>
                <c:pt idx="18">
                  <c:v>0.39709144520231288</c:v>
                </c:pt>
                <c:pt idx="19">
                  <c:v>0.44121271689145836</c:v>
                </c:pt>
                <c:pt idx="20">
                  <c:v>0.47062689801755564</c:v>
                </c:pt>
                <c:pt idx="21">
                  <c:v>0.51965053322771926</c:v>
                </c:pt>
                <c:pt idx="22">
                  <c:v>0.52945526026975109</c:v>
                </c:pt>
                <c:pt idx="23">
                  <c:v>0.53925998731178382</c:v>
                </c:pt>
                <c:pt idx="24">
                  <c:v>0.5686741684378811</c:v>
                </c:pt>
                <c:pt idx="25">
                  <c:v>0.61769780364804383</c:v>
                </c:pt>
                <c:pt idx="26">
                  <c:v>0.62750253069007567</c:v>
                </c:pt>
                <c:pt idx="27">
                  <c:v>0.6373072577321075</c:v>
                </c:pt>
              </c:numCache>
            </c:numRef>
          </c:val>
          <c:extLst xmlns:c16r2="http://schemas.microsoft.com/office/drawing/2015/06/chart">
            <c:ext xmlns:c16="http://schemas.microsoft.com/office/drawing/2014/chart" uri="{C3380CC4-5D6E-409C-BE32-E72D297353CC}">
              <c16:uniqueId val="{00000010-5DF8-490E-A5EF-69F9D82BF0BE}"/>
            </c:ext>
          </c:extLst>
        </c:ser>
        <c:ser>
          <c:idx val="17"/>
          <c:order val="17"/>
          <c:tx>
            <c:strRef>
              <c:f>'Chart 10'!$S$1</c:f>
              <c:strCache>
                <c:ptCount val="1"/>
                <c:pt idx="0">
                  <c:v>90</c:v>
                </c:pt>
              </c:strCache>
            </c:strRef>
          </c:tx>
          <c:spPr>
            <a:solidFill>
              <a:srgbClr val="FF0000">
                <a:alpha val="10000"/>
              </a:srgbClr>
            </a:solidFill>
            <a:ln>
              <a:solidFill>
                <a:srgbClr val="FF0000">
                  <a:alpha val="10000"/>
                </a:srgbClr>
              </a:solidFill>
            </a:ln>
          </c:spPr>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10'!$S$2:$S$51</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0.19618311315970516</c:v>
                </c:pt>
                <c:pt idx="17">
                  <c:v>0.52315496842588072</c:v>
                </c:pt>
                <c:pt idx="18">
                  <c:v>0.58854933947911547</c:v>
                </c:pt>
                <c:pt idx="19">
                  <c:v>0.65394371053235112</c:v>
                </c:pt>
                <c:pt idx="20">
                  <c:v>0.69753995790117518</c:v>
                </c:pt>
                <c:pt idx="21">
                  <c:v>0.77020037018254683</c:v>
                </c:pt>
                <c:pt idx="22">
                  <c:v>0.78473245263882152</c:v>
                </c:pt>
                <c:pt idx="23">
                  <c:v>0.79926453509509621</c:v>
                </c:pt>
                <c:pt idx="24">
                  <c:v>0.84286078246391849</c:v>
                </c:pt>
                <c:pt idx="25">
                  <c:v>0.91552119474528926</c:v>
                </c:pt>
                <c:pt idx="26">
                  <c:v>0.93005327720156394</c:v>
                </c:pt>
                <c:pt idx="27">
                  <c:v>0.94458535965783952</c:v>
                </c:pt>
              </c:numCache>
            </c:numRef>
          </c:val>
          <c:extLst xmlns:c16r2="http://schemas.microsoft.com/office/drawing/2015/06/chart">
            <c:ext xmlns:c16="http://schemas.microsoft.com/office/drawing/2014/chart" uri="{C3380CC4-5D6E-409C-BE32-E72D297353CC}">
              <c16:uniqueId val="{00000011-5DF8-490E-A5EF-69F9D82BF0BE}"/>
            </c:ext>
          </c:extLst>
        </c:ser>
        <c:dLbls>
          <c:showLegendKey val="0"/>
          <c:showVal val="0"/>
          <c:showCatName val="0"/>
          <c:showSerName val="0"/>
          <c:showPercent val="0"/>
          <c:showBubbleSize val="0"/>
        </c:dLbls>
        <c:axId val="433348432"/>
        <c:axId val="433348040"/>
      </c:areaChart>
      <c:barChart>
        <c:barDir val="col"/>
        <c:grouping val="clustered"/>
        <c:varyColors val="0"/>
        <c:ser>
          <c:idx val="27"/>
          <c:order val="27"/>
          <c:tx>
            <c:strRef>
              <c:f>'Chart 10'!$AC$1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xmlns:c16r2="http://schemas.microsoft.com/office/drawing/2015/06/chart">
              <c:ext xmlns:c16="http://schemas.microsoft.com/office/drawing/2014/chart" uri="{C3380CC4-5D6E-409C-BE32-E72D297353CC}">
                <c16:uniqueId val="{00000001-F5C2-4F94-94A2-E2BEFD1DB88D}"/>
              </c:ext>
            </c:extLst>
          </c:dPt>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10'!$AC$2:$AC$51</c:f>
              <c:numCache>
                <c:formatCode>0.0</c:formatCode>
                <c:ptCount val="28"/>
                <c:pt idx="19">
                  <c:v>8</c:v>
                </c:pt>
                <c:pt idx="27">
                  <c:v>8</c:v>
                </c:pt>
              </c:numCache>
            </c:numRef>
          </c:val>
          <c:extLst xmlns:c16r2="http://schemas.microsoft.com/office/drawing/2015/06/chart">
            <c:ext xmlns:c16="http://schemas.microsoft.com/office/drawing/2014/chart" uri="{C3380CC4-5D6E-409C-BE32-E72D297353CC}">
              <c16:uniqueId val="{00000014-5DF8-490E-A5EF-69F9D82BF0BE}"/>
            </c:ext>
          </c:extLst>
        </c:ser>
        <c:ser>
          <c:idx val="28"/>
          <c:order val="28"/>
          <c:tx>
            <c:strRef>
              <c:f>'Chart 10'!$AD$1</c:f>
              <c:strCache>
                <c:ptCount val="1"/>
                <c:pt idx="0">
                  <c:v>Column5</c:v>
                </c:pt>
              </c:strCache>
            </c:strRef>
          </c:tx>
          <c:spPr>
            <a:solidFill>
              <a:sysClr val="windowText" lastClr="000000"/>
            </a:solidFill>
          </c:spPr>
          <c:invertIfNegative val="0"/>
          <c:dPt>
            <c:idx val="23"/>
            <c:invertIfNegative val="0"/>
            <c:bubble3D val="0"/>
            <c:spPr>
              <a:solidFill>
                <a:sysClr val="windowText" lastClr="000000"/>
              </a:solidFill>
              <a:ln>
                <a:solidFill>
                  <a:sysClr val="windowText" lastClr="000000"/>
                </a:solidFill>
              </a:ln>
            </c:spPr>
            <c:extLst xmlns:c16r2="http://schemas.microsoft.com/office/drawing/2015/06/chart">
              <c:ext xmlns:c16="http://schemas.microsoft.com/office/drawing/2014/chart" uri="{C3380CC4-5D6E-409C-BE32-E72D297353CC}">
                <c16:uniqueId val="{00000003-F5C2-4F94-94A2-E2BEFD1DB88D}"/>
              </c:ext>
            </c:extLst>
          </c:dPt>
          <c:cat>
            <c:strRef>
              <c:f>'Chart 10'!$A$2:$A$51</c:f>
              <c:strCache>
                <c:ptCount val="28"/>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strCache>
            </c:strRef>
          </c:cat>
          <c:val>
            <c:numRef>
              <c:f>'Chart 10'!$AD$24:$AD$48</c:f>
              <c:numCache>
                <c:formatCode>0.0</c:formatCode>
                <c:ptCount val="25"/>
                <c:pt idx="19">
                  <c:v>-4</c:v>
                </c:pt>
              </c:numCache>
            </c:numRef>
          </c:val>
          <c:extLst xmlns:c16r2="http://schemas.microsoft.com/office/drawing/2015/06/chart">
            <c:ext xmlns:c16="http://schemas.microsoft.com/office/drawing/2014/chart" uri="{C3380CC4-5D6E-409C-BE32-E72D297353CC}">
              <c16:uniqueId val="{00000015-5DF8-490E-A5EF-69F9D82BF0BE}"/>
            </c:ext>
          </c:extLst>
        </c:ser>
        <c:dLbls>
          <c:showLegendKey val="0"/>
          <c:showVal val="0"/>
          <c:showCatName val="0"/>
          <c:showSerName val="0"/>
          <c:showPercent val="0"/>
          <c:showBubbleSize val="0"/>
        </c:dLbls>
        <c:gapWidth val="500"/>
        <c:overlap val="100"/>
        <c:axId val="433346864"/>
        <c:axId val="433347648"/>
      </c:barChart>
      <c:lineChart>
        <c:grouping val="standard"/>
        <c:varyColors val="0"/>
        <c:ser>
          <c:idx val="21"/>
          <c:order val="18"/>
          <c:tx>
            <c:strRef>
              <c:f>'Chart 10'!$X$1</c:f>
              <c:strCache>
                <c:ptCount val="1"/>
                <c:pt idx="0">
                  <c:v>Actual inflation</c:v>
                </c:pt>
              </c:strCache>
            </c:strRef>
          </c:tx>
          <c:spPr>
            <a:ln w="19050">
              <a:solidFill>
                <a:srgbClr val="FF0000"/>
              </a:solidFill>
            </a:ln>
          </c:spPr>
          <c:marker>
            <c:symbol val="none"/>
          </c:marker>
          <c:cat>
            <c:strRef>
              <c:f>'Chart 10'!$A$20:$A$39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10'!$X$2:$X$51</c:f>
              <c:numCache>
                <c:formatCode>0.0</c:formatCode>
                <c:ptCount val="28"/>
                <c:pt idx="0">
                  <c:v>-0.1</c:v>
                </c:pt>
                <c:pt idx="1">
                  <c:v>1.1000000000000001</c:v>
                </c:pt>
                <c:pt idx="2">
                  <c:v>1</c:v>
                </c:pt>
                <c:pt idx="3">
                  <c:v>2.6</c:v>
                </c:pt>
                <c:pt idx="4">
                  <c:v>3.7</c:v>
                </c:pt>
                <c:pt idx="5">
                  <c:v>0.90133554832215168</c:v>
                </c:pt>
                <c:pt idx="6">
                  <c:v>3.49</c:v>
                </c:pt>
                <c:pt idx="7">
                  <c:v>1.8</c:v>
                </c:pt>
                <c:pt idx="8">
                  <c:v>1.9</c:v>
                </c:pt>
                <c:pt idx="9">
                  <c:v>2.5</c:v>
                </c:pt>
                <c:pt idx="10">
                  <c:v>0.47793958081770427</c:v>
                </c:pt>
                <c:pt idx="11">
                  <c:v>0.72819999999999996</c:v>
                </c:pt>
                <c:pt idx="12">
                  <c:v>-0.11022336893751117</c:v>
                </c:pt>
                <c:pt idx="13">
                  <c:v>1.68</c:v>
                </c:pt>
                <c:pt idx="14">
                  <c:v>1.4326844717312213</c:v>
                </c:pt>
                <c:pt idx="15">
                  <c:v>3.6488327008795949</c:v>
                </c:pt>
              </c:numCache>
            </c:numRef>
          </c:val>
          <c:smooth val="0"/>
          <c:extLst xmlns:c16r2="http://schemas.microsoft.com/office/drawing/2015/06/chart">
            <c:ext xmlns:c16="http://schemas.microsoft.com/office/drawing/2014/chart" uri="{C3380CC4-5D6E-409C-BE32-E72D297353CC}">
              <c16:uniqueId val="{00000016-5DF8-490E-A5EF-69F9D82BF0BE}"/>
            </c:ext>
          </c:extLst>
        </c:ser>
        <c:ser>
          <c:idx val="22"/>
          <c:order val="22"/>
          <c:tx>
            <c:strRef>
              <c:f>'Chart 10'!$W$1</c:f>
              <c:strCache>
                <c:ptCount val="1"/>
                <c:pt idx="0">
                  <c:v>Projection for the given quarter</c:v>
                </c:pt>
              </c:strCache>
            </c:strRef>
          </c:tx>
          <c:spPr>
            <a:ln w="19050">
              <a:solidFill>
                <a:sysClr val="windowText" lastClr="000000"/>
              </a:solidFill>
              <a:prstDash val="solid"/>
            </a:ln>
          </c:spPr>
          <c:marker>
            <c:symbol val="none"/>
          </c:marker>
          <c:cat>
            <c:strRef>
              <c:f>'Chart 10'!$A$20:$A$39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10'!$W$2:$W$51</c:f>
              <c:numCache>
                <c:formatCode>0.0</c:formatCode>
                <c:ptCount val="28"/>
                <c:pt idx="15">
                  <c:v>3.6488327008795949</c:v>
                </c:pt>
                <c:pt idx="16">
                  <c:v>5.3030480000000004</c:v>
                </c:pt>
                <c:pt idx="17">
                  <c:v>5.3106580000000001</c:v>
                </c:pt>
                <c:pt idx="18">
                  <c:v>5.6145670000000001</c:v>
                </c:pt>
                <c:pt idx="19">
                  <c:v>5.353256</c:v>
                </c:pt>
                <c:pt idx="20">
                  <c:v>4.5771199999999999</c:v>
                </c:pt>
                <c:pt idx="21">
                  <c:v>4.3787760000000002</c:v>
                </c:pt>
                <c:pt idx="22">
                  <c:v>4.4361819999999996</c:v>
                </c:pt>
                <c:pt idx="23">
                  <c:v>4.3865959999999999</c:v>
                </c:pt>
                <c:pt idx="24">
                  <c:v>3.7727430000000002</c:v>
                </c:pt>
                <c:pt idx="25">
                  <c:v>3.5910099999999998</c:v>
                </c:pt>
                <c:pt idx="26">
                  <c:v>3.8</c:v>
                </c:pt>
                <c:pt idx="27">
                  <c:v>4</c:v>
                </c:pt>
              </c:numCache>
            </c:numRef>
          </c:val>
          <c:smooth val="0"/>
          <c:extLst xmlns:c16r2="http://schemas.microsoft.com/office/drawing/2015/06/chart">
            <c:ext xmlns:c16="http://schemas.microsoft.com/office/drawing/2014/chart" uri="{C3380CC4-5D6E-409C-BE32-E72D297353CC}">
              <c16:uniqueId val="{00000019-5DF8-490E-A5EF-69F9D82BF0BE}"/>
            </c:ext>
          </c:extLst>
        </c:ser>
        <c:ser>
          <c:idx val="23"/>
          <c:order val="23"/>
          <c:tx>
            <c:strRef>
              <c:f>'Chart 10'!$Y$1</c:f>
              <c:strCache>
                <c:ptCount val="1"/>
                <c:pt idx="0">
                  <c:v>Projection for the previous quarter</c:v>
                </c:pt>
              </c:strCache>
            </c:strRef>
          </c:tx>
          <c:spPr>
            <a:ln w="19050">
              <a:solidFill>
                <a:sysClr val="windowText" lastClr="000000"/>
              </a:solidFill>
              <a:prstDash val="sysDash"/>
            </a:ln>
          </c:spPr>
          <c:marker>
            <c:symbol val="none"/>
          </c:marker>
          <c:cat>
            <c:strRef>
              <c:f>'Chart 10'!$A$20:$A$39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10'!$Y$2:$Y$51</c:f>
              <c:numCache>
                <c:formatCode>0.0</c:formatCode>
                <c:ptCount val="28"/>
                <c:pt idx="15">
                  <c:v>2.4725899999999998</c:v>
                </c:pt>
                <c:pt idx="16">
                  <c:v>2.7713399999999999</c:v>
                </c:pt>
                <c:pt idx="17">
                  <c:v>2.8218100000000002</c:v>
                </c:pt>
                <c:pt idx="18">
                  <c:v>3.93648</c:v>
                </c:pt>
                <c:pt idx="19">
                  <c:v>4.4353899999999999</c:v>
                </c:pt>
                <c:pt idx="20">
                  <c:v>4.2595499999999999</c:v>
                </c:pt>
                <c:pt idx="21">
                  <c:v>3.8911699999999998</c:v>
                </c:pt>
                <c:pt idx="22">
                  <c:v>3.7275999999999998</c:v>
                </c:pt>
                <c:pt idx="23">
                  <c:v>3.65585</c:v>
                </c:pt>
                <c:pt idx="24">
                  <c:v>3.6713200000000001</c:v>
                </c:pt>
                <c:pt idx="25">
                  <c:v>3.77488</c:v>
                </c:pt>
                <c:pt idx="26">
                  <c:v>4</c:v>
                </c:pt>
              </c:numCache>
            </c:numRef>
          </c:val>
          <c:smooth val="0"/>
          <c:extLst xmlns:c16r2="http://schemas.microsoft.com/office/drawing/2015/06/chart">
            <c:ext xmlns:c16="http://schemas.microsoft.com/office/drawing/2014/chart" uri="{C3380CC4-5D6E-409C-BE32-E72D297353CC}">
              <c16:uniqueId val="{00000023-5DF8-490E-A5EF-69F9D82BF0BE}"/>
            </c:ext>
          </c:extLst>
        </c:ser>
        <c:ser>
          <c:idx val="24"/>
          <c:order val="24"/>
          <c:tx>
            <c:strRef>
              <c:f>'Chart 10'!$Z$1</c:f>
              <c:strCache>
                <c:ptCount val="1"/>
                <c:pt idx="0">
                  <c:v>Ստորին սահման</c:v>
                </c:pt>
              </c:strCache>
            </c:strRef>
          </c:tx>
          <c:spPr>
            <a:ln w="12700">
              <a:solidFill>
                <a:sysClr val="windowText" lastClr="000000"/>
              </a:solidFill>
              <a:prstDash val="sysDash"/>
            </a:ln>
          </c:spPr>
          <c:marker>
            <c:symbol val="none"/>
          </c:marker>
          <c:cat>
            <c:strRef>
              <c:f>'Chart 10'!$A$20:$A$39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10'!$Z$2:$Z$51</c:f>
              <c:numCache>
                <c:formatCode>0.0</c:formatCode>
                <c:ptCount val="2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numCache>
            </c:numRef>
          </c:val>
          <c:smooth val="0"/>
          <c:extLst xmlns:c16r2="http://schemas.microsoft.com/office/drawing/2015/06/chart">
            <c:ext xmlns:c16="http://schemas.microsoft.com/office/drawing/2014/chart" uri="{C3380CC4-5D6E-409C-BE32-E72D297353CC}">
              <c16:uniqueId val="{00000024-5DF8-490E-A5EF-69F9D82BF0BE}"/>
            </c:ext>
          </c:extLst>
        </c:ser>
        <c:ser>
          <c:idx val="25"/>
          <c:order val="25"/>
          <c:tx>
            <c:strRef>
              <c:f>'Chart 10'!$AA$1</c:f>
              <c:strCache>
                <c:ptCount val="1"/>
                <c:pt idx="0">
                  <c:v>Թիրախային մակարդակ</c:v>
                </c:pt>
              </c:strCache>
            </c:strRef>
          </c:tx>
          <c:spPr>
            <a:ln w="19050">
              <a:solidFill>
                <a:sysClr val="windowText" lastClr="000000"/>
              </a:solidFill>
            </a:ln>
          </c:spPr>
          <c:marker>
            <c:symbol val="none"/>
          </c:marker>
          <c:cat>
            <c:strRef>
              <c:f>'Chart 10'!$A$20:$A$39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10'!$AA$2:$AA$51</c:f>
              <c:numCache>
                <c:formatCode>0.0</c:formatCode>
                <c:ptCount val="2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numCache>
            </c:numRef>
          </c:val>
          <c:smooth val="0"/>
          <c:extLst xmlns:c16r2="http://schemas.microsoft.com/office/drawing/2015/06/chart">
            <c:ext xmlns:c16="http://schemas.microsoft.com/office/drawing/2014/chart" uri="{C3380CC4-5D6E-409C-BE32-E72D297353CC}">
              <c16:uniqueId val="{00000025-5DF8-490E-A5EF-69F9D82BF0BE}"/>
            </c:ext>
          </c:extLst>
        </c:ser>
        <c:ser>
          <c:idx val="26"/>
          <c:order val="26"/>
          <c:tx>
            <c:strRef>
              <c:f>'Chart 10'!$AB$1</c:f>
              <c:strCache>
                <c:ptCount val="1"/>
                <c:pt idx="0">
                  <c:v>Վերին սահման</c:v>
                </c:pt>
              </c:strCache>
            </c:strRef>
          </c:tx>
          <c:spPr>
            <a:ln w="12700">
              <a:solidFill>
                <a:sysClr val="windowText" lastClr="000000"/>
              </a:solidFill>
              <a:prstDash val="sysDash"/>
            </a:ln>
          </c:spPr>
          <c:marker>
            <c:symbol val="none"/>
          </c:marker>
          <c:cat>
            <c:strRef>
              <c:f>'Chart 10'!$A$20:$A$39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10'!$AB$2:$AB$51</c:f>
              <c:numCache>
                <c:formatCode>0.0</c:formatCode>
                <c:ptCount val="28"/>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numCache>
            </c:numRef>
          </c:val>
          <c:smooth val="0"/>
          <c:extLst xmlns:c16r2="http://schemas.microsoft.com/office/drawing/2015/06/chart">
            <c:ext xmlns:c16="http://schemas.microsoft.com/office/drawing/2014/chart" uri="{C3380CC4-5D6E-409C-BE32-E72D297353CC}">
              <c16:uniqueId val="{00000026-5DF8-490E-A5EF-69F9D82BF0BE}"/>
            </c:ext>
          </c:extLst>
        </c:ser>
        <c:dLbls>
          <c:showLegendKey val="0"/>
          <c:showVal val="0"/>
          <c:showCatName val="0"/>
          <c:showSerName val="0"/>
          <c:showPercent val="0"/>
          <c:showBubbleSize val="0"/>
        </c:dLbls>
        <c:marker val="1"/>
        <c:smooth val="0"/>
        <c:axId val="433346864"/>
        <c:axId val="433347648"/>
        <c:extLst xmlns:c16r2="http://schemas.microsoft.com/office/drawing/2015/06/chart">
          <c:ext xmlns:c15="http://schemas.microsoft.com/office/drawing/2012/chart" uri="{02D57815-91ED-43cb-92C2-25804820EDAC}">
            <c15:filteredLineSeries>
              <c15:ser>
                <c:idx val="18"/>
                <c:order val="19"/>
                <c:tx>
                  <c:strRef>
                    <c:extLst xmlns:c16r2="http://schemas.microsoft.com/office/drawing/2015/06/chart">
                      <c:ext uri="{02D57815-91ED-43cb-92C2-25804820EDAC}">
                        <c15:formulaRef>
                          <c15:sqref>'Chart 10'!$AA$1</c15:sqref>
                        </c15:formulaRef>
                      </c:ext>
                    </c:extLst>
                    <c:strCache>
                      <c:ptCount val="1"/>
                      <c:pt idx="0">
                        <c:v>Թիրախային մակարդակ</c:v>
                      </c:pt>
                    </c:strCache>
                  </c:strRef>
                </c:tx>
                <c:marker>
                  <c:symbol val="none"/>
                </c:marker>
                <c:cat>
                  <c:strRef>
                    <c:extLst xmlns:c16r2="http://schemas.microsoft.com/office/drawing/2015/06/chart">
                      <c:ext uri="{02D57815-91ED-43cb-92C2-25804820EDAC}">
                        <c15:formulaRef>
                          <c15:sqref>'Գրաֆիկ 1'!#REF!</c15:sqref>
                        </c15:formulaRef>
                      </c:ext>
                    </c:extLst>
                    <c:strCache>
                      <c:ptCount val="1"/>
                      <c:pt idx="0">
                        <c:v>#REF!</c:v>
                      </c:pt>
                    </c:strCache>
                  </c:strRef>
                </c:cat>
                <c:val>
                  <c:numRef>
                    <c:extLst xmlns:c16r2="http://schemas.microsoft.com/office/drawing/2015/06/chart">
                      <c:ext uri="{02D57815-91ED-43cb-92C2-25804820EDAC}">
                        <c15:formulaRef>
                          <c15:sqref>'Chart 10'!$AA$20:$AA$40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xmlns:c16r2="http://schemas.microsoft.com/office/drawing/2015/06/chart">
                  <c:ext xmlns:c16="http://schemas.microsoft.com/office/drawing/2014/chart" uri="{C3380CC4-5D6E-409C-BE32-E72D297353CC}">
                    <c16:uniqueId val="{00000027-5DF8-490E-A5EF-69F9D82BF0BE}"/>
                  </c:ext>
                </c:extLst>
              </c15:ser>
            </c15:filteredLineSeries>
            <c15:filteredLineSeries>
              <c15:ser>
                <c:idx val="19"/>
                <c:order val="20"/>
                <c:tx>
                  <c:strRef>
                    <c:extLst xmlns:c16r2="http://schemas.microsoft.com/office/drawing/2015/06/chart" xmlns:c15="http://schemas.microsoft.com/office/drawing/2012/chart">
                      <c:ext xmlns:c15="http://schemas.microsoft.com/office/drawing/2012/chart" uri="{02D57815-91ED-43cb-92C2-25804820EDAC}">
                        <c15:formulaRef>
                          <c15:sqref>'Chart 10'!$AB$1</c15:sqref>
                        </c15:formulaRef>
                      </c:ext>
                    </c:extLst>
                    <c:strCache>
                      <c:ptCount val="1"/>
                      <c:pt idx="0">
                        <c:v>Վերին սահման</c:v>
                      </c:pt>
                    </c:strCache>
                  </c:strRef>
                </c:tx>
                <c:marker>
                  <c:symbol val="none"/>
                </c:marker>
                <c:cat>
                  <c:strRef>
                    <c:extLst xmlns:c16r2="http://schemas.microsoft.com/office/drawing/2015/06/char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'Chart 10'!$AB$20:$AB$40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8-5DF8-490E-A5EF-69F9D82BF0BE}"/>
                  </c:ext>
                </c:extLst>
              </c15:ser>
            </c15:filteredLineSeries>
            <c15:filteredLineSeries>
              <c15:ser>
                <c:idx val="20"/>
                <c:order val="21"/>
                <c:tx>
                  <c:strRef>
                    <c:extLst xmlns:c16r2="http://schemas.microsoft.com/office/drawing/2015/06/chart" xmlns:c15="http://schemas.microsoft.com/office/drawing/2012/chart">
                      <c:ext xmlns:c15="http://schemas.microsoft.com/office/drawing/2012/chart" uri="{02D57815-91ED-43cb-92C2-25804820EDAC}">
                        <c15:formulaRef>
                          <c15:sqref>'Chart 10'!$Z$1</c15:sqref>
                        </c15:formulaRef>
                      </c:ext>
                    </c:extLst>
                    <c:strCache>
                      <c:ptCount val="1"/>
                      <c:pt idx="0">
                        <c:v>Ստորին սահման</c:v>
                      </c:pt>
                    </c:strCache>
                  </c:strRef>
                </c:tx>
                <c:marker>
                  <c:symbol val="none"/>
                </c:marker>
                <c:cat>
                  <c:strRef>
                    <c:extLst xmlns:c16r2="http://schemas.microsoft.com/office/drawing/2015/06/char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'Chart 10'!$Z$20:$Z$40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9-5DF8-490E-A5EF-69F9D82BF0BE}"/>
                  </c:ext>
                </c:extLst>
              </c15:ser>
            </c15:filteredLineSeries>
          </c:ext>
        </c:extLst>
      </c:lineChart>
      <c:dateAx>
        <c:axId val="433346864"/>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433347648"/>
        <c:crosses val="autoZero"/>
        <c:auto val="0"/>
        <c:lblOffset val="100"/>
        <c:baseTimeUnit val="days"/>
      </c:dateAx>
      <c:valAx>
        <c:axId val="433347648"/>
        <c:scaling>
          <c:orientation val="minMax"/>
        </c:scaling>
        <c:delete val="1"/>
        <c:axPos val="l"/>
        <c:majorGridlines>
          <c:spPr>
            <a:ln>
              <a:noFill/>
            </a:ln>
          </c:spPr>
        </c:majorGridlines>
        <c:numFmt formatCode="0.0" sourceLinked="1"/>
        <c:majorTickMark val="none"/>
        <c:minorTickMark val="none"/>
        <c:tickLblPos val="nextTo"/>
        <c:crossAx val="433346864"/>
        <c:crosses val="autoZero"/>
        <c:crossBetween val="between"/>
      </c:valAx>
      <c:valAx>
        <c:axId val="433348040"/>
        <c:scaling>
          <c:orientation val="minMax"/>
          <c:max val="8"/>
          <c:min val="-3"/>
        </c:scaling>
        <c:delete val="0"/>
        <c:axPos val="r"/>
        <c:numFmt formatCode="0" sourceLinked="0"/>
        <c:majorTickMark val="in"/>
        <c:minorTickMark val="none"/>
        <c:tickLblPos val="nextTo"/>
        <c:txPr>
          <a:bodyPr/>
          <a:lstStyle/>
          <a:p>
            <a:pPr>
              <a:defRPr sz="600"/>
            </a:pPr>
            <a:endParaRPr lang="en-US"/>
          </a:p>
        </c:txPr>
        <c:crossAx val="433348432"/>
        <c:crosses val="max"/>
        <c:crossBetween val="between"/>
        <c:majorUnit val="1"/>
      </c:valAx>
      <c:dateAx>
        <c:axId val="433348432"/>
        <c:scaling>
          <c:orientation val="minMax"/>
        </c:scaling>
        <c:delete val="1"/>
        <c:axPos val="b"/>
        <c:numFmt formatCode="General" sourceLinked="1"/>
        <c:majorTickMark val="out"/>
        <c:minorTickMark val="none"/>
        <c:tickLblPos val="nextTo"/>
        <c:crossAx val="433348040"/>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77363477257564739"/>
          <c:w val="0.72389999999999999"/>
          <c:h val="0.22636522742435261"/>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'Chart 11'!$A$3</c:f>
              <c:strCache>
                <c:ptCount val="1"/>
                <c:pt idx="0">
                  <c:v>Provate spending</c:v>
                </c:pt>
              </c:strCache>
            </c:strRef>
          </c:tx>
          <c:spPr>
            <a:solidFill>
              <a:sysClr val="windowText" lastClr="000000">
                <a:lumMod val="50000"/>
                <a:lumOff val="50000"/>
              </a:sysClr>
            </a:solidFill>
          </c:spPr>
          <c:invertIfNegative val="0"/>
          <c:cat>
            <c:numRef>
              <c:f>'Chart 11'!$E$1:$K$1</c:f>
              <c:numCache>
                <c:formatCode>General</c:formatCode>
                <c:ptCount val="7"/>
                <c:pt idx="0">
                  <c:v>2017</c:v>
                </c:pt>
                <c:pt idx="1">
                  <c:v>2018</c:v>
                </c:pt>
                <c:pt idx="2">
                  <c:v>2019</c:v>
                </c:pt>
                <c:pt idx="3">
                  <c:v>2020</c:v>
                </c:pt>
                <c:pt idx="4">
                  <c:v>2021</c:v>
                </c:pt>
                <c:pt idx="5">
                  <c:v>2022</c:v>
                </c:pt>
                <c:pt idx="6">
                  <c:v>2023</c:v>
                </c:pt>
              </c:numCache>
            </c:numRef>
          </c:cat>
          <c:val>
            <c:numRef>
              <c:f>'Chart 11'!$E$3:$K$3</c:f>
              <c:numCache>
                <c:formatCode>0.0</c:formatCode>
                <c:ptCount val="7"/>
                <c:pt idx="0">
                  <c:v>11.171948684379835</c:v>
                </c:pt>
                <c:pt idx="1">
                  <c:v>6.4748337355101837</c:v>
                </c:pt>
                <c:pt idx="2">
                  <c:v>9.2333744416659673</c:v>
                </c:pt>
                <c:pt idx="3">
                  <c:v>-13.587528983771108</c:v>
                </c:pt>
                <c:pt idx="4">
                  <c:v>3.7768190684913545</c:v>
                </c:pt>
                <c:pt idx="5">
                  <c:v>1.3</c:v>
                </c:pt>
                <c:pt idx="6">
                  <c:v>3.8</c:v>
                </c:pt>
              </c:numCache>
            </c:numRef>
          </c:val>
          <c:extLst xmlns:c16r2="http://schemas.microsoft.com/office/drawing/2015/06/chart">
            <c:ext xmlns:c16="http://schemas.microsoft.com/office/drawing/2014/chart" uri="{C3380CC4-5D6E-409C-BE32-E72D297353CC}">
              <c16:uniqueId val="{00000001-D10B-4143-8CB2-114CBD32C340}"/>
            </c:ext>
          </c:extLst>
        </c:ser>
        <c:ser>
          <c:idx val="2"/>
          <c:order val="2"/>
          <c:tx>
            <c:strRef>
              <c:f>'Chart 11'!$A$4</c:f>
              <c:strCache>
                <c:ptCount val="1"/>
                <c:pt idx="0">
                  <c:v>Public spending</c:v>
                </c:pt>
              </c:strCache>
            </c:strRef>
          </c:tx>
          <c:invertIfNegative val="0"/>
          <c:cat>
            <c:numRef>
              <c:f>'Chart 11'!$E$1:$K$1</c:f>
              <c:numCache>
                <c:formatCode>General</c:formatCode>
                <c:ptCount val="7"/>
                <c:pt idx="0">
                  <c:v>2017</c:v>
                </c:pt>
                <c:pt idx="1">
                  <c:v>2018</c:v>
                </c:pt>
                <c:pt idx="2">
                  <c:v>2019</c:v>
                </c:pt>
                <c:pt idx="3">
                  <c:v>2020</c:v>
                </c:pt>
                <c:pt idx="4">
                  <c:v>2021</c:v>
                </c:pt>
                <c:pt idx="5">
                  <c:v>2022</c:v>
                </c:pt>
                <c:pt idx="6">
                  <c:v>2023</c:v>
                </c:pt>
              </c:numCache>
            </c:numRef>
          </c:cat>
          <c:val>
            <c:numRef>
              <c:f>'Chart 11'!$E$4:$K$4</c:f>
              <c:numCache>
                <c:formatCode>0.0</c:formatCode>
                <c:ptCount val="7"/>
                <c:pt idx="0">
                  <c:v>0.57783244959738744</c:v>
                </c:pt>
                <c:pt idx="1">
                  <c:v>-1.9548548651758575</c:v>
                </c:pt>
                <c:pt idx="2">
                  <c:v>2.1749461064141649</c:v>
                </c:pt>
                <c:pt idx="3">
                  <c:v>2.3854113208753858</c:v>
                </c:pt>
                <c:pt idx="4">
                  <c:v>-2.0938395003233854</c:v>
                </c:pt>
                <c:pt idx="5">
                  <c:v>0.3</c:v>
                </c:pt>
                <c:pt idx="6">
                  <c:v>0.3</c:v>
                </c:pt>
              </c:numCache>
            </c:numRef>
          </c:val>
          <c:extLst xmlns:c16r2="http://schemas.microsoft.com/office/drawing/2015/06/chart">
            <c:ext xmlns:c16="http://schemas.microsoft.com/office/drawing/2014/chart" uri="{C3380CC4-5D6E-409C-BE32-E72D297353CC}">
              <c16:uniqueId val="{00000002-D10B-4143-8CB2-114CBD32C340}"/>
            </c:ext>
          </c:extLst>
        </c:ser>
        <c:ser>
          <c:idx val="3"/>
          <c:order val="3"/>
          <c:tx>
            <c:strRef>
              <c:f>'Chart 11'!$A$5</c:f>
              <c:strCache>
                <c:ptCount val="1"/>
                <c:pt idx="0">
                  <c:v>Net exports</c:v>
                </c:pt>
              </c:strCache>
            </c:strRef>
          </c:tx>
          <c:spPr>
            <a:solidFill>
              <a:srgbClr val="ED7D31"/>
            </a:solidFill>
          </c:spPr>
          <c:invertIfNegative val="0"/>
          <c:cat>
            <c:numRef>
              <c:f>'Chart 11'!$E$1:$K$1</c:f>
              <c:numCache>
                <c:formatCode>General</c:formatCode>
                <c:ptCount val="7"/>
                <c:pt idx="0">
                  <c:v>2017</c:v>
                </c:pt>
                <c:pt idx="1">
                  <c:v>2018</c:v>
                </c:pt>
                <c:pt idx="2">
                  <c:v>2019</c:v>
                </c:pt>
                <c:pt idx="3">
                  <c:v>2020</c:v>
                </c:pt>
                <c:pt idx="4">
                  <c:v>2021</c:v>
                </c:pt>
                <c:pt idx="5">
                  <c:v>2022</c:v>
                </c:pt>
                <c:pt idx="6">
                  <c:v>2023</c:v>
                </c:pt>
              </c:numCache>
            </c:numRef>
          </c:cat>
          <c:val>
            <c:numRef>
              <c:f>'Chart 11'!$E$5:$K$5</c:f>
              <c:numCache>
                <c:formatCode>0.0</c:formatCode>
                <c:ptCount val="7"/>
                <c:pt idx="0">
                  <c:v>-3.8718539122781008</c:v>
                </c:pt>
                <c:pt idx="1">
                  <c:v>-4.5660977282628608</c:v>
                </c:pt>
                <c:pt idx="2">
                  <c:v>-7.0635855267864756E-2</c:v>
                </c:pt>
                <c:pt idx="3">
                  <c:v>4.5061104636427789</c:v>
                </c:pt>
                <c:pt idx="4">
                  <c:v>-0.43751463363191567</c:v>
                </c:pt>
                <c:pt idx="5">
                  <c:v>-0.2</c:v>
                </c:pt>
                <c:pt idx="6">
                  <c:v>-0.1</c:v>
                </c:pt>
              </c:numCache>
            </c:numRef>
          </c:val>
          <c:extLst xmlns:c16r2="http://schemas.microsoft.com/office/drawing/2015/06/char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433344120"/>
        <c:axId val="433351568"/>
      </c:barChart>
      <c:lineChart>
        <c:grouping val="standard"/>
        <c:varyColors val="0"/>
        <c:ser>
          <c:idx val="0"/>
          <c:order val="0"/>
          <c:tx>
            <c:strRef>
              <c:f>'Chart 11'!$A$2</c:f>
              <c:strCache>
                <c:ptCount val="1"/>
                <c:pt idx="0">
                  <c:v>Growth</c:v>
                </c:pt>
              </c:strCache>
            </c:strRef>
          </c:tx>
          <c:spPr>
            <a:ln w="19050">
              <a:solidFill>
                <a:srgbClr val="C00000"/>
              </a:solidFill>
            </a:ln>
          </c:spPr>
          <c:marker>
            <c:symbol val="none"/>
          </c:marker>
          <c:cat>
            <c:numRef>
              <c:f>'Chart 11'!$E$1:$K$1</c:f>
              <c:numCache>
                <c:formatCode>General</c:formatCode>
                <c:ptCount val="7"/>
                <c:pt idx="0">
                  <c:v>2017</c:v>
                </c:pt>
                <c:pt idx="1">
                  <c:v>2018</c:v>
                </c:pt>
                <c:pt idx="2">
                  <c:v>2019</c:v>
                </c:pt>
                <c:pt idx="3">
                  <c:v>2020</c:v>
                </c:pt>
                <c:pt idx="4">
                  <c:v>2021</c:v>
                </c:pt>
                <c:pt idx="5">
                  <c:v>2022</c:v>
                </c:pt>
                <c:pt idx="6">
                  <c:v>2023</c:v>
                </c:pt>
              </c:numCache>
            </c:numRef>
          </c:cat>
          <c:val>
            <c:numRef>
              <c:f>'Chart 11'!$E$2:$K$2</c:f>
              <c:numCache>
                <c:formatCode>General</c:formatCode>
                <c:ptCount val="7"/>
                <c:pt idx="0">
                  <c:v>7.5</c:v>
                </c:pt>
                <c:pt idx="1">
                  <c:v>5.2</c:v>
                </c:pt>
                <c:pt idx="2" formatCode="0.0">
                  <c:v>7.6</c:v>
                </c:pt>
                <c:pt idx="3" formatCode="0.0">
                  <c:v>-7.6278969494251783</c:v>
                </c:pt>
                <c:pt idx="4" formatCode="0.0">
                  <c:v>1.4328276270699831</c:v>
                </c:pt>
                <c:pt idx="5" formatCode="0.0">
                  <c:v>1.53</c:v>
                </c:pt>
                <c:pt idx="6" formatCode="0.0">
                  <c:v>4.18</c:v>
                </c:pt>
              </c:numCache>
            </c:numRef>
          </c:val>
          <c:smooth val="0"/>
          <c:extLst xmlns:c16r2="http://schemas.microsoft.com/office/drawing/2015/06/char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433344120"/>
        <c:axId val="433351568"/>
      </c:lineChart>
      <c:catAx>
        <c:axId val="433344120"/>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433351568"/>
        <c:crosses val="autoZero"/>
        <c:auto val="1"/>
        <c:lblAlgn val="ctr"/>
        <c:lblOffset val="100"/>
        <c:noMultiLvlLbl val="0"/>
      </c:catAx>
      <c:valAx>
        <c:axId val="433351568"/>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433344120"/>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8452380952381"/>
          <c:y val="6.9378744875433621E-2"/>
          <c:w val="0.84769642857142857"/>
          <c:h val="0.54004623594236156"/>
        </c:manualLayout>
      </c:layout>
      <c:lineChart>
        <c:grouping val="standard"/>
        <c:varyColors val="0"/>
        <c:ser>
          <c:idx val="1"/>
          <c:order val="0"/>
          <c:tx>
            <c:strRef>
              <c:f>'Chart 12'!$B$1</c:f>
              <c:strCache>
                <c:ptCount val="1"/>
                <c:pt idx="0">
                  <c:v>Real exports, %</c:v>
                </c:pt>
              </c:strCache>
            </c:strRef>
          </c:tx>
          <c:spPr>
            <a:ln w="19050" cap="rnd">
              <a:solidFill>
                <a:schemeClr val="tx1"/>
              </a:solidFill>
              <a:round/>
            </a:ln>
            <a:effectLst/>
          </c:spPr>
          <c:marker>
            <c:symbol val="none"/>
          </c:marker>
          <c:cat>
            <c:numRef>
              <c:f>'Chart 12'!$A$2:$A$11</c:f>
              <c:numCache>
                <c:formatCode>0</c:formatCode>
                <c:ptCount val="7"/>
                <c:pt idx="0">
                  <c:v>2017</c:v>
                </c:pt>
                <c:pt idx="1">
                  <c:v>2018</c:v>
                </c:pt>
                <c:pt idx="2">
                  <c:v>2019</c:v>
                </c:pt>
                <c:pt idx="3" formatCode="General">
                  <c:v>2020</c:v>
                </c:pt>
                <c:pt idx="4" formatCode="General">
                  <c:v>2021</c:v>
                </c:pt>
                <c:pt idx="5" formatCode="General">
                  <c:v>2022</c:v>
                </c:pt>
                <c:pt idx="6" formatCode="General">
                  <c:v>2023</c:v>
                </c:pt>
              </c:numCache>
            </c:numRef>
          </c:cat>
          <c:val>
            <c:numRef>
              <c:f>'Chart 12'!$B$2:$B$11</c:f>
              <c:numCache>
                <c:formatCode>0.0</c:formatCode>
                <c:ptCount val="7"/>
                <c:pt idx="0">
                  <c:v>19.3</c:v>
                </c:pt>
                <c:pt idx="1">
                  <c:v>5</c:v>
                </c:pt>
                <c:pt idx="2">
                  <c:v>16</c:v>
                </c:pt>
                <c:pt idx="3" formatCode="General">
                  <c:v>-31.4</c:v>
                </c:pt>
                <c:pt idx="4" formatCode="General">
                  <c:v>2.1</c:v>
                </c:pt>
                <c:pt idx="5" formatCode="General">
                  <c:v>5.0999999999999996</c:v>
                </c:pt>
                <c:pt idx="6" formatCode="General">
                  <c:v>3.8</c:v>
                </c:pt>
              </c:numCache>
            </c:numRef>
          </c:val>
          <c:smooth val="0"/>
          <c:extLst xmlns:c16r2="http://schemas.microsoft.com/office/drawing/2015/06/chart">
            <c:ext xmlns:c16="http://schemas.microsoft.com/office/drawing/2014/chart" uri="{C3380CC4-5D6E-409C-BE32-E72D297353CC}">
              <c16:uniqueId val="{00000000-0EDF-46F3-8125-E7901BF7627E}"/>
            </c:ext>
          </c:extLst>
        </c:ser>
        <c:ser>
          <c:idx val="2"/>
          <c:order val="1"/>
          <c:tx>
            <c:strRef>
              <c:f>'Chart 12'!$C$1</c:f>
              <c:strCache>
                <c:ptCount val="1"/>
                <c:pt idx="0">
                  <c:v>Real imports, %</c:v>
                </c:pt>
              </c:strCache>
            </c:strRef>
          </c:tx>
          <c:spPr>
            <a:ln w="19050" cap="rnd">
              <a:solidFill>
                <a:schemeClr val="tx1">
                  <a:lumMod val="50000"/>
                  <a:lumOff val="50000"/>
                </a:schemeClr>
              </a:solidFill>
              <a:prstDash val="dash"/>
              <a:round/>
            </a:ln>
            <a:effectLst/>
          </c:spPr>
          <c:marker>
            <c:symbol val="none"/>
          </c:marker>
          <c:cat>
            <c:numRef>
              <c:f>'Chart 12'!$A$2:$A$11</c:f>
              <c:numCache>
                <c:formatCode>0</c:formatCode>
                <c:ptCount val="7"/>
                <c:pt idx="0">
                  <c:v>2017</c:v>
                </c:pt>
                <c:pt idx="1">
                  <c:v>2018</c:v>
                </c:pt>
                <c:pt idx="2">
                  <c:v>2019</c:v>
                </c:pt>
                <c:pt idx="3" formatCode="General">
                  <c:v>2020</c:v>
                </c:pt>
                <c:pt idx="4" formatCode="General">
                  <c:v>2021</c:v>
                </c:pt>
                <c:pt idx="5" formatCode="General">
                  <c:v>2022</c:v>
                </c:pt>
                <c:pt idx="6" formatCode="General">
                  <c:v>2023</c:v>
                </c:pt>
              </c:numCache>
            </c:numRef>
          </c:cat>
          <c:val>
            <c:numRef>
              <c:f>'Chart 12'!$C$2:$C$11</c:f>
              <c:numCache>
                <c:formatCode>0.0</c:formatCode>
                <c:ptCount val="7"/>
                <c:pt idx="0">
                  <c:v>24.6</c:v>
                </c:pt>
                <c:pt idx="1">
                  <c:v>13.3</c:v>
                </c:pt>
                <c:pt idx="2">
                  <c:v>12</c:v>
                </c:pt>
                <c:pt idx="3" formatCode="General">
                  <c:v>-32.1</c:v>
                </c:pt>
                <c:pt idx="4" formatCode="General">
                  <c:v>2.9</c:v>
                </c:pt>
                <c:pt idx="5" formatCode="General">
                  <c:v>4.5</c:v>
                </c:pt>
                <c:pt idx="6" formatCode="General">
                  <c:v>3.2</c:v>
                </c:pt>
              </c:numCache>
            </c:numRef>
          </c:val>
          <c:smooth val="0"/>
          <c:extLst xmlns:c16r2="http://schemas.microsoft.com/office/drawing/2015/06/chart">
            <c:ext xmlns:c16="http://schemas.microsoft.com/office/drawing/2014/chart" uri="{C3380CC4-5D6E-409C-BE32-E72D297353CC}">
              <c16:uniqueId val="{00000001-0EDF-46F3-8125-E7901BF7627E}"/>
            </c:ext>
          </c:extLst>
        </c:ser>
        <c:ser>
          <c:idx val="3"/>
          <c:order val="2"/>
          <c:tx>
            <c:strRef>
              <c:f>'Chart 12'!$D$1</c:f>
              <c:strCache>
                <c:ptCount val="1"/>
                <c:pt idx="0">
                  <c:v>Real exports, previous projection, %</c:v>
                </c:pt>
              </c:strCache>
            </c:strRef>
          </c:tx>
          <c:spPr>
            <a:ln w="19050" cap="rnd">
              <a:solidFill>
                <a:schemeClr val="tx1">
                  <a:lumMod val="50000"/>
                  <a:lumOff val="50000"/>
                </a:schemeClr>
              </a:solidFill>
              <a:prstDash val="dash"/>
              <a:round/>
            </a:ln>
            <a:effectLst/>
          </c:spPr>
          <c:marker>
            <c:symbol val="none"/>
          </c:marker>
          <c:cat>
            <c:numRef>
              <c:f>'Chart 12'!$A$2:$A$11</c:f>
              <c:numCache>
                <c:formatCode>0</c:formatCode>
                <c:ptCount val="7"/>
                <c:pt idx="0">
                  <c:v>2017</c:v>
                </c:pt>
                <c:pt idx="1">
                  <c:v>2018</c:v>
                </c:pt>
                <c:pt idx="2">
                  <c:v>2019</c:v>
                </c:pt>
                <c:pt idx="3" formatCode="General">
                  <c:v>2020</c:v>
                </c:pt>
                <c:pt idx="4" formatCode="General">
                  <c:v>2021</c:v>
                </c:pt>
                <c:pt idx="5" formatCode="General">
                  <c:v>2022</c:v>
                </c:pt>
                <c:pt idx="6" formatCode="General">
                  <c:v>2023</c:v>
                </c:pt>
              </c:numCache>
            </c:numRef>
          </c:cat>
          <c:val>
            <c:numRef>
              <c:f>'Chart 12'!$D$2:$D$11</c:f>
              <c:numCache>
                <c:formatCode>0.0</c:formatCode>
                <c:ptCount val="7"/>
                <c:pt idx="0">
                  <c:v>19.3</c:v>
                </c:pt>
                <c:pt idx="1">
                  <c:v>5</c:v>
                </c:pt>
                <c:pt idx="2">
                  <c:v>16</c:v>
                </c:pt>
                <c:pt idx="3" formatCode="General">
                  <c:v>-34.4</c:v>
                </c:pt>
                <c:pt idx="4" formatCode="General">
                  <c:v>4.7</c:v>
                </c:pt>
                <c:pt idx="5" formatCode="General">
                  <c:v>5.8</c:v>
                </c:pt>
              </c:numCache>
            </c:numRef>
          </c:val>
          <c:smooth val="0"/>
          <c:extLst xmlns:c16r2="http://schemas.microsoft.com/office/drawing/2015/06/chart">
            <c:ext xmlns:c16="http://schemas.microsoft.com/office/drawing/2014/chart" uri="{C3380CC4-5D6E-409C-BE32-E72D297353CC}">
              <c16:uniqueId val="{00000002-0EDF-46F3-8125-E7901BF7627E}"/>
            </c:ext>
          </c:extLst>
        </c:ser>
        <c:ser>
          <c:idx val="4"/>
          <c:order val="3"/>
          <c:tx>
            <c:strRef>
              <c:f>'Chart 12'!$E$1</c:f>
              <c:strCache>
                <c:ptCount val="1"/>
                <c:pt idx="0">
                  <c:v>Real imports, previous projecion</c:v>
                </c:pt>
              </c:strCache>
            </c:strRef>
          </c:tx>
          <c:spPr>
            <a:ln w="19050" cap="rnd">
              <a:solidFill>
                <a:srgbClr val="C00000"/>
              </a:solidFill>
              <a:round/>
            </a:ln>
            <a:effectLst/>
          </c:spPr>
          <c:marker>
            <c:symbol val="none"/>
          </c:marker>
          <c:cat>
            <c:numRef>
              <c:f>'Chart 12'!$A$2:$A$11</c:f>
              <c:numCache>
                <c:formatCode>0</c:formatCode>
                <c:ptCount val="7"/>
                <c:pt idx="0">
                  <c:v>2017</c:v>
                </c:pt>
                <c:pt idx="1">
                  <c:v>2018</c:v>
                </c:pt>
                <c:pt idx="2">
                  <c:v>2019</c:v>
                </c:pt>
                <c:pt idx="3" formatCode="General">
                  <c:v>2020</c:v>
                </c:pt>
                <c:pt idx="4" formatCode="General">
                  <c:v>2021</c:v>
                </c:pt>
                <c:pt idx="5" formatCode="General">
                  <c:v>2022</c:v>
                </c:pt>
                <c:pt idx="6" formatCode="General">
                  <c:v>2023</c:v>
                </c:pt>
              </c:numCache>
            </c:numRef>
          </c:cat>
          <c:val>
            <c:numRef>
              <c:f>'Chart 12'!$E$2:$E$11</c:f>
              <c:numCache>
                <c:formatCode>0.0</c:formatCode>
                <c:ptCount val="7"/>
                <c:pt idx="0">
                  <c:v>24.6</c:v>
                </c:pt>
                <c:pt idx="1">
                  <c:v>13.3</c:v>
                </c:pt>
                <c:pt idx="2">
                  <c:v>12</c:v>
                </c:pt>
                <c:pt idx="3" formatCode="General">
                  <c:v>-31.8</c:v>
                </c:pt>
                <c:pt idx="4" formatCode="General">
                  <c:v>7.9</c:v>
                </c:pt>
                <c:pt idx="5" formatCode="General">
                  <c:v>2.6</c:v>
                </c:pt>
              </c:numCache>
            </c:numRef>
          </c:val>
          <c:smooth val="0"/>
          <c:extLst xmlns:c16r2="http://schemas.microsoft.com/office/drawing/2015/06/char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434975656"/>
        <c:axId val="434979576"/>
      </c:lineChart>
      <c:catAx>
        <c:axId val="434975656"/>
        <c:scaling>
          <c:orientation val="minMax"/>
        </c:scaling>
        <c:delete val="0"/>
        <c:axPos val="b"/>
        <c:numFmt formatCode="General"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9576"/>
        <c:crosses val="autoZero"/>
        <c:auto val="1"/>
        <c:lblAlgn val="ctr"/>
        <c:lblOffset val="100"/>
        <c:noMultiLvlLbl val="0"/>
      </c:catAx>
      <c:valAx>
        <c:axId val="43497957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5656"/>
        <c:crosses val="autoZero"/>
        <c:crossBetween val="between"/>
        <c:majorUnit val="10"/>
      </c:valAx>
      <c:spPr>
        <a:noFill/>
        <a:ln>
          <a:noFill/>
        </a:ln>
        <a:effectLst/>
      </c:spPr>
    </c:plotArea>
    <c:legend>
      <c:legendPos val="b"/>
      <c:layout>
        <c:manualLayout>
          <c:xMode val="edge"/>
          <c:yMode val="edge"/>
          <c:x val="7.6904761904761918E-4"/>
          <c:y val="0.69718983802521373"/>
          <c:w val="0.6910412698412699"/>
          <c:h val="0.28388868609966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13'!$B$1</c:f>
              <c:strCache>
                <c:ptCount val="1"/>
                <c:pt idx="0">
                  <c:v>Private wages</c:v>
                </c:pt>
              </c:strCache>
            </c:strRef>
          </c:tx>
          <c:spPr>
            <a:ln>
              <a:solidFill>
                <a:srgbClr val="C00000"/>
              </a:solidFill>
            </a:ln>
            <a:effectLst/>
          </c:spPr>
          <c:marker>
            <c:symbol val="none"/>
          </c:marker>
          <c:cat>
            <c:strRef>
              <c:f>'Chart 13'!$A$2:$A$28</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strCache>
            </c:strRef>
          </c:cat>
          <c:val>
            <c:numRef>
              <c:f>'Chart 13'!$B$2:$B$28</c:f>
              <c:numCache>
                <c:formatCode>0.0</c:formatCode>
                <c:ptCount val="27"/>
                <c:pt idx="0">
                  <c:v>2.9667580788287418</c:v>
                </c:pt>
                <c:pt idx="1">
                  <c:v>3.3975131122250701</c:v>
                </c:pt>
                <c:pt idx="2">
                  <c:v>3.4414398384440599</c:v>
                </c:pt>
                <c:pt idx="3">
                  <c:v>6.2</c:v>
                </c:pt>
                <c:pt idx="4">
                  <c:v>5</c:v>
                </c:pt>
                <c:pt idx="5">
                  <c:v>5</c:v>
                </c:pt>
                <c:pt idx="6">
                  <c:v>2.7</c:v>
                </c:pt>
                <c:pt idx="7">
                  <c:v>3.9</c:v>
                </c:pt>
                <c:pt idx="8">
                  <c:v>3</c:v>
                </c:pt>
                <c:pt idx="9">
                  <c:v>3.6</c:v>
                </c:pt>
                <c:pt idx="10">
                  <c:v>3.5</c:v>
                </c:pt>
                <c:pt idx="11">
                  <c:v>3</c:v>
                </c:pt>
                <c:pt idx="12">
                  <c:v>7.7</c:v>
                </c:pt>
                <c:pt idx="13">
                  <c:v>0</c:v>
                </c:pt>
                <c:pt idx="14" formatCode="General">
                  <c:v>2.1</c:v>
                </c:pt>
                <c:pt idx="15" formatCode="General">
                  <c:v>2.6</c:v>
                </c:pt>
                <c:pt idx="16" formatCode="General">
                  <c:v>-0.1</c:v>
                </c:pt>
                <c:pt idx="17" formatCode="General">
                  <c:v>5.0999999999999996</c:v>
                </c:pt>
                <c:pt idx="18" formatCode="General">
                  <c:v>2.5</c:v>
                </c:pt>
                <c:pt idx="19" formatCode="General">
                  <c:v>2.1</c:v>
                </c:pt>
                <c:pt idx="20" formatCode="General">
                  <c:v>3.1</c:v>
                </c:pt>
                <c:pt idx="21" formatCode="General">
                  <c:v>3.5</c:v>
                </c:pt>
                <c:pt idx="22" formatCode="General">
                  <c:v>3.8</c:v>
                </c:pt>
                <c:pt idx="23" formatCode="General">
                  <c:v>4.5</c:v>
                </c:pt>
                <c:pt idx="24" formatCode="General">
                  <c:v>4.8</c:v>
                </c:pt>
                <c:pt idx="25" formatCode="General">
                  <c:v>5</c:v>
                </c:pt>
                <c:pt idx="26" formatCode="General">
                  <c:v>5.2</c:v>
                </c:pt>
              </c:numCache>
            </c:numRef>
          </c:val>
          <c:smooth val="0"/>
          <c:extLst xmlns:c16r2="http://schemas.microsoft.com/office/drawing/2015/06/char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434980360"/>
        <c:axId val="434981536"/>
      </c:lineChart>
      <c:catAx>
        <c:axId val="4349803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81536"/>
        <c:crosses val="autoZero"/>
        <c:auto val="1"/>
        <c:lblAlgn val="ctr"/>
        <c:lblOffset val="100"/>
        <c:noMultiLvlLbl val="0"/>
      </c:catAx>
      <c:valAx>
        <c:axId val="434981536"/>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803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14'!$B$1</c:f>
              <c:strCache>
                <c:ptCount val="1"/>
                <c:pt idx="0">
                  <c:v>Ընթացիկ կանխատեսում</c:v>
                </c:pt>
              </c:strCache>
            </c:strRef>
          </c:tx>
          <c:spPr>
            <a:ln>
              <a:solidFill>
                <a:srgbClr val="C00000"/>
              </a:solidFill>
            </a:ln>
            <a:effectLst/>
          </c:spPr>
          <c:marker>
            <c:symbol val="none"/>
          </c:marker>
          <c:cat>
            <c:strRef>
              <c:f>'Chart 14'!$A$2:$A$28</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strCache>
            </c:strRef>
          </c:cat>
          <c:val>
            <c:numRef>
              <c:f>'Chart 14'!$B$2:$B$28</c:f>
              <c:numCache>
                <c:formatCode>0.0</c:formatCode>
                <c:ptCount val="27"/>
                <c:pt idx="0">
                  <c:v>21.8</c:v>
                </c:pt>
                <c:pt idx="1">
                  <c:v>20.5</c:v>
                </c:pt>
                <c:pt idx="2">
                  <c:v>19.899999999999999</c:v>
                </c:pt>
                <c:pt idx="3">
                  <c:v>20.6</c:v>
                </c:pt>
                <c:pt idx="4">
                  <c:v>20.6</c:v>
                </c:pt>
                <c:pt idx="5">
                  <c:v>20.2</c:v>
                </c:pt>
                <c:pt idx="6">
                  <c:v>20.100000000000001</c:v>
                </c:pt>
                <c:pt idx="7">
                  <c:v>20.8</c:v>
                </c:pt>
                <c:pt idx="8">
                  <c:v>21.9</c:v>
                </c:pt>
                <c:pt idx="9">
                  <c:v>17.7</c:v>
                </c:pt>
                <c:pt idx="10">
                  <c:v>18</c:v>
                </c:pt>
                <c:pt idx="11">
                  <c:v>17.899999999999999</c:v>
                </c:pt>
                <c:pt idx="12">
                  <c:v>19.8</c:v>
                </c:pt>
                <c:pt idx="13">
                  <c:v>17.5</c:v>
                </c:pt>
                <c:pt idx="14" formatCode="General">
                  <c:v>18.2</c:v>
                </c:pt>
                <c:pt idx="15" formatCode="General">
                  <c:v>19</c:v>
                </c:pt>
                <c:pt idx="16" formatCode="General">
                  <c:v>19.899999999999999</c:v>
                </c:pt>
                <c:pt idx="17" formatCode="General">
                  <c:v>17.899999999999999</c:v>
                </c:pt>
                <c:pt idx="18" formatCode="General">
                  <c:v>18</c:v>
                </c:pt>
                <c:pt idx="19" formatCode="General">
                  <c:v>18.8</c:v>
                </c:pt>
                <c:pt idx="20" formatCode="General">
                  <c:v>18.8</c:v>
                </c:pt>
                <c:pt idx="21" formatCode="General">
                  <c:v>18.7</c:v>
                </c:pt>
                <c:pt idx="22" formatCode="General">
                  <c:v>18.7</c:v>
                </c:pt>
                <c:pt idx="23" formatCode="General">
                  <c:v>18.600000000000001</c:v>
                </c:pt>
                <c:pt idx="24" formatCode="General">
                  <c:v>18.5</c:v>
                </c:pt>
                <c:pt idx="25" formatCode="General">
                  <c:v>18.399999999999999</c:v>
                </c:pt>
                <c:pt idx="26" formatCode="General">
                  <c:v>18.3</c:v>
                </c:pt>
              </c:numCache>
            </c:numRef>
          </c:val>
          <c:smooth val="0"/>
          <c:extLst xmlns:c16r2="http://schemas.microsoft.com/office/drawing/2015/06/char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434978792"/>
        <c:axId val="434977224"/>
      </c:lineChart>
      <c:catAx>
        <c:axId val="43497879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7224"/>
        <c:crosses val="autoZero"/>
        <c:auto val="1"/>
        <c:lblAlgn val="ctr"/>
        <c:lblOffset val="100"/>
        <c:noMultiLvlLbl val="0"/>
      </c:catAx>
      <c:valAx>
        <c:axId val="434977224"/>
        <c:scaling>
          <c:orientation val="minMax"/>
          <c:min val="17"/>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87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15'!$B$1</c:f>
              <c:strCache>
                <c:ptCount val="1"/>
                <c:pt idx="0">
                  <c:v>Ընթացիկ կանխատեսում</c:v>
                </c:pt>
              </c:strCache>
            </c:strRef>
          </c:tx>
          <c:spPr>
            <a:ln>
              <a:solidFill>
                <a:srgbClr val="002060"/>
              </a:solidFill>
            </a:ln>
            <a:effectLst/>
          </c:spPr>
          <c:marker>
            <c:symbol val="none"/>
          </c:marker>
          <c:cat>
            <c:strRef>
              <c:f>'Chart 15'!$A$2:$A$28</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strCache>
            </c:strRef>
          </c:cat>
          <c:val>
            <c:numRef>
              <c:f>'Chart 15'!$B$2:$B$28</c:f>
              <c:numCache>
                <c:formatCode>0.0</c:formatCode>
                <c:ptCount val="27"/>
                <c:pt idx="0">
                  <c:v>1.27</c:v>
                </c:pt>
                <c:pt idx="1">
                  <c:v>-4.66</c:v>
                </c:pt>
                <c:pt idx="2">
                  <c:v>-0.11600000000000001</c:v>
                </c:pt>
                <c:pt idx="3">
                  <c:v>-0.623</c:v>
                </c:pt>
                <c:pt idx="4">
                  <c:v>1.2</c:v>
                </c:pt>
                <c:pt idx="5">
                  <c:v>-3.3</c:v>
                </c:pt>
                <c:pt idx="6">
                  <c:v>1.3</c:v>
                </c:pt>
                <c:pt idx="7">
                  <c:v>-1</c:v>
                </c:pt>
                <c:pt idx="8">
                  <c:v>0.2</c:v>
                </c:pt>
                <c:pt idx="9">
                  <c:v>7.4</c:v>
                </c:pt>
                <c:pt idx="10">
                  <c:v>1.4</c:v>
                </c:pt>
                <c:pt idx="11">
                  <c:v>3.7</c:v>
                </c:pt>
                <c:pt idx="12">
                  <c:v>4.2</c:v>
                </c:pt>
                <c:pt idx="13">
                  <c:v>11.5</c:v>
                </c:pt>
                <c:pt idx="14" formatCode="General">
                  <c:v>9.1999999999999993</c:v>
                </c:pt>
                <c:pt idx="15" formatCode="General">
                  <c:v>5.8</c:v>
                </c:pt>
                <c:pt idx="16" formatCode="General">
                  <c:v>7.5</c:v>
                </c:pt>
                <c:pt idx="17" formatCode="General">
                  <c:v>-1.6</c:v>
                </c:pt>
                <c:pt idx="18" formatCode="General">
                  <c:v>0.1</c:v>
                </c:pt>
                <c:pt idx="19" formatCode="General">
                  <c:v>-0.6</c:v>
                </c:pt>
                <c:pt idx="20" formatCode="General">
                  <c:v>4.4000000000000004</c:v>
                </c:pt>
                <c:pt idx="21" formatCode="General">
                  <c:v>1.7</c:v>
                </c:pt>
                <c:pt idx="22" formatCode="General">
                  <c:v>2</c:v>
                </c:pt>
                <c:pt idx="23" formatCode="General">
                  <c:v>3.2</c:v>
                </c:pt>
                <c:pt idx="24" formatCode="General">
                  <c:v>2.5</c:v>
                </c:pt>
                <c:pt idx="25" formatCode="General">
                  <c:v>1.4</c:v>
                </c:pt>
                <c:pt idx="26" formatCode="General">
                  <c:v>1.7</c:v>
                </c:pt>
              </c:numCache>
            </c:numRef>
          </c:val>
          <c:smooth val="0"/>
          <c:extLst xmlns:c16r2="http://schemas.microsoft.com/office/drawing/2015/06/char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434977616"/>
        <c:axId val="434978008"/>
      </c:lineChart>
      <c:catAx>
        <c:axId val="4349776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8008"/>
        <c:crosses val="autoZero"/>
        <c:auto val="1"/>
        <c:lblAlgn val="ctr"/>
        <c:lblOffset val="100"/>
        <c:noMultiLvlLbl val="0"/>
      </c:catAx>
      <c:valAx>
        <c:axId val="434978008"/>
        <c:scaling>
          <c:orientation val="minMax"/>
          <c:max val="12"/>
          <c:min val="-6"/>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76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46179395325952E-2"/>
          <c:y val="8.0469880289354076E-2"/>
          <c:w val="0.88013066711984744"/>
          <c:h val="0.62727716838863357"/>
        </c:manualLayout>
      </c:layout>
      <c:lineChart>
        <c:grouping val="standard"/>
        <c:varyColors val="0"/>
        <c:ser>
          <c:idx val="2"/>
          <c:order val="0"/>
          <c:tx>
            <c:strRef>
              <c:f>'Chart 16'!$B$1</c:f>
              <c:strCache>
                <c:ptCount val="1"/>
                <c:pt idx="0">
                  <c:v>Previous quarter projection</c:v>
                </c:pt>
              </c:strCache>
            </c:strRef>
          </c:tx>
          <c:spPr>
            <a:ln>
              <a:solidFill>
                <a:srgbClr val="002060"/>
              </a:solidFill>
              <a:prstDash val="dash"/>
            </a:ln>
          </c:spPr>
          <c:marker>
            <c:symbol val="none"/>
          </c:marker>
          <c:cat>
            <c:numRef>
              <c:f>'Chart 16'!$A$2:$A$11</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'Chart 16'!$B$2:$B$11</c:f>
              <c:numCache>
                <c:formatCode>General</c:formatCode>
                <c:ptCount val="9"/>
                <c:pt idx="0">
                  <c:v>3.1</c:v>
                </c:pt>
                <c:pt idx="1">
                  <c:v>1.7</c:v>
                </c:pt>
                <c:pt idx="2">
                  <c:v>2.2999999999999998</c:v>
                </c:pt>
                <c:pt idx="3">
                  <c:v>3</c:v>
                </c:pt>
                <c:pt idx="4">
                  <c:v>2.2000000000000002</c:v>
                </c:pt>
                <c:pt idx="5">
                  <c:v>-3.7</c:v>
                </c:pt>
                <c:pt idx="6">
                  <c:v>3.8</c:v>
                </c:pt>
                <c:pt idx="7">
                  <c:v>3.2</c:v>
                </c:pt>
              </c:numCache>
            </c:numRef>
          </c:val>
          <c:smooth val="0"/>
          <c:extLst xmlns:c16r2="http://schemas.microsoft.com/office/drawing/2015/06/chart">
            <c:ext xmlns:c16="http://schemas.microsoft.com/office/drawing/2014/chart" uri="{C3380CC4-5D6E-409C-BE32-E72D297353CC}">
              <c16:uniqueId val="{00000000-38CD-405D-9C66-55B6B53689E8}"/>
            </c:ext>
          </c:extLst>
        </c:ser>
        <c:ser>
          <c:idx val="3"/>
          <c:order val="1"/>
          <c:tx>
            <c:strRef>
              <c:f>'Chart 16'!$C$1</c:f>
              <c:strCache>
                <c:ptCount val="1"/>
                <c:pt idx="0">
                  <c:v>Current quarter projection</c:v>
                </c:pt>
              </c:strCache>
            </c:strRef>
          </c:tx>
          <c:spPr>
            <a:ln>
              <a:solidFill>
                <a:srgbClr val="C00000"/>
              </a:solidFill>
            </a:ln>
          </c:spPr>
          <c:marker>
            <c:symbol val="none"/>
          </c:marker>
          <c:cat>
            <c:numRef>
              <c:f>'Chart 16'!$A$2:$A$11</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'Chart 16'!$C$2:$C$11</c:f>
              <c:numCache>
                <c:formatCode>General</c:formatCode>
                <c:ptCount val="9"/>
                <c:pt idx="0">
                  <c:v>3.1</c:v>
                </c:pt>
                <c:pt idx="1">
                  <c:v>1.7</c:v>
                </c:pt>
                <c:pt idx="2">
                  <c:v>2.2999999999999998</c:v>
                </c:pt>
                <c:pt idx="3">
                  <c:v>3</c:v>
                </c:pt>
                <c:pt idx="4">
                  <c:v>2.2000000000000002</c:v>
                </c:pt>
                <c:pt idx="5">
                  <c:v>-3.5</c:v>
                </c:pt>
                <c:pt idx="6">
                  <c:v>3</c:v>
                </c:pt>
                <c:pt idx="7">
                  <c:v>2.2000000000000002</c:v>
                </c:pt>
                <c:pt idx="8">
                  <c:v>2.2000000000000002</c:v>
                </c:pt>
              </c:numCache>
            </c:numRef>
          </c:val>
          <c:smooth val="0"/>
          <c:extLst xmlns:c16r2="http://schemas.microsoft.com/office/drawing/2015/06/chart">
            <c:ext xmlns:c16="http://schemas.microsoft.com/office/drawing/2014/chart" uri="{C3380CC4-5D6E-409C-BE32-E72D297353CC}">
              <c16:uniqueId val="{00000001-38CD-405D-9C66-55B6B53689E8}"/>
            </c:ext>
          </c:extLst>
        </c:ser>
        <c:dLbls>
          <c:showLegendKey val="0"/>
          <c:showVal val="0"/>
          <c:showCatName val="0"/>
          <c:showSerName val="0"/>
          <c:showPercent val="0"/>
          <c:showBubbleSize val="0"/>
        </c:dLbls>
        <c:smooth val="0"/>
        <c:axId val="434981144"/>
        <c:axId val="434976048"/>
      </c:lineChart>
      <c:catAx>
        <c:axId val="43498114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6048"/>
        <c:crosses val="autoZero"/>
        <c:auto val="1"/>
        <c:lblAlgn val="ctr"/>
        <c:lblOffset val="100"/>
        <c:noMultiLvlLbl val="0"/>
      </c:catAx>
      <c:valAx>
        <c:axId val="434976048"/>
        <c:scaling>
          <c:orientation val="minMax"/>
          <c:max val="6"/>
          <c:min val="-6"/>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81144"/>
        <c:crosses val="autoZero"/>
        <c:crossBetween val="between"/>
        <c:majorUnit val="2"/>
      </c:valAx>
      <c:spPr>
        <a:noFill/>
        <a:ln>
          <a:noFill/>
        </a:ln>
        <a:effectLst/>
      </c:spPr>
    </c:plotArea>
    <c:legend>
      <c:legendPos val="b"/>
      <c:layout>
        <c:manualLayout>
          <c:xMode val="edge"/>
          <c:yMode val="edge"/>
          <c:x val="1.3349711074422149E-2"/>
          <c:y val="0.80739577184364031"/>
          <c:w val="0.55211904761904762"/>
          <c:h val="0.19260422815635975"/>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4678676646618816"/>
        </c:manualLayout>
      </c:layout>
      <c:lineChart>
        <c:grouping val="standard"/>
        <c:varyColors val="0"/>
        <c:ser>
          <c:idx val="0"/>
          <c:order val="0"/>
          <c:tx>
            <c:strRef>
              <c:f>'Chart 17'!$B$1</c:f>
              <c:strCache>
                <c:ptCount val="1"/>
                <c:pt idx="0">
                  <c:v>Previous quarter projection</c:v>
                </c:pt>
              </c:strCache>
            </c:strRef>
          </c:tx>
          <c:spPr>
            <a:ln w="19050" cap="rnd">
              <a:solidFill>
                <a:srgbClr val="002060"/>
              </a:solidFill>
              <a:prstDash val="dash"/>
              <a:round/>
            </a:ln>
            <a:effectLst/>
          </c:spPr>
          <c:marker>
            <c:symbol val="none"/>
          </c:marker>
          <c:cat>
            <c:numRef>
              <c:f>'Chart 17'!$A$2:$A$11</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'Chart 17'!$B$2:$B$11</c:f>
              <c:numCache>
                <c:formatCode>General</c:formatCode>
                <c:ptCount val="9"/>
                <c:pt idx="0">
                  <c:v>1.9</c:v>
                </c:pt>
                <c:pt idx="1">
                  <c:v>1.8</c:v>
                </c:pt>
                <c:pt idx="2">
                  <c:v>2.7</c:v>
                </c:pt>
                <c:pt idx="3">
                  <c:v>1.9</c:v>
                </c:pt>
                <c:pt idx="4">
                  <c:v>1.3</c:v>
                </c:pt>
                <c:pt idx="5">
                  <c:v>-7.5</c:v>
                </c:pt>
                <c:pt idx="6">
                  <c:v>4.0999999999999996</c:v>
                </c:pt>
                <c:pt idx="7">
                  <c:v>3.7</c:v>
                </c:pt>
              </c:numCache>
            </c:numRef>
          </c:val>
          <c:smooth val="0"/>
          <c:extLst xmlns:c16r2="http://schemas.microsoft.com/office/drawing/2015/06/chart">
            <c:ext xmlns:c16="http://schemas.microsoft.com/office/drawing/2014/chart" uri="{C3380CC4-5D6E-409C-BE32-E72D297353CC}">
              <c16:uniqueId val="{00000000-0F09-4F4C-965B-6BC02E7FCECF}"/>
            </c:ext>
          </c:extLst>
        </c:ser>
        <c:ser>
          <c:idx val="1"/>
          <c:order val="1"/>
          <c:tx>
            <c:strRef>
              <c:f>'Chart 17'!$C$1</c:f>
              <c:strCache>
                <c:ptCount val="1"/>
                <c:pt idx="0">
                  <c:v>Current quarter projection</c:v>
                </c:pt>
              </c:strCache>
            </c:strRef>
          </c:tx>
          <c:spPr>
            <a:ln w="19050" cap="rnd">
              <a:solidFill>
                <a:srgbClr val="C00000"/>
              </a:solidFill>
              <a:round/>
            </a:ln>
            <a:effectLst/>
          </c:spPr>
          <c:marker>
            <c:symbol val="none"/>
          </c:marker>
          <c:cat>
            <c:numRef>
              <c:f>'Chart 17'!$A$2:$A$11</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'Chart 17'!$C$2:$C$11</c:f>
              <c:numCache>
                <c:formatCode>General</c:formatCode>
                <c:ptCount val="9"/>
                <c:pt idx="0">
                  <c:v>1.9</c:v>
                </c:pt>
                <c:pt idx="1">
                  <c:v>1.8</c:v>
                </c:pt>
                <c:pt idx="2">
                  <c:v>2.7</c:v>
                </c:pt>
                <c:pt idx="3">
                  <c:v>1.9</c:v>
                </c:pt>
                <c:pt idx="4">
                  <c:v>1.3</c:v>
                </c:pt>
                <c:pt idx="5">
                  <c:v>-6.8</c:v>
                </c:pt>
                <c:pt idx="6">
                  <c:v>3.2</c:v>
                </c:pt>
                <c:pt idx="7">
                  <c:v>3.4</c:v>
                </c:pt>
                <c:pt idx="8">
                  <c:v>2.2000000000000002</c:v>
                </c:pt>
              </c:numCache>
            </c:numRef>
          </c:val>
          <c:smooth val="0"/>
          <c:extLst xmlns:c16r2="http://schemas.microsoft.com/office/drawing/2015/06/chart">
            <c:ext xmlns:c16="http://schemas.microsoft.com/office/drawing/2014/chart" uri="{C3380CC4-5D6E-409C-BE32-E72D297353CC}">
              <c16:uniqueId val="{00000001-0F09-4F4C-965B-6BC02E7FCECF}"/>
            </c:ext>
          </c:extLst>
        </c:ser>
        <c:dLbls>
          <c:showLegendKey val="0"/>
          <c:showVal val="0"/>
          <c:showCatName val="0"/>
          <c:showSerName val="0"/>
          <c:showPercent val="0"/>
          <c:showBubbleSize val="0"/>
        </c:dLbls>
        <c:smooth val="0"/>
        <c:axId val="434979968"/>
        <c:axId val="434981928"/>
      </c:lineChart>
      <c:catAx>
        <c:axId val="4349799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81928"/>
        <c:crosses val="autoZero"/>
        <c:auto val="1"/>
        <c:lblAlgn val="ctr"/>
        <c:lblOffset val="100"/>
        <c:noMultiLvlLbl val="0"/>
      </c:catAx>
      <c:valAx>
        <c:axId val="434981928"/>
        <c:scaling>
          <c:orientation val="minMax"/>
          <c:max val="6"/>
          <c:min val="-8"/>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9968"/>
        <c:crosses val="autoZero"/>
        <c:crossBetween val="between"/>
        <c:majorUnit val="2"/>
      </c:valAx>
      <c:spPr>
        <a:noFill/>
        <a:ln>
          <a:noFill/>
        </a:ln>
        <a:effectLst/>
      </c:spPr>
    </c:plotArea>
    <c:legend>
      <c:legendPos val="b"/>
      <c:layout>
        <c:manualLayout>
          <c:xMode val="edge"/>
          <c:yMode val="edge"/>
          <c:x val="3.1935369780905143E-3"/>
          <c:y val="0.7993045139414785"/>
          <c:w val="0.5240690476190476"/>
          <c:h val="0.19273538306697874"/>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8544801854925097"/>
        </c:manualLayout>
      </c:layout>
      <c:lineChart>
        <c:grouping val="standard"/>
        <c:varyColors val="0"/>
        <c:ser>
          <c:idx val="4"/>
          <c:order val="0"/>
          <c:tx>
            <c:strRef>
              <c:f>'Chart 18'!$B$1</c:f>
              <c:strCache>
                <c:ptCount val="1"/>
                <c:pt idx="0">
                  <c:v>Previous quarter projection</c:v>
                </c:pt>
              </c:strCache>
            </c:strRef>
          </c:tx>
          <c:spPr>
            <a:ln>
              <a:solidFill>
                <a:srgbClr val="002060"/>
              </a:solidFill>
              <a:prstDash val="dash"/>
            </a:ln>
          </c:spPr>
          <c:marker>
            <c:symbol val="none"/>
          </c:marker>
          <c:cat>
            <c:numRef>
              <c:f>'Chart 18'!$A$2:$A$11</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'Chart 18'!$B$2:$B$11</c:f>
              <c:numCache>
                <c:formatCode>General</c:formatCode>
                <c:ptCount val="9"/>
                <c:pt idx="0">
                  <c:v>-1.9</c:v>
                </c:pt>
                <c:pt idx="1">
                  <c:v>0.2</c:v>
                </c:pt>
                <c:pt idx="2">
                  <c:v>1.8</c:v>
                </c:pt>
                <c:pt idx="3">
                  <c:v>2.5</c:v>
                </c:pt>
                <c:pt idx="4">
                  <c:v>1.3</c:v>
                </c:pt>
                <c:pt idx="5">
                  <c:v>-3.7</c:v>
                </c:pt>
                <c:pt idx="6">
                  <c:v>2.4</c:v>
                </c:pt>
                <c:pt idx="7">
                  <c:v>2.2000000000000002</c:v>
                </c:pt>
              </c:numCache>
            </c:numRef>
          </c:val>
          <c:smooth val="0"/>
          <c:extLst xmlns:c16r2="http://schemas.microsoft.com/office/drawing/2015/06/chart">
            <c:ext xmlns:c16="http://schemas.microsoft.com/office/drawing/2014/chart" uri="{C3380CC4-5D6E-409C-BE32-E72D297353CC}">
              <c16:uniqueId val="{00000000-2D36-4DA1-B030-C9C1E591EEE2}"/>
            </c:ext>
          </c:extLst>
        </c:ser>
        <c:ser>
          <c:idx val="5"/>
          <c:order val="1"/>
          <c:tx>
            <c:strRef>
              <c:f>'Chart 18'!$C$1</c:f>
              <c:strCache>
                <c:ptCount val="1"/>
                <c:pt idx="0">
                  <c:v>Current quarter projection</c:v>
                </c:pt>
              </c:strCache>
            </c:strRef>
          </c:tx>
          <c:spPr>
            <a:ln>
              <a:solidFill>
                <a:srgbClr val="C00000"/>
              </a:solidFill>
            </a:ln>
          </c:spPr>
          <c:marker>
            <c:symbol val="none"/>
          </c:marker>
          <c:cat>
            <c:numRef>
              <c:f>'Chart 18'!$A$2:$A$11</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'Chart 18'!$C$2:$C$11</c:f>
              <c:numCache>
                <c:formatCode>General</c:formatCode>
                <c:ptCount val="9"/>
                <c:pt idx="0">
                  <c:v>-1.9</c:v>
                </c:pt>
                <c:pt idx="1">
                  <c:v>0.2</c:v>
                </c:pt>
                <c:pt idx="2">
                  <c:v>1.8</c:v>
                </c:pt>
                <c:pt idx="3">
                  <c:v>2.5</c:v>
                </c:pt>
                <c:pt idx="4">
                  <c:v>1.3</c:v>
                </c:pt>
                <c:pt idx="5">
                  <c:v>-3.5</c:v>
                </c:pt>
                <c:pt idx="6">
                  <c:v>2.2000000000000002</c:v>
                </c:pt>
                <c:pt idx="7">
                  <c:v>2.6</c:v>
                </c:pt>
                <c:pt idx="8">
                  <c:v>2.2000000000000002</c:v>
                </c:pt>
              </c:numCache>
            </c:numRef>
          </c:val>
          <c:smooth val="0"/>
          <c:extLst xmlns:c16r2="http://schemas.microsoft.com/office/drawing/2015/06/chart">
            <c:ext xmlns:c16="http://schemas.microsoft.com/office/drawing/2014/chart" uri="{C3380CC4-5D6E-409C-BE32-E72D297353CC}">
              <c16:uniqueId val="{00000001-2D36-4DA1-B030-C9C1E591EEE2}"/>
            </c:ext>
          </c:extLst>
        </c:ser>
        <c:dLbls>
          <c:showLegendKey val="0"/>
          <c:showVal val="0"/>
          <c:showCatName val="0"/>
          <c:showSerName val="0"/>
          <c:showPercent val="0"/>
          <c:showBubbleSize val="0"/>
        </c:dLbls>
        <c:smooth val="0"/>
        <c:axId val="434974872"/>
        <c:axId val="435632216"/>
      </c:lineChart>
      <c:catAx>
        <c:axId val="43497487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2216"/>
        <c:crosses val="autoZero"/>
        <c:auto val="1"/>
        <c:lblAlgn val="ctr"/>
        <c:lblOffset val="100"/>
        <c:noMultiLvlLbl val="0"/>
      </c:catAx>
      <c:valAx>
        <c:axId val="43563221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4974872"/>
        <c:crosses val="autoZero"/>
        <c:crossBetween val="between"/>
      </c:valAx>
      <c:spPr>
        <a:noFill/>
        <a:ln>
          <a:noFill/>
        </a:ln>
        <a:effectLst/>
      </c:spPr>
    </c:plotArea>
    <c:legend>
      <c:legendPos val="b"/>
      <c:layout>
        <c:manualLayout>
          <c:xMode val="edge"/>
          <c:yMode val="edge"/>
          <c:x val="5.0396825396825393E-3"/>
          <c:y val="0.83254122382684237"/>
          <c:w val="0.58312619047619052"/>
          <c:h val="0.14834080717488787"/>
        </c:manualLayout>
      </c:layout>
      <c:overlay val="0"/>
      <c:spPr>
        <a:noFill/>
        <a:ln>
          <a:noFill/>
        </a:ln>
        <a:effectLst/>
      </c:spPr>
      <c:txPr>
        <a:bodyPr rot="0" spcFirstLastPara="1" vertOverflow="ellipsis" vert="horz" wrap="square" anchor="ctr" anchorCtr="1"/>
        <a:lstStyle/>
        <a:p>
          <a:pPr>
            <a:defRPr sz="9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54791143807753"/>
        </c:manualLayout>
      </c:layout>
      <c:lineChart>
        <c:grouping val="standard"/>
        <c:varyColors val="0"/>
        <c:ser>
          <c:idx val="2"/>
          <c:order val="0"/>
          <c:tx>
            <c:strRef>
              <c:f>'Chart 19'!$B$1</c:f>
              <c:strCache>
                <c:ptCount val="1"/>
                <c:pt idx="0">
                  <c:v>Previous quarter projection</c:v>
                </c:pt>
              </c:strCache>
            </c:strRef>
          </c:tx>
          <c:spPr>
            <a:ln>
              <a:solidFill>
                <a:srgbClr val="002060"/>
              </a:solidFill>
              <a:prstDash val="dash"/>
            </a:ln>
          </c:spPr>
          <c:marker>
            <c:symbol val="none"/>
          </c:marker>
          <c:cat>
            <c:strRef>
              <c:f>'Chart 19'!$A$2:$A$30</c:f>
              <c:strCache>
                <c:ptCount val="2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strCache>
            </c:strRef>
          </c:cat>
          <c:val>
            <c:numRef>
              <c:f>'Chart 19'!$B$2:$B$30</c:f>
              <c:numCache>
                <c:formatCode>General</c:formatCode>
                <c:ptCount val="29"/>
                <c:pt idx="0">
                  <c:v>97.3</c:v>
                </c:pt>
                <c:pt idx="1">
                  <c:v>96.8</c:v>
                </c:pt>
                <c:pt idx="2">
                  <c:v>99.8</c:v>
                </c:pt>
                <c:pt idx="3">
                  <c:v>98.1</c:v>
                </c:pt>
                <c:pt idx="4">
                  <c:v>97.8</c:v>
                </c:pt>
                <c:pt idx="5">
                  <c:v>98</c:v>
                </c:pt>
                <c:pt idx="6">
                  <c:v>95</c:v>
                </c:pt>
                <c:pt idx="7">
                  <c:v>92.6</c:v>
                </c:pt>
                <c:pt idx="8">
                  <c:v>93.4</c:v>
                </c:pt>
                <c:pt idx="9">
                  <c:v>94.4</c:v>
                </c:pt>
                <c:pt idx="10">
                  <c:v>94.1</c:v>
                </c:pt>
                <c:pt idx="11">
                  <c:v>98.2</c:v>
                </c:pt>
                <c:pt idx="12">
                  <c:v>99</c:v>
                </c:pt>
                <c:pt idx="13">
                  <c:v>92.2</c:v>
                </c:pt>
                <c:pt idx="14">
                  <c:v>95.9</c:v>
                </c:pt>
                <c:pt idx="15">
                  <c:v>100.3</c:v>
                </c:pt>
                <c:pt idx="16">
                  <c:v>99.9</c:v>
                </c:pt>
                <c:pt idx="17">
                  <c:v>99.3</c:v>
                </c:pt>
                <c:pt idx="18">
                  <c:v>98.7</c:v>
                </c:pt>
                <c:pt idx="19">
                  <c:v>98.1</c:v>
                </c:pt>
                <c:pt idx="20">
                  <c:v>97.6</c:v>
                </c:pt>
                <c:pt idx="21">
                  <c:v>97.3</c:v>
                </c:pt>
                <c:pt idx="22">
                  <c:v>97.2</c:v>
                </c:pt>
                <c:pt idx="23">
                  <c:v>97.2</c:v>
                </c:pt>
                <c:pt idx="24">
                  <c:v>97.3</c:v>
                </c:pt>
              </c:numCache>
            </c:numRef>
          </c:val>
          <c:smooth val="0"/>
          <c:extLst xmlns:c16r2="http://schemas.microsoft.com/office/drawing/2015/06/chart">
            <c:ext xmlns:c16="http://schemas.microsoft.com/office/drawing/2014/chart" uri="{C3380CC4-5D6E-409C-BE32-E72D297353CC}">
              <c16:uniqueId val="{00000000-AD83-4672-84D8-8F83EE449E0A}"/>
            </c:ext>
          </c:extLst>
        </c:ser>
        <c:ser>
          <c:idx val="6"/>
          <c:order val="1"/>
          <c:tx>
            <c:strRef>
              <c:f>'Chart 19'!$C$1</c:f>
              <c:strCache>
                <c:ptCount val="1"/>
                <c:pt idx="0">
                  <c:v>Current quarter projection</c:v>
                </c:pt>
              </c:strCache>
            </c:strRef>
          </c:tx>
          <c:spPr>
            <a:ln>
              <a:solidFill>
                <a:srgbClr val="C00000"/>
              </a:solidFill>
            </a:ln>
          </c:spPr>
          <c:marker>
            <c:symbol val="none"/>
          </c:marker>
          <c:cat>
            <c:strRef>
              <c:f>'Chart 19'!$A$2:$A$30</c:f>
              <c:strCache>
                <c:ptCount val="2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strCache>
            </c:strRef>
          </c:cat>
          <c:val>
            <c:numRef>
              <c:f>'Chart 19'!$C$2:$C$30</c:f>
              <c:numCache>
                <c:formatCode>General</c:formatCode>
                <c:ptCount val="29"/>
                <c:pt idx="0">
                  <c:v>97.33</c:v>
                </c:pt>
                <c:pt idx="1">
                  <c:v>96.83</c:v>
                </c:pt>
                <c:pt idx="2">
                  <c:v>99.8</c:v>
                </c:pt>
                <c:pt idx="3">
                  <c:v>98.06</c:v>
                </c:pt>
                <c:pt idx="4">
                  <c:v>97.83</c:v>
                </c:pt>
                <c:pt idx="5">
                  <c:v>98</c:v>
                </c:pt>
                <c:pt idx="6">
                  <c:v>95.03</c:v>
                </c:pt>
                <c:pt idx="7">
                  <c:v>92.57</c:v>
                </c:pt>
                <c:pt idx="8">
                  <c:v>93.43</c:v>
                </c:pt>
                <c:pt idx="9">
                  <c:v>94.36</c:v>
                </c:pt>
                <c:pt idx="10">
                  <c:v>94.13</c:v>
                </c:pt>
                <c:pt idx="11">
                  <c:v>98.24</c:v>
                </c:pt>
                <c:pt idx="12">
                  <c:v>98.95</c:v>
                </c:pt>
                <c:pt idx="13">
                  <c:v>92.162499999999994</c:v>
                </c:pt>
                <c:pt idx="14">
                  <c:v>95.887</c:v>
                </c:pt>
                <c:pt idx="15">
                  <c:v>105.02</c:v>
                </c:pt>
                <c:pt idx="16">
                  <c:v>114.28</c:v>
                </c:pt>
                <c:pt idx="17">
                  <c:v>117.26</c:v>
                </c:pt>
                <c:pt idx="18">
                  <c:v>117.65</c:v>
                </c:pt>
                <c:pt idx="19">
                  <c:v>115.98</c:v>
                </c:pt>
                <c:pt idx="20">
                  <c:v>115.18</c:v>
                </c:pt>
                <c:pt idx="21">
                  <c:v>115.07</c:v>
                </c:pt>
                <c:pt idx="22">
                  <c:v>115.11</c:v>
                </c:pt>
                <c:pt idx="23">
                  <c:v>115.46</c:v>
                </c:pt>
                <c:pt idx="24">
                  <c:v>116.21</c:v>
                </c:pt>
                <c:pt idx="25">
                  <c:v>117.12</c:v>
                </c:pt>
                <c:pt idx="26">
                  <c:v>117.91</c:v>
                </c:pt>
                <c:pt idx="27">
                  <c:v>118.74</c:v>
                </c:pt>
                <c:pt idx="28">
                  <c:v>119.56</c:v>
                </c:pt>
              </c:numCache>
            </c:numRef>
          </c:val>
          <c:smooth val="0"/>
          <c:extLst xmlns:c16r2="http://schemas.microsoft.com/office/drawing/2015/06/chart">
            <c:ext xmlns:c16="http://schemas.microsoft.com/office/drawing/2014/chart" uri="{C3380CC4-5D6E-409C-BE32-E72D297353CC}">
              <c16:uniqueId val="{00000001-AD83-4672-84D8-8F83EE449E0A}"/>
            </c:ext>
          </c:extLst>
        </c:ser>
        <c:dLbls>
          <c:showLegendKey val="0"/>
          <c:showVal val="0"/>
          <c:showCatName val="0"/>
          <c:showSerName val="0"/>
          <c:showPercent val="0"/>
          <c:showBubbleSize val="0"/>
        </c:dLbls>
        <c:smooth val="0"/>
        <c:axId val="435631040"/>
        <c:axId val="435637704"/>
      </c:lineChart>
      <c:catAx>
        <c:axId val="43563104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7704"/>
        <c:crosses val="autoZero"/>
        <c:auto val="1"/>
        <c:lblAlgn val="ctr"/>
        <c:lblOffset val="100"/>
        <c:noMultiLvlLbl val="0"/>
      </c:catAx>
      <c:valAx>
        <c:axId val="435637704"/>
        <c:scaling>
          <c:orientation val="minMax"/>
          <c:min val="9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1040"/>
        <c:crosses val="autoZero"/>
        <c:crossBetween val="between"/>
        <c:majorUnit val="3"/>
      </c:valAx>
      <c:spPr>
        <a:noFill/>
        <a:ln>
          <a:noFill/>
        </a:ln>
        <a:effectLst/>
      </c:spPr>
    </c:plotArea>
    <c:legend>
      <c:legendPos val="r"/>
      <c:layout>
        <c:manualLayout>
          <c:xMode val="edge"/>
          <c:yMode val="edge"/>
          <c:x val="7.6588787057355534E-4"/>
          <c:y val="0.80067819989654576"/>
          <c:w val="0.59020753968253969"/>
          <c:h val="0.1993218001034542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180325896205379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2'!$K$36:$K$57</c:f>
              <c:numCache>
                <c:formatCode>0.0</c:formatCode>
                <c:ptCount val="22"/>
                <c:pt idx="0">
                  <c:v>7.5</c:v>
                </c:pt>
                <c:pt idx="1">
                  <c:v>5.2</c:v>
                </c:pt>
                <c:pt idx="2">
                  <c:v>4.8</c:v>
                </c:pt>
                <c:pt idx="3">
                  <c:v>4.7</c:v>
                </c:pt>
                <c:pt idx="4">
                  <c:v>6.2</c:v>
                </c:pt>
                <c:pt idx="5">
                  <c:v>7.6</c:v>
                </c:pt>
                <c:pt idx="6">
                  <c:v>7.1</c:v>
                </c:pt>
                <c:pt idx="7">
                  <c:v>2.2000000000000002</c:v>
                </c:pt>
                <c:pt idx="8">
                  <c:v>-2.8678739201036336</c:v>
                </c:pt>
                <c:pt idx="9">
                  <c:v>-7.3285335893200125</c:v>
                </c:pt>
                <c:pt idx="10">
                  <c:v>-8.8536106892239594</c:v>
                </c:pt>
                <c:pt idx="11">
                  <c:v>-4.424555992178747</c:v>
                </c:pt>
                <c:pt idx="12">
                  <c:v>0.60442496443112326</c:v>
                </c:pt>
                <c:pt idx="13">
                  <c:v>4.7883290260509659</c:v>
                </c:pt>
                <c:pt idx="14">
                  <c:v>6.4653778518303895</c:v>
                </c:pt>
                <c:pt idx="15">
                  <c:v>6.5901226460892497</c:v>
                </c:pt>
                <c:pt idx="16">
                  <c:v>6.5033882097403879</c:v>
                </c:pt>
                <c:pt idx="17">
                  <c:v>6.0142227861856252</c:v>
                </c:pt>
                <c:pt idx="18">
                  <c:v>7.0314530228841949</c:v>
                </c:pt>
                <c:pt idx="19">
                  <c:v>6.9991713205550976</c:v>
                </c:pt>
                <c:pt idx="20">
                  <c:v>7.9183239885979981</c:v>
                </c:pt>
                <c:pt idx="21">
                  <c:v>8.8138135625661604</c:v>
                </c:pt>
              </c:numCache>
            </c:numRef>
          </c:val>
          <c:extLst xmlns:c16r2="http://schemas.microsoft.com/office/drawing/2015/06/char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2'!$J$36:$J$57</c:f>
              <c:numCache>
                <c:formatCode>0.0</c:formatCode>
                <c:ptCount val="22"/>
                <c:pt idx="0">
                  <c:v>7.5</c:v>
                </c:pt>
                <c:pt idx="1">
                  <c:v>5.2</c:v>
                </c:pt>
                <c:pt idx="2">
                  <c:v>4.8</c:v>
                </c:pt>
                <c:pt idx="3">
                  <c:v>4.7</c:v>
                </c:pt>
                <c:pt idx="4">
                  <c:v>6.2</c:v>
                </c:pt>
                <c:pt idx="5">
                  <c:v>7.6</c:v>
                </c:pt>
                <c:pt idx="6">
                  <c:v>7</c:v>
                </c:pt>
                <c:pt idx="7">
                  <c:v>2.2000000000000002</c:v>
                </c:pt>
                <c:pt idx="8">
                  <c:v>-2.8678739201036336</c:v>
                </c:pt>
                <c:pt idx="9">
                  <c:v>-7.4392660725373085</c:v>
                </c:pt>
                <c:pt idx="10">
                  <c:v>-9.1304418972671986</c:v>
                </c:pt>
                <c:pt idx="11">
                  <c:v>-4.922852166656579</c:v>
                </c:pt>
                <c:pt idx="12">
                  <c:v>-0.50289986774184037</c:v>
                </c:pt>
                <c:pt idx="13">
                  <c:v>3.5471517416373142</c:v>
                </c:pt>
                <c:pt idx="14">
                  <c:v>5.0903481151760506</c:v>
                </c:pt>
                <c:pt idx="15">
                  <c:v>5.0812404571942231</c:v>
                </c:pt>
                <c:pt idx="16">
                  <c:v>4.8606535686046719</c:v>
                </c:pt>
                <c:pt idx="17">
                  <c:v>4.3562776391134674</c:v>
                </c:pt>
                <c:pt idx="18">
                  <c:v>5.3582973698755954</c:v>
                </c:pt>
                <c:pt idx="19">
                  <c:v>5.3108051616100562</c:v>
                </c:pt>
                <c:pt idx="20">
                  <c:v>6.2147473237165158</c:v>
                </c:pt>
                <c:pt idx="21">
                  <c:v>7.110236897684679</c:v>
                </c:pt>
              </c:numCache>
            </c:numRef>
          </c:val>
          <c:extLst xmlns:c16r2="http://schemas.microsoft.com/office/drawing/2015/06/char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2'!$I$36:$I$57</c:f>
              <c:numCache>
                <c:formatCode>0.0</c:formatCode>
                <c:ptCount val="22"/>
                <c:pt idx="0">
                  <c:v>7.5</c:v>
                </c:pt>
                <c:pt idx="1">
                  <c:v>5.2</c:v>
                </c:pt>
                <c:pt idx="2">
                  <c:v>4.8</c:v>
                </c:pt>
                <c:pt idx="3">
                  <c:v>4.7</c:v>
                </c:pt>
                <c:pt idx="4">
                  <c:v>6.2</c:v>
                </c:pt>
                <c:pt idx="5">
                  <c:v>7.6</c:v>
                </c:pt>
                <c:pt idx="6">
                  <c:v>7</c:v>
                </c:pt>
                <c:pt idx="7">
                  <c:v>2.2000000000000002</c:v>
                </c:pt>
                <c:pt idx="8">
                  <c:v>-2.8678739201036336</c:v>
                </c:pt>
                <c:pt idx="9">
                  <c:v>-7.5051398148894917</c:v>
                </c:pt>
                <c:pt idx="10">
                  <c:v>-9.2951262531476573</c:v>
                </c:pt>
                <c:pt idx="11">
                  <c:v>-5.2192840072414031</c:v>
                </c:pt>
                <c:pt idx="12">
                  <c:v>-1.1616372912636685</c:v>
                </c:pt>
                <c:pt idx="13">
                  <c:v>2.8087867174699901</c:v>
                </c:pt>
                <c:pt idx="14">
                  <c:v>4.2723554903632301</c:v>
                </c:pt>
                <c:pt idx="15">
                  <c:v>4.1836202317359064</c:v>
                </c:pt>
                <c:pt idx="16">
                  <c:v>3.8834057425008606</c:v>
                </c:pt>
                <c:pt idx="17">
                  <c:v>3.3699812220272136</c:v>
                </c:pt>
                <c:pt idx="18">
                  <c:v>4.362952361806899</c:v>
                </c:pt>
                <c:pt idx="19">
                  <c:v>4.3064115625589174</c:v>
                </c:pt>
                <c:pt idx="20">
                  <c:v>5.2013051336829337</c:v>
                </c:pt>
                <c:pt idx="21">
                  <c:v>6.0967947076510969</c:v>
                </c:pt>
              </c:numCache>
            </c:numRef>
          </c:val>
          <c:extLst xmlns:c16r2="http://schemas.microsoft.com/office/drawing/2015/06/char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2'!$H$36:$H$57</c:f>
              <c:numCache>
                <c:formatCode>0.0</c:formatCode>
                <c:ptCount val="22"/>
                <c:pt idx="0">
                  <c:v>7.5</c:v>
                </c:pt>
                <c:pt idx="1">
                  <c:v>5.2</c:v>
                </c:pt>
                <c:pt idx="2">
                  <c:v>4.8</c:v>
                </c:pt>
                <c:pt idx="3">
                  <c:v>4.7</c:v>
                </c:pt>
                <c:pt idx="4">
                  <c:v>6.2</c:v>
                </c:pt>
                <c:pt idx="5">
                  <c:v>7.6</c:v>
                </c:pt>
                <c:pt idx="6">
                  <c:v>6.9</c:v>
                </c:pt>
                <c:pt idx="7">
                  <c:v>2.2000000000000002</c:v>
                </c:pt>
                <c:pt idx="8">
                  <c:v>-2.8678739201036336</c:v>
                </c:pt>
                <c:pt idx="9" formatCode="0.00">
                  <c:v>-7.5577686245390012</c:v>
                </c:pt>
                <c:pt idx="10">
                  <c:v>-9.4266982772714307</c:v>
                </c:pt>
                <c:pt idx="11">
                  <c:v>-5.4561136506641956</c:v>
                </c:pt>
                <c:pt idx="12">
                  <c:v>-1.6879253877587641</c:v>
                </c:pt>
                <c:pt idx="13">
                  <c:v>2.2188813785414214</c:v>
                </c:pt>
                <c:pt idx="14">
                  <c:v>3.6188329090011879</c:v>
                </c:pt>
                <c:pt idx="15">
                  <c:v>3.466480407940391</c:v>
                </c:pt>
                <c:pt idx="16">
                  <c:v>3.1026486762718726</c:v>
                </c:pt>
                <c:pt idx="17">
                  <c:v>2.5819949237035127</c:v>
                </c:pt>
                <c:pt idx="18">
                  <c:v>3.5677368313884852</c:v>
                </c:pt>
                <c:pt idx="19">
                  <c:v>3.5039668000457906</c:v>
                </c:pt>
                <c:pt idx="20">
                  <c:v>4.3916311390750948</c:v>
                </c:pt>
                <c:pt idx="21">
                  <c:v>5.287120713043258</c:v>
                </c:pt>
              </c:numCache>
            </c:numRef>
          </c:val>
          <c:extLst xmlns:c16r2="http://schemas.microsoft.com/office/drawing/2015/06/char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2'!$G$36:$G$57</c:f>
              <c:numCache>
                <c:formatCode>0.0</c:formatCode>
                <c:ptCount val="22"/>
                <c:pt idx="0">
                  <c:v>7.5</c:v>
                </c:pt>
                <c:pt idx="1">
                  <c:v>5.2</c:v>
                </c:pt>
                <c:pt idx="2">
                  <c:v>4.8</c:v>
                </c:pt>
                <c:pt idx="3">
                  <c:v>4.7</c:v>
                </c:pt>
                <c:pt idx="4">
                  <c:v>6.2</c:v>
                </c:pt>
                <c:pt idx="5">
                  <c:v>7.6</c:v>
                </c:pt>
                <c:pt idx="6">
                  <c:v>6.7</c:v>
                </c:pt>
                <c:pt idx="7">
                  <c:v>2.2000000000000002</c:v>
                </c:pt>
                <c:pt idx="8">
                  <c:v>-2.8678739201036336</c:v>
                </c:pt>
                <c:pt idx="9" formatCode="0.00">
                  <c:v>-7.6980252743113562</c:v>
                </c:pt>
                <c:pt idx="10">
                  <c:v>-9.7773399017023159</c:v>
                </c:pt>
                <c:pt idx="11">
                  <c:v>-6.0872685746397899</c:v>
                </c:pt>
                <c:pt idx="12">
                  <c:v>-3.0904918854823111</c:v>
                </c:pt>
                <c:pt idx="13">
                  <c:v>0.6467738755985446</c:v>
                </c:pt>
                <c:pt idx="14">
                  <c:v>1.8771844008389813</c:v>
                </c:pt>
                <c:pt idx="15">
                  <c:v>1.5552908945588546</c:v>
                </c:pt>
                <c:pt idx="16">
                  <c:v>1.0219181576710061</c:v>
                </c:pt>
                <c:pt idx="17">
                  <c:v>0.48199838178226778</c:v>
                </c:pt>
                <c:pt idx="18">
                  <c:v>1.4484742661468617</c:v>
                </c:pt>
                <c:pt idx="19">
                  <c:v>1.3654382114837886</c:v>
                </c:pt>
                <c:pt idx="20">
                  <c:v>2.2338365271927145</c:v>
                </c:pt>
                <c:pt idx="21">
                  <c:v>3.1293261011608777</c:v>
                </c:pt>
              </c:numCache>
            </c:numRef>
          </c:val>
          <c:extLst xmlns:c16r2="http://schemas.microsoft.com/office/drawing/2015/06/char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2'!$F$36:$F$57</c:f>
              <c:numCache>
                <c:formatCode>0.0</c:formatCode>
                <c:ptCount val="22"/>
                <c:pt idx="0">
                  <c:v>7.5</c:v>
                </c:pt>
                <c:pt idx="1">
                  <c:v>5.2</c:v>
                </c:pt>
                <c:pt idx="2">
                  <c:v>4.8</c:v>
                </c:pt>
                <c:pt idx="3">
                  <c:v>4.7</c:v>
                </c:pt>
                <c:pt idx="4">
                  <c:v>6.2</c:v>
                </c:pt>
                <c:pt idx="5">
                  <c:v>7.6</c:v>
                </c:pt>
                <c:pt idx="6">
                  <c:v>6.6</c:v>
                </c:pt>
                <c:pt idx="7">
                  <c:v>2.2000000000000002</c:v>
                </c:pt>
                <c:pt idx="8">
                  <c:v>-2.8678739201036336</c:v>
                </c:pt>
                <c:pt idx="9">
                  <c:v>-7.7506540839608657</c:v>
                </c:pt>
                <c:pt idx="10">
                  <c:v>-9.9089119258260911</c:v>
                </c:pt>
                <c:pt idx="11">
                  <c:v>-6.3240982180625842</c:v>
                </c:pt>
                <c:pt idx="12">
                  <c:v>-3.6167799819774067</c:v>
                </c:pt>
                <c:pt idx="13">
                  <c:v>5.6868536669975933E-2</c:v>
                </c:pt>
                <c:pt idx="14">
                  <c:v>1.2236618194769395</c:v>
                </c:pt>
                <c:pt idx="15">
                  <c:v>0.83815107076333972</c:v>
                </c:pt>
                <c:pt idx="16">
                  <c:v>0.24116109144201814</c:v>
                </c:pt>
                <c:pt idx="17">
                  <c:v>-0.30598791654143298</c:v>
                </c:pt>
                <c:pt idx="18">
                  <c:v>0.65325873572844828</c:v>
                </c:pt>
                <c:pt idx="19">
                  <c:v>0.5629934489706625</c:v>
                </c:pt>
                <c:pt idx="20">
                  <c:v>1.4241625325848755</c:v>
                </c:pt>
                <c:pt idx="21">
                  <c:v>2.3196521065530389</c:v>
                </c:pt>
              </c:numCache>
            </c:numRef>
          </c:val>
          <c:extLst xmlns:c16r2="http://schemas.microsoft.com/office/drawing/2015/06/char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2'!$E$36:$E$57</c:f>
              <c:numCache>
                <c:formatCode>0.0</c:formatCode>
                <c:ptCount val="22"/>
                <c:pt idx="0">
                  <c:v>7.5</c:v>
                </c:pt>
                <c:pt idx="1">
                  <c:v>5.2</c:v>
                </c:pt>
                <c:pt idx="2">
                  <c:v>4.8</c:v>
                </c:pt>
                <c:pt idx="3">
                  <c:v>4.7</c:v>
                </c:pt>
                <c:pt idx="4">
                  <c:v>6.2</c:v>
                </c:pt>
                <c:pt idx="5">
                  <c:v>7.6</c:v>
                </c:pt>
                <c:pt idx="6">
                  <c:v>6.5</c:v>
                </c:pt>
                <c:pt idx="7">
                  <c:v>2.2000000000000002</c:v>
                </c:pt>
                <c:pt idx="8">
                  <c:v>-2.8678739201036336</c:v>
                </c:pt>
                <c:pt idx="9">
                  <c:v>-7.816527826313048</c:v>
                </c:pt>
                <c:pt idx="10">
                  <c:v>-10.073596281706548</c:v>
                </c:pt>
                <c:pt idx="11">
                  <c:v>-6.6205300586474074</c:v>
                </c:pt>
                <c:pt idx="12">
                  <c:v>-4.2755174054992349</c:v>
                </c:pt>
                <c:pt idx="13">
                  <c:v>-0.68149648749734804</c:v>
                </c:pt>
                <c:pt idx="14">
                  <c:v>0.40566919466411977</c:v>
                </c:pt>
                <c:pt idx="15">
                  <c:v>-5.9469154694975823E-2</c:v>
                </c:pt>
                <c:pt idx="16">
                  <c:v>-0.73608673466179342</c:v>
                </c:pt>
                <c:pt idx="17">
                  <c:v>-1.2922843336276872</c:v>
                </c:pt>
                <c:pt idx="18">
                  <c:v>-0.34208627234024858</c:v>
                </c:pt>
                <c:pt idx="19">
                  <c:v>-0.44140015008047695</c:v>
                </c:pt>
                <c:pt idx="20">
                  <c:v>0.41072034255129353</c:v>
                </c:pt>
                <c:pt idx="21">
                  <c:v>1.3062099165194567</c:v>
                </c:pt>
              </c:numCache>
            </c:numRef>
          </c:val>
          <c:extLst xmlns:c16r2="http://schemas.microsoft.com/office/drawing/2015/06/char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2'!$D$36:$D$57</c:f>
              <c:numCache>
                <c:formatCode>0.0</c:formatCode>
                <c:ptCount val="22"/>
                <c:pt idx="0">
                  <c:v>7.5</c:v>
                </c:pt>
                <c:pt idx="1">
                  <c:v>5.2</c:v>
                </c:pt>
                <c:pt idx="2">
                  <c:v>4.8</c:v>
                </c:pt>
                <c:pt idx="3">
                  <c:v>4.7</c:v>
                </c:pt>
                <c:pt idx="4">
                  <c:v>6.2</c:v>
                </c:pt>
                <c:pt idx="5">
                  <c:v>7.6</c:v>
                </c:pt>
                <c:pt idx="6">
                  <c:v>6.3</c:v>
                </c:pt>
                <c:pt idx="7">
                  <c:v>2.2000000000000002</c:v>
                </c:pt>
                <c:pt idx="8">
                  <c:v>-2.8678739201036336</c:v>
                </c:pt>
                <c:pt idx="9">
                  <c:v>-7.9272603095303467</c:v>
                </c:pt>
                <c:pt idx="10">
                  <c:v>-10.350427489749794</c:v>
                </c:pt>
                <c:pt idx="11">
                  <c:v>-7.1188262331252501</c:v>
                </c:pt>
                <c:pt idx="12">
                  <c:v>-5.382842237672218</c:v>
                </c:pt>
                <c:pt idx="13">
                  <c:v>-1.9226737719110214</c:v>
                </c:pt>
                <c:pt idx="14">
                  <c:v>-0.9693605419902438</c:v>
                </c:pt>
                <c:pt idx="15">
                  <c:v>-1.5683513435900296</c:v>
                </c:pt>
                <c:pt idx="16">
                  <c:v>-2.3788213757975374</c:v>
                </c:pt>
                <c:pt idx="17">
                  <c:v>-2.950229480699873</c:v>
                </c:pt>
                <c:pt idx="18">
                  <c:v>-2.0152419253488763</c:v>
                </c:pt>
                <c:pt idx="19">
                  <c:v>-2.1297663090255465</c:v>
                </c:pt>
                <c:pt idx="20">
                  <c:v>-1.2928563223302181</c:v>
                </c:pt>
                <c:pt idx="21">
                  <c:v>-0.39736674836205488</c:v>
                </c:pt>
              </c:numCache>
            </c:numRef>
          </c:val>
          <c:extLst xmlns:c16r2="http://schemas.microsoft.com/office/drawing/2015/06/char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342550592"/>
        <c:axId val="342548632"/>
      </c:areaChart>
      <c:lineChart>
        <c:grouping val="standard"/>
        <c:varyColors val="0"/>
        <c:ser>
          <c:idx val="14"/>
          <c:order val="8"/>
          <c:tx>
            <c:strRef>
              <c:f>'Chart 2'!$C$25</c:f>
              <c:strCache>
                <c:ptCount val="1"/>
                <c:pt idx="0">
                  <c:v>Previous projection</c:v>
                </c:pt>
              </c:strCache>
            </c:strRef>
          </c:tx>
          <c:spPr>
            <a:ln w="12700">
              <a:solidFill>
                <a:srgbClr val="000000"/>
              </a:solidFill>
              <a:prstDash val="lgDash"/>
            </a:ln>
          </c:spPr>
          <c:marker>
            <c:symbol val="none"/>
          </c:marke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2'!$C$36:$C$57</c:f>
              <c:numCache>
                <c:formatCode>0.0</c:formatCode>
                <c:ptCount val="22"/>
                <c:pt idx="0">
                  <c:v>7.7</c:v>
                </c:pt>
                <c:pt idx="1">
                  <c:v>5.2</c:v>
                </c:pt>
                <c:pt idx="2">
                  <c:v>4.8</c:v>
                </c:pt>
                <c:pt idx="3">
                  <c:v>4.7</c:v>
                </c:pt>
                <c:pt idx="4">
                  <c:v>6.2</c:v>
                </c:pt>
                <c:pt idx="5">
                  <c:v>7.6</c:v>
                </c:pt>
                <c:pt idx="6">
                  <c:v>6.9</c:v>
                </c:pt>
                <c:pt idx="7">
                  <c:v>2.2000000000000002</c:v>
                </c:pt>
                <c:pt idx="8">
                  <c:v>-2.9</c:v>
                </c:pt>
                <c:pt idx="9">
                  <c:v>-7.2</c:v>
                </c:pt>
                <c:pt idx="10">
                  <c:v>-9.1</c:v>
                </c:pt>
                <c:pt idx="11">
                  <c:v>-5.2</c:v>
                </c:pt>
                <c:pt idx="12">
                  <c:v>-1.8</c:v>
                </c:pt>
                <c:pt idx="13">
                  <c:v>2</c:v>
                </c:pt>
                <c:pt idx="14">
                  <c:v>3.4</c:v>
                </c:pt>
                <c:pt idx="15">
                  <c:v>2.5</c:v>
                </c:pt>
                <c:pt idx="16">
                  <c:v>2.9</c:v>
                </c:pt>
                <c:pt idx="17">
                  <c:v>2.9</c:v>
                </c:pt>
                <c:pt idx="18">
                  <c:v>3.8</c:v>
                </c:pt>
                <c:pt idx="19">
                  <c:v>4.5</c:v>
                </c:pt>
                <c:pt idx="20">
                  <c:v>4.4000000000000004</c:v>
                </c:pt>
              </c:numCache>
            </c:numRef>
          </c:val>
          <c:smooth val="0"/>
          <c:extLst xmlns:c16r2="http://schemas.microsoft.com/office/drawing/2015/06/chart">
            <c:ext xmlns:c16="http://schemas.microsoft.com/office/drawing/2014/chart" uri="{C3380CC4-5D6E-409C-BE32-E72D297353CC}">
              <c16:uniqueId val="{00000008-F1C0-EA43-B23A-E7259E34A8D9}"/>
            </c:ext>
          </c:extLst>
        </c:ser>
        <c:ser>
          <c:idx val="9"/>
          <c:order val="9"/>
          <c:tx>
            <c:strRef>
              <c:f>'Chart 2'!$B$25</c:f>
              <c:strCache>
                <c:ptCount val="1"/>
                <c:pt idx="0">
                  <c:v>կենտրոնական</c:v>
                </c:pt>
              </c:strCache>
            </c:strRef>
          </c:tx>
          <c:spPr>
            <a:ln w="25400">
              <a:solidFill>
                <a:srgbClr val="001100"/>
              </a:solidFill>
              <a:prstDash val="solid"/>
            </a:ln>
          </c:spPr>
          <c:marker>
            <c:symbol val="none"/>
          </c:marke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2'!$B$36:$B$57</c:f>
              <c:numCache>
                <c:formatCode>0.0</c:formatCode>
                <c:ptCount val="22"/>
                <c:pt idx="0">
                  <c:v>7.7</c:v>
                </c:pt>
                <c:pt idx="1">
                  <c:v>5.2</c:v>
                </c:pt>
                <c:pt idx="2">
                  <c:v>4.8</c:v>
                </c:pt>
                <c:pt idx="3">
                  <c:v>4.7</c:v>
                </c:pt>
                <c:pt idx="4">
                  <c:v>6.2</c:v>
                </c:pt>
                <c:pt idx="5">
                  <c:v>7.6</c:v>
                </c:pt>
                <c:pt idx="6">
                  <c:v>6.9</c:v>
                </c:pt>
                <c:pt idx="7">
                  <c:v>2.2000000000000002</c:v>
                </c:pt>
                <c:pt idx="8">
                  <c:v>-2.8678739201036336</c:v>
                </c:pt>
                <c:pt idx="9">
                  <c:v>-7.6278969494251783</c:v>
                </c:pt>
                <c:pt idx="10">
                  <c:v>-9.6020190894868733</c:v>
                </c:pt>
                <c:pt idx="11">
                  <c:v>-5.7716911126519932</c:v>
                </c:pt>
                <c:pt idx="12">
                  <c:v>-2.3892086366205376</c:v>
                </c:pt>
                <c:pt idx="13">
                  <c:v>1.4328276270699831</c:v>
                </c:pt>
                <c:pt idx="14">
                  <c:v>2.7480086549200848</c:v>
                </c:pt>
                <c:pt idx="15">
                  <c:v>2.5108856512496232</c:v>
                </c:pt>
                <c:pt idx="16">
                  <c:v>2.0622834169714395</c:v>
                </c:pt>
                <c:pt idx="17">
                  <c:v>1.5319966527428903</c:v>
                </c:pt>
                <c:pt idx="18">
                  <c:v>2.5081055487676736</c:v>
                </c:pt>
                <c:pt idx="19">
                  <c:v>2.4347025057647897</c:v>
                </c:pt>
                <c:pt idx="20">
                  <c:v>3.3127338331339047</c:v>
                </c:pt>
                <c:pt idx="21">
                  <c:v>4.2082234071020679</c:v>
                </c:pt>
              </c:numCache>
            </c:numRef>
          </c:val>
          <c:smooth val="0"/>
          <c:extLst xmlns:c16r2="http://schemas.microsoft.com/office/drawing/2015/06/char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342550592"/>
        <c:axId val="342548632"/>
      </c:lineChart>
      <c:catAx>
        <c:axId val="342550592"/>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342548632"/>
        <c:crossesAt val="-11"/>
        <c:auto val="1"/>
        <c:lblAlgn val="ctr"/>
        <c:lblOffset val="100"/>
        <c:tickLblSkip val="1"/>
        <c:tickMarkSkip val="1"/>
        <c:noMultiLvlLbl val="0"/>
      </c:catAx>
      <c:valAx>
        <c:axId val="342548632"/>
        <c:scaling>
          <c:orientation val="minMax"/>
          <c:max val="9"/>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34255059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44346944444444447"/>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724326360846028"/>
        </c:manualLayout>
      </c:layout>
      <c:lineChart>
        <c:grouping val="standard"/>
        <c:varyColors val="0"/>
        <c:ser>
          <c:idx val="0"/>
          <c:order val="0"/>
          <c:tx>
            <c:strRef>
              <c:f>'Chart 20'!$B$1</c:f>
              <c:strCache>
                <c:ptCount val="1"/>
                <c:pt idx="0">
                  <c:v>Previous quarter projection</c:v>
                </c:pt>
              </c:strCache>
            </c:strRef>
          </c:tx>
          <c:spPr>
            <a:ln w="19050">
              <a:solidFill>
                <a:srgbClr val="002060"/>
              </a:solidFill>
              <a:prstDash val="dash"/>
            </a:ln>
          </c:spPr>
          <c:marker>
            <c:symbol val="none"/>
          </c:marker>
          <c:cat>
            <c:strRef>
              <c:f>'Chart 20'!$A$2:$A$30</c:f>
              <c:strCache>
                <c:ptCount val="2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strCache>
            </c:strRef>
          </c:cat>
          <c:val>
            <c:numRef>
              <c:f>'Chart 20'!$B$2:$B$30</c:f>
              <c:numCache>
                <c:formatCode>General</c:formatCode>
                <c:ptCount val="29"/>
                <c:pt idx="0">
                  <c:v>54.1</c:v>
                </c:pt>
                <c:pt idx="1">
                  <c:v>50.2</c:v>
                </c:pt>
                <c:pt idx="2">
                  <c:v>51.7</c:v>
                </c:pt>
                <c:pt idx="3">
                  <c:v>61.4</c:v>
                </c:pt>
                <c:pt idx="4">
                  <c:v>66.900000000000006</c:v>
                </c:pt>
                <c:pt idx="5">
                  <c:v>74.5</c:v>
                </c:pt>
                <c:pt idx="6">
                  <c:v>75.400000000000006</c:v>
                </c:pt>
                <c:pt idx="7">
                  <c:v>66.7</c:v>
                </c:pt>
                <c:pt idx="8">
                  <c:v>63.2</c:v>
                </c:pt>
                <c:pt idx="9">
                  <c:v>68.2</c:v>
                </c:pt>
                <c:pt idx="10">
                  <c:v>61.8</c:v>
                </c:pt>
                <c:pt idx="11">
                  <c:v>62.6</c:v>
                </c:pt>
                <c:pt idx="12">
                  <c:v>49.2</c:v>
                </c:pt>
                <c:pt idx="13">
                  <c:v>32.799999999999997</c:v>
                </c:pt>
                <c:pt idx="14">
                  <c:v>42.9</c:v>
                </c:pt>
                <c:pt idx="15">
                  <c:v>41.9</c:v>
                </c:pt>
                <c:pt idx="16">
                  <c:v>44.4</c:v>
                </c:pt>
                <c:pt idx="17">
                  <c:v>44</c:v>
                </c:pt>
                <c:pt idx="18">
                  <c:v>44.8</c:v>
                </c:pt>
                <c:pt idx="19">
                  <c:v>45.7</c:v>
                </c:pt>
                <c:pt idx="20">
                  <c:v>46.6</c:v>
                </c:pt>
                <c:pt idx="21">
                  <c:v>47.6</c:v>
                </c:pt>
                <c:pt idx="22">
                  <c:v>48.5</c:v>
                </c:pt>
                <c:pt idx="23">
                  <c:v>49.3</c:v>
                </c:pt>
                <c:pt idx="24">
                  <c:v>50.1</c:v>
                </c:pt>
                <c:pt idx="25">
                  <c:v>50.8</c:v>
                </c:pt>
              </c:numCache>
            </c:numRef>
          </c:val>
          <c:smooth val="0"/>
          <c:extLst xmlns:c16r2="http://schemas.microsoft.com/office/drawing/2015/06/chart">
            <c:ext xmlns:c16="http://schemas.microsoft.com/office/drawing/2014/chart" uri="{C3380CC4-5D6E-409C-BE32-E72D297353CC}">
              <c16:uniqueId val="{00000000-8D45-4A1C-B040-E50B36F7E8AF}"/>
            </c:ext>
          </c:extLst>
        </c:ser>
        <c:ser>
          <c:idx val="4"/>
          <c:order val="1"/>
          <c:tx>
            <c:strRef>
              <c:f>'Chart 20'!$C$1</c:f>
              <c:strCache>
                <c:ptCount val="1"/>
                <c:pt idx="0">
                  <c:v>Current quarter projection</c:v>
                </c:pt>
              </c:strCache>
            </c:strRef>
          </c:tx>
          <c:spPr>
            <a:ln>
              <a:solidFill>
                <a:srgbClr val="C00000"/>
              </a:solidFill>
            </a:ln>
          </c:spPr>
          <c:marker>
            <c:symbol val="none"/>
          </c:marker>
          <c:cat>
            <c:strRef>
              <c:f>'Chart 20'!$A$2:$A$30</c:f>
              <c:strCache>
                <c:ptCount val="2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strCache>
            </c:strRef>
          </c:cat>
          <c:val>
            <c:numRef>
              <c:f>'Chart 20'!$C$2:$C$30</c:f>
              <c:numCache>
                <c:formatCode>General</c:formatCode>
                <c:ptCount val="29"/>
                <c:pt idx="0">
                  <c:v>53.8</c:v>
                </c:pt>
                <c:pt idx="1">
                  <c:v>50.86</c:v>
                </c:pt>
                <c:pt idx="2">
                  <c:v>52.11</c:v>
                </c:pt>
                <c:pt idx="3">
                  <c:v>61.47</c:v>
                </c:pt>
                <c:pt idx="4">
                  <c:v>67.16</c:v>
                </c:pt>
                <c:pt idx="5">
                  <c:v>74.87</c:v>
                </c:pt>
                <c:pt idx="6">
                  <c:v>75.930000000000007</c:v>
                </c:pt>
                <c:pt idx="7">
                  <c:v>67.44</c:v>
                </c:pt>
                <c:pt idx="8">
                  <c:v>63.84</c:v>
                </c:pt>
                <c:pt idx="9">
                  <c:v>68.22</c:v>
                </c:pt>
                <c:pt idx="10">
                  <c:v>61.97</c:v>
                </c:pt>
                <c:pt idx="11">
                  <c:v>62.46</c:v>
                </c:pt>
                <c:pt idx="12">
                  <c:v>49.21</c:v>
                </c:pt>
                <c:pt idx="13">
                  <c:v>32.770000000000003</c:v>
                </c:pt>
                <c:pt idx="14">
                  <c:v>42.93</c:v>
                </c:pt>
                <c:pt idx="15">
                  <c:v>44.94</c:v>
                </c:pt>
                <c:pt idx="16">
                  <c:v>58.54</c:v>
                </c:pt>
                <c:pt idx="17">
                  <c:v>63.5</c:v>
                </c:pt>
                <c:pt idx="18">
                  <c:v>62.56</c:v>
                </c:pt>
                <c:pt idx="19">
                  <c:v>60.69</c:v>
                </c:pt>
                <c:pt idx="20">
                  <c:v>60.01</c:v>
                </c:pt>
                <c:pt idx="21">
                  <c:v>60.27</c:v>
                </c:pt>
                <c:pt idx="22">
                  <c:v>60.79</c:v>
                </c:pt>
                <c:pt idx="23">
                  <c:v>61.52</c:v>
                </c:pt>
                <c:pt idx="24">
                  <c:v>62.43</c:v>
                </c:pt>
                <c:pt idx="25">
                  <c:v>63.32</c:v>
                </c:pt>
                <c:pt idx="26">
                  <c:v>64.069999999999993</c:v>
                </c:pt>
                <c:pt idx="27">
                  <c:v>64.760000000000005</c:v>
                </c:pt>
                <c:pt idx="28">
                  <c:v>65.39</c:v>
                </c:pt>
              </c:numCache>
            </c:numRef>
          </c:val>
          <c:smooth val="0"/>
          <c:extLst xmlns:c16r2="http://schemas.microsoft.com/office/drawing/2015/06/chart">
            <c:ext xmlns:c16="http://schemas.microsoft.com/office/drawing/2014/chart" uri="{C3380CC4-5D6E-409C-BE32-E72D297353CC}">
              <c16:uniqueId val="{00000001-8D45-4A1C-B040-E50B36F7E8AF}"/>
            </c:ext>
          </c:extLst>
        </c:ser>
        <c:dLbls>
          <c:showLegendKey val="0"/>
          <c:showVal val="0"/>
          <c:showCatName val="0"/>
          <c:showSerName val="0"/>
          <c:showPercent val="0"/>
          <c:showBubbleSize val="0"/>
        </c:dLbls>
        <c:smooth val="0"/>
        <c:axId val="435636528"/>
        <c:axId val="435633392"/>
      </c:lineChart>
      <c:catAx>
        <c:axId val="4356365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3392"/>
        <c:crosses val="autoZero"/>
        <c:auto val="1"/>
        <c:lblAlgn val="ctr"/>
        <c:lblOffset val="100"/>
        <c:noMultiLvlLbl val="0"/>
      </c:catAx>
      <c:valAx>
        <c:axId val="435633392"/>
        <c:scaling>
          <c:orientation val="minMax"/>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6528"/>
        <c:crosses val="autoZero"/>
        <c:crossBetween val="between"/>
        <c:majorUnit val="10"/>
      </c:valAx>
      <c:spPr>
        <a:noFill/>
        <a:ln>
          <a:noFill/>
        </a:ln>
        <a:effectLst/>
      </c:spPr>
    </c:plotArea>
    <c:legend>
      <c:legendPos val="r"/>
      <c:layout>
        <c:manualLayout>
          <c:xMode val="edge"/>
          <c:yMode val="edge"/>
          <c:x val="7.6597028194056338E-4"/>
          <c:y val="0.81290251524842261"/>
          <c:w val="0.64141626984126976"/>
          <c:h val="0.18709748475157742"/>
        </c:manualLayout>
      </c:layout>
      <c:overlay val="0"/>
      <c:spPr>
        <a:noFill/>
        <a:ln>
          <a:noFill/>
        </a:ln>
        <a:effectLst/>
      </c:spPr>
      <c:txPr>
        <a:bodyPr rot="0" spcFirstLastPara="1" vertOverflow="ellipsis" vert="horz" wrap="square" anchor="ctr" anchorCtr="1"/>
        <a:lstStyle/>
        <a:p>
          <a:pPr>
            <a:defRPr sz="9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7694630276478596"/>
        </c:manualLayout>
      </c:layout>
      <c:lineChart>
        <c:grouping val="standard"/>
        <c:varyColors val="0"/>
        <c:ser>
          <c:idx val="1"/>
          <c:order val="0"/>
          <c:tx>
            <c:strRef>
              <c:f>'Chart 21'!$B$1</c:f>
              <c:strCache>
                <c:ptCount val="1"/>
                <c:pt idx="0">
                  <c:v>Previous quarter projection</c:v>
                </c:pt>
              </c:strCache>
            </c:strRef>
          </c:tx>
          <c:spPr>
            <a:ln>
              <a:solidFill>
                <a:srgbClr val="002060"/>
              </a:solidFill>
              <a:prstDash val="dash"/>
            </a:ln>
          </c:spPr>
          <c:marker>
            <c:symbol val="none"/>
          </c:marker>
          <c:cat>
            <c:strRef>
              <c:f>'Chart 21'!$A$2:$A$30</c:f>
              <c:strCache>
                <c:ptCount val="2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strCache>
            </c:strRef>
          </c:cat>
          <c:val>
            <c:numRef>
              <c:f>'Chart 21'!$B$2:$B$30</c:f>
              <c:numCache>
                <c:formatCode>General</c:formatCode>
                <c:ptCount val="29"/>
                <c:pt idx="0">
                  <c:v>5839.5</c:v>
                </c:pt>
                <c:pt idx="1">
                  <c:v>5667.5</c:v>
                </c:pt>
                <c:pt idx="2">
                  <c:v>6343.9</c:v>
                </c:pt>
                <c:pt idx="3">
                  <c:v>6822.7</c:v>
                </c:pt>
                <c:pt idx="4">
                  <c:v>6956.2</c:v>
                </c:pt>
                <c:pt idx="5">
                  <c:v>6880.6</c:v>
                </c:pt>
                <c:pt idx="6">
                  <c:v>6116.8</c:v>
                </c:pt>
                <c:pt idx="7">
                  <c:v>6163.3</c:v>
                </c:pt>
                <c:pt idx="8">
                  <c:v>6222.7</c:v>
                </c:pt>
                <c:pt idx="9">
                  <c:v>6108.3</c:v>
                </c:pt>
                <c:pt idx="10">
                  <c:v>5802.4</c:v>
                </c:pt>
                <c:pt idx="11">
                  <c:v>5896.6</c:v>
                </c:pt>
                <c:pt idx="12">
                  <c:v>5641.9</c:v>
                </c:pt>
                <c:pt idx="13">
                  <c:v>5366.8</c:v>
                </c:pt>
                <c:pt idx="14">
                  <c:v>6513.4</c:v>
                </c:pt>
                <c:pt idx="15">
                  <c:v>6849.6</c:v>
                </c:pt>
                <c:pt idx="16">
                  <c:v>7023.1</c:v>
                </c:pt>
                <c:pt idx="17">
                  <c:v>6984.3</c:v>
                </c:pt>
                <c:pt idx="18">
                  <c:v>6917.8</c:v>
                </c:pt>
                <c:pt idx="19">
                  <c:v>6837.9</c:v>
                </c:pt>
                <c:pt idx="20">
                  <c:v>6742.7</c:v>
                </c:pt>
                <c:pt idx="21">
                  <c:v>6648.3</c:v>
                </c:pt>
                <c:pt idx="22">
                  <c:v>6575.4</c:v>
                </c:pt>
                <c:pt idx="23">
                  <c:v>6519.4</c:v>
                </c:pt>
                <c:pt idx="24">
                  <c:v>6472.3</c:v>
                </c:pt>
                <c:pt idx="25">
                  <c:v>6432.4</c:v>
                </c:pt>
              </c:numCache>
            </c:numRef>
          </c:val>
          <c:smooth val="0"/>
          <c:extLst xmlns:c16r2="http://schemas.microsoft.com/office/drawing/2015/06/chart">
            <c:ext xmlns:c16="http://schemas.microsoft.com/office/drawing/2014/chart" uri="{C3380CC4-5D6E-409C-BE32-E72D297353CC}">
              <c16:uniqueId val="{00000000-034C-4104-8819-F8041BAFBF30}"/>
            </c:ext>
          </c:extLst>
        </c:ser>
        <c:ser>
          <c:idx val="5"/>
          <c:order val="1"/>
          <c:tx>
            <c:strRef>
              <c:f>'Chart 21'!$C$1</c:f>
              <c:strCache>
                <c:ptCount val="1"/>
                <c:pt idx="0">
                  <c:v>Current quarter projection</c:v>
                </c:pt>
              </c:strCache>
            </c:strRef>
          </c:tx>
          <c:spPr>
            <a:ln w="19050" cap="rnd">
              <a:solidFill>
                <a:srgbClr val="C00000"/>
              </a:solidFill>
              <a:round/>
            </a:ln>
            <a:effectLst/>
          </c:spPr>
          <c:marker>
            <c:symbol val="none"/>
          </c:marker>
          <c:cat>
            <c:strRef>
              <c:f>'Chart 21'!$A$2:$A$30</c:f>
              <c:strCache>
                <c:ptCount val="2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strCache>
            </c:strRef>
          </c:cat>
          <c:val>
            <c:numRef>
              <c:f>'Chart 21'!$C$2:$C$30</c:f>
              <c:numCache>
                <c:formatCode>General</c:formatCode>
                <c:ptCount val="29"/>
                <c:pt idx="0">
                  <c:v>5839.5</c:v>
                </c:pt>
                <c:pt idx="1">
                  <c:v>5667.5</c:v>
                </c:pt>
                <c:pt idx="2">
                  <c:v>6343.9</c:v>
                </c:pt>
                <c:pt idx="3">
                  <c:v>6822.7</c:v>
                </c:pt>
                <c:pt idx="4">
                  <c:v>6956.2</c:v>
                </c:pt>
                <c:pt idx="5">
                  <c:v>6880.6</c:v>
                </c:pt>
                <c:pt idx="6">
                  <c:v>6116.8</c:v>
                </c:pt>
                <c:pt idx="7">
                  <c:v>6163.3</c:v>
                </c:pt>
                <c:pt idx="8">
                  <c:v>6222.7</c:v>
                </c:pt>
                <c:pt idx="9">
                  <c:v>6108.3</c:v>
                </c:pt>
                <c:pt idx="10">
                  <c:v>5802.4</c:v>
                </c:pt>
                <c:pt idx="11">
                  <c:v>5896.6</c:v>
                </c:pt>
                <c:pt idx="12">
                  <c:v>5641.9</c:v>
                </c:pt>
                <c:pt idx="13">
                  <c:v>5366.8</c:v>
                </c:pt>
                <c:pt idx="14">
                  <c:v>6513.4</c:v>
                </c:pt>
                <c:pt idx="15">
                  <c:v>7209.49</c:v>
                </c:pt>
                <c:pt idx="16">
                  <c:v>8122.53</c:v>
                </c:pt>
                <c:pt idx="17">
                  <c:v>9231.6299999999992</c:v>
                </c:pt>
                <c:pt idx="18">
                  <c:v>9532.93</c:v>
                </c:pt>
                <c:pt idx="19">
                  <c:v>9155.91</c:v>
                </c:pt>
                <c:pt idx="20">
                  <c:v>9038.5499999999993</c:v>
                </c:pt>
                <c:pt idx="21">
                  <c:v>9066.2199999999993</c:v>
                </c:pt>
                <c:pt idx="22">
                  <c:v>9128.7999999999993</c:v>
                </c:pt>
                <c:pt idx="23">
                  <c:v>9214.1</c:v>
                </c:pt>
                <c:pt idx="24">
                  <c:v>9316.9500000000007</c:v>
                </c:pt>
                <c:pt idx="25">
                  <c:v>9417.8799999999992</c:v>
                </c:pt>
                <c:pt idx="26">
                  <c:v>9505.91</c:v>
                </c:pt>
                <c:pt idx="27">
                  <c:v>9596.2000000000007</c:v>
                </c:pt>
                <c:pt idx="28">
                  <c:v>9684.27</c:v>
                </c:pt>
              </c:numCache>
            </c:numRef>
          </c:val>
          <c:smooth val="0"/>
          <c:extLst xmlns:c16r2="http://schemas.microsoft.com/office/drawing/2015/06/chart">
            <c:ext xmlns:c16="http://schemas.microsoft.com/office/drawing/2014/chart" uri="{C3380CC4-5D6E-409C-BE32-E72D297353CC}">
              <c16:uniqueId val="{00000001-034C-4104-8819-F8041BAFBF30}"/>
            </c:ext>
          </c:extLst>
        </c:ser>
        <c:dLbls>
          <c:showLegendKey val="0"/>
          <c:showVal val="0"/>
          <c:showCatName val="0"/>
          <c:showSerName val="0"/>
          <c:showPercent val="0"/>
          <c:showBubbleSize val="0"/>
        </c:dLbls>
        <c:smooth val="0"/>
        <c:axId val="435635744"/>
        <c:axId val="435632608"/>
      </c:lineChart>
      <c:catAx>
        <c:axId val="4356357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2608"/>
        <c:crosses val="autoZero"/>
        <c:auto val="1"/>
        <c:lblAlgn val="ctr"/>
        <c:lblOffset val="100"/>
        <c:noMultiLvlLbl val="0"/>
      </c:catAx>
      <c:valAx>
        <c:axId val="435632608"/>
        <c:scaling>
          <c:orientation val="minMax"/>
          <c:max val="10000"/>
          <c:min val="50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5744"/>
        <c:crosses val="autoZero"/>
        <c:crossBetween val="between"/>
        <c:majorUnit val="500"/>
      </c:valAx>
      <c:spPr>
        <a:noFill/>
        <a:ln>
          <a:noFill/>
        </a:ln>
        <a:effectLst/>
      </c:spPr>
    </c:plotArea>
    <c:legend>
      <c:legendPos val="r"/>
      <c:layout>
        <c:manualLayout>
          <c:xMode val="edge"/>
          <c:yMode val="edge"/>
          <c:x val="7.6706349206349131E-4"/>
          <c:y val="0.83922037037037034"/>
          <c:w val="0.67165357142857141"/>
          <c:h val="0.160779532735922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2'!$K$36:$K$57</c:f>
              <c:numCache>
                <c:formatCode>0.0</c:formatCode>
                <c:ptCount val="22"/>
                <c:pt idx="0">
                  <c:v>7.5</c:v>
                </c:pt>
                <c:pt idx="1">
                  <c:v>5.2</c:v>
                </c:pt>
                <c:pt idx="2">
                  <c:v>4.8</c:v>
                </c:pt>
                <c:pt idx="3">
                  <c:v>4.7</c:v>
                </c:pt>
                <c:pt idx="4">
                  <c:v>6.2</c:v>
                </c:pt>
                <c:pt idx="5">
                  <c:v>7.6</c:v>
                </c:pt>
                <c:pt idx="6">
                  <c:v>7.1</c:v>
                </c:pt>
                <c:pt idx="7">
                  <c:v>2.2000000000000002</c:v>
                </c:pt>
                <c:pt idx="8">
                  <c:v>-2.8678739201036336</c:v>
                </c:pt>
                <c:pt idx="9">
                  <c:v>-7.3285335893200125</c:v>
                </c:pt>
                <c:pt idx="10">
                  <c:v>-8.8536106892239594</c:v>
                </c:pt>
                <c:pt idx="11">
                  <c:v>-4.424555992178747</c:v>
                </c:pt>
                <c:pt idx="12">
                  <c:v>0.60442496443112326</c:v>
                </c:pt>
                <c:pt idx="13">
                  <c:v>4.7883290260509659</c:v>
                </c:pt>
                <c:pt idx="14">
                  <c:v>6.4653778518303895</c:v>
                </c:pt>
                <c:pt idx="15">
                  <c:v>6.5901226460892497</c:v>
                </c:pt>
                <c:pt idx="16">
                  <c:v>6.5033882097403879</c:v>
                </c:pt>
                <c:pt idx="17">
                  <c:v>6.0142227861856252</c:v>
                </c:pt>
                <c:pt idx="18">
                  <c:v>7.0314530228841949</c:v>
                </c:pt>
                <c:pt idx="19">
                  <c:v>6.9991713205550976</c:v>
                </c:pt>
                <c:pt idx="20">
                  <c:v>7.9183239885979981</c:v>
                </c:pt>
                <c:pt idx="21">
                  <c:v>8.8138135625661604</c:v>
                </c:pt>
              </c:numCache>
            </c:numRef>
          </c:val>
          <c:extLst xmlns:c16r2="http://schemas.microsoft.com/office/drawing/2015/06/char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2'!$J$36:$J$57</c:f>
              <c:numCache>
                <c:formatCode>0.0</c:formatCode>
                <c:ptCount val="22"/>
                <c:pt idx="0">
                  <c:v>7.5</c:v>
                </c:pt>
                <c:pt idx="1">
                  <c:v>5.2</c:v>
                </c:pt>
                <c:pt idx="2">
                  <c:v>4.8</c:v>
                </c:pt>
                <c:pt idx="3">
                  <c:v>4.7</c:v>
                </c:pt>
                <c:pt idx="4">
                  <c:v>6.2</c:v>
                </c:pt>
                <c:pt idx="5">
                  <c:v>7.6</c:v>
                </c:pt>
                <c:pt idx="6">
                  <c:v>7</c:v>
                </c:pt>
                <c:pt idx="7">
                  <c:v>2.2000000000000002</c:v>
                </c:pt>
                <c:pt idx="8">
                  <c:v>-2.8678739201036336</c:v>
                </c:pt>
                <c:pt idx="9">
                  <c:v>-7.4392660725373085</c:v>
                </c:pt>
                <c:pt idx="10">
                  <c:v>-9.1304418972671986</c:v>
                </c:pt>
                <c:pt idx="11">
                  <c:v>-4.922852166656579</c:v>
                </c:pt>
                <c:pt idx="12">
                  <c:v>-0.50289986774184037</c:v>
                </c:pt>
                <c:pt idx="13">
                  <c:v>3.5471517416373142</c:v>
                </c:pt>
                <c:pt idx="14">
                  <c:v>5.0903481151760506</c:v>
                </c:pt>
                <c:pt idx="15">
                  <c:v>5.0812404571942231</c:v>
                </c:pt>
                <c:pt idx="16">
                  <c:v>4.8606535686046719</c:v>
                </c:pt>
                <c:pt idx="17">
                  <c:v>4.3562776391134674</c:v>
                </c:pt>
                <c:pt idx="18">
                  <c:v>5.3582973698755954</c:v>
                </c:pt>
                <c:pt idx="19">
                  <c:v>5.3108051616100562</c:v>
                </c:pt>
                <c:pt idx="20">
                  <c:v>6.2147473237165158</c:v>
                </c:pt>
                <c:pt idx="21">
                  <c:v>7.110236897684679</c:v>
                </c:pt>
              </c:numCache>
            </c:numRef>
          </c:val>
          <c:extLst xmlns:c16r2="http://schemas.microsoft.com/office/drawing/2015/06/char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2'!$I$36:$I$57</c:f>
              <c:numCache>
                <c:formatCode>0.0</c:formatCode>
                <c:ptCount val="22"/>
                <c:pt idx="0">
                  <c:v>7.5</c:v>
                </c:pt>
                <c:pt idx="1">
                  <c:v>5.2</c:v>
                </c:pt>
                <c:pt idx="2">
                  <c:v>4.8</c:v>
                </c:pt>
                <c:pt idx="3">
                  <c:v>4.7</c:v>
                </c:pt>
                <c:pt idx="4">
                  <c:v>6.2</c:v>
                </c:pt>
                <c:pt idx="5">
                  <c:v>7.6</c:v>
                </c:pt>
                <c:pt idx="6">
                  <c:v>7</c:v>
                </c:pt>
                <c:pt idx="7">
                  <c:v>2.2000000000000002</c:v>
                </c:pt>
                <c:pt idx="8">
                  <c:v>-2.8678739201036336</c:v>
                </c:pt>
                <c:pt idx="9">
                  <c:v>-7.5051398148894917</c:v>
                </c:pt>
                <c:pt idx="10">
                  <c:v>-9.2951262531476573</c:v>
                </c:pt>
                <c:pt idx="11">
                  <c:v>-5.2192840072414031</c:v>
                </c:pt>
                <c:pt idx="12">
                  <c:v>-1.1616372912636685</c:v>
                </c:pt>
                <c:pt idx="13">
                  <c:v>2.8087867174699901</c:v>
                </c:pt>
                <c:pt idx="14">
                  <c:v>4.2723554903632301</c:v>
                </c:pt>
                <c:pt idx="15">
                  <c:v>4.1836202317359064</c:v>
                </c:pt>
                <c:pt idx="16">
                  <c:v>3.8834057425008606</c:v>
                </c:pt>
                <c:pt idx="17">
                  <c:v>3.3699812220272136</c:v>
                </c:pt>
                <c:pt idx="18">
                  <c:v>4.362952361806899</c:v>
                </c:pt>
                <c:pt idx="19">
                  <c:v>4.3064115625589174</c:v>
                </c:pt>
                <c:pt idx="20">
                  <c:v>5.2013051336829337</c:v>
                </c:pt>
                <c:pt idx="21">
                  <c:v>6.0967947076510969</c:v>
                </c:pt>
              </c:numCache>
            </c:numRef>
          </c:val>
          <c:extLst xmlns:c16r2="http://schemas.microsoft.com/office/drawing/2015/06/char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2'!$H$36:$H$57</c:f>
              <c:numCache>
                <c:formatCode>0.0</c:formatCode>
                <c:ptCount val="22"/>
                <c:pt idx="0">
                  <c:v>7.5</c:v>
                </c:pt>
                <c:pt idx="1">
                  <c:v>5.2</c:v>
                </c:pt>
                <c:pt idx="2">
                  <c:v>4.8</c:v>
                </c:pt>
                <c:pt idx="3">
                  <c:v>4.7</c:v>
                </c:pt>
                <c:pt idx="4">
                  <c:v>6.2</c:v>
                </c:pt>
                <c:pt idx="5">
                  <c:v>7.6</c:v>
                </c:pt>
                <c:pt idx="6">
                  <c:v>6.9</c:v>
                </c:pt>
                <c:pt idx="7">
                  <c:v>2.2000000000000002</c:v>
                </c:pt>
                <c:pt idx="8">
                  <c:v>-2.8678739201036336</c:v>
                </c:pt>
                <c:pt idx="9" formatCode="0.00">
                  <c:v>-7.5577686245390012</c:v>
                </c:pt>
                <c:pt idx="10">
                  <c:v>-9.4266982772714307</c:v>
                </c:pt>
                <c:pt idx="11">
                  <c:v>-5.4561136506641956</c:v>
                </c:pt>
                <c:pt idx="12">
                  <c:v>-1.6879253877587641</c:v>
                </c:pt>
                <c:pt idx="13">
                  <c:v>2.2188813785414214</c:v>
                </c:pt>
                <c:pt idx="14">
                  <c:v>3.6188329090011879</c:v>
                </c:pt>
                <c:pt idx="15">
                  <c:v>3.466480407940391</c:v>
                </c:pt>
                <c:pt idx="16">
                  <c:v>3.1026486762718726</c:v>
                </c:pt>
                <c:pt idx="17">
                  <c:v>2.5819949237035127</c:v>
                </c:pt>
                <c:pt idx="18">
                  <c:v>3.5677368313884852</c:v>
                </c:pt>
                <c:pt idx="19">
                  <c:v>3.5039668000457906</c:v>
                </c:pt>
                <c:pt idx="20">
                  <c:v>4.3916311390750948</c:v>
                </c:pt>
                <c:pt idx="21">
                  <c:v>5.287120713043258</c:v>
                </c:pt>
              </c:numCache>
            </c:numRef>
          </c:val>
          <c:extLst xmlns:c16r2="http://schemas.microsoft.com/office/drawing/2015/06/char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2'!$G$36:$G$57</c:f>
              <c:numCache>
                <c:formatCode>0.0</c:formatCode>
                <c:ptCount val="22"/>
                <c:pt idx="0">
                  <c:v>7.5</c:v>
                </c:pt>
                <c:pt idx="1">
                  <c:v>5.2</c:v>
                </c:pt>
                <c:pt idx="2">
                  <c:v>4.8</c:v>
                </c:pt>
                <c:pt idx="3">
                  <c:v>4.7</c:v>
                </c:pt>
                <c:pt idx="4">
                  <c:v>6.2</c:v>
                </c:pt>
                <c:pt idx="5">
                  <c:v>7.6</c:v>
                </c:pt>
                <c:pt idx="6">
                  <c:v>6.7</c:v>
                </c:pt>
                <c:pt idx="7">
                  <c:v>2.2000000000000002</c:v>
                </c:pt>
                <c:pt idx="8">
                  <c:v>-2.8678739201036336</c:v>
                </c:pt>
                <c:pt idx="9" formatCode="0.00">
                  <c:v>-7.6980252743113562</c:v>
                </c:pt>
                <c:pt idx="10">
                  <c:v>-9.7773399017023159</c:v>
                </c:pt>
                <c:pt idx="11">
                  <c:v>-6.0872685746397899</c:v>
                </c:pt>
                <c:pt idx="12">
                  <c:v>-3.0904918854823111</c:v>
                </c:pt>
                <c:pt idx="13">
                  <c:v>0.6467738755985446</c:v>
                </c:pt>
                <c:pt idx="14">
                  <c:v>1.8771844008389813</c:v>
                </c:pt>
                <c:pt idx="15">
                  <c:v>1.5552908945588546</c:v>
                </c:pt>
                <c:pt idx="16">
                  <c:v>1.0219181576710061</c:v>
                </c:pt>
                <c:pt idx="17">
                  <c:v>0.48199838178226778</c:v>
                </c:pt>
                <c:pt idx="18">
                  <c:v>1.4484742661468617</c:v>
                </c:pt>
                <c:pt idx="19">
                  <c:v>1.3654382114837886</c:v>
                </c:pt>
                <c:pt idx="20">
                  <c:v>2.2338365271927145</c:v>
                </c:pt>
                <c:pt idx="21">
                  <c:v>3.1293261011608777</c:v>
                </c:pt>
              </c:numCache>
            </c:numRef>
          </c:val>
          <c:extLst xmlns:c16r2="http://schemas.microsoft.com/office/drawing/2015/06/char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2'!$F$36:$F$57</c:f>
              <c:numCache>
                <c:formatCode>0.0</c:formatCode>
                <c:ptCount val="22"/>
                <c:pt idx="0">
                  <c:v>7.5</c:v>
                </c:pt>
                <c:pt idx="1">
                  <c:v>5.2</c:v>
                </c:pt>
                <c:pt idx="2">
                  <c:v>4.8</c:v>
                </c:pt>
                <c:pt idx="3">
                  <c:v>4.7</c:v>
                </c:pt>
                <c:pt idx="4">
                  <c:v>6.2</c:v>
                </c:pt>
                <c:pt idx="5">
                  <c:v>7.6</c:v>
                </c:pt>
                <c:pt idx="6">
                  <c:v>6.6</c:v>
                </c:pt>
                <c:pt idx="7">
                  <c:v>2.2000000000000002</c:v>
                </c:pt>
                <c:pt idx="8">
                  <c:v>-2.8678739201036336</c:v>
                </c:pt>
                <c:pt idx="9">
                  <c:v>-7.7506540839608657</c:v>
                </c:pt>
                <c:pt idx="10">
                  <c:v>-9.9089119258260911</c:v>
                </c:pt>
                <c:pt idx="11">
                  <c:v>-6.3240982180625842</c:v>
                </c:pt>
                <c:pt idx="12">
                  <c:v>-3.6167799819774067</c:v>
                </c:pt>
                <c:pt idx="13">
                  <c:v>5.6868536669975933E-2</c:v>
                </c:pt>
                <c:pt idx="14">
                  <c:v>1.2236618194769395</c:v>
                </c:pt>
                <c:pt idx="15">
                  <c:v>0.83815107076333972</c:v>
                </c:pt>
                <c:pt idx="16">
                  <c:v>0.24116109144201814</c:v>
                </c:pt>
                <c:pt idx="17">
                  <c:v>-0.30598791654143298</c:v>
                </c:pt>
                <c:pt idx="18">
                  <c:v>0.65325873572844828</c:v>
                </c:pt>
                <c:pt idx="19">
                  <c:v>0.5629934489706625</c:v>
                </c:pt>
                <c:pt idx="20">
                  <c:v>1.4241625325848755</c:v>
                </c:pt>
                <c:pt idx="21">
                  <c:v>2.3196521065530389</c:v>
                </c:pt>
              </c:numCache>
            </c:numRef>
          </c:val>
          <c:extLst xmlns:c16r2="http://schemas.microsoft.com/office/drawing/2015/06/char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2'!$E$36:$E$57</c:f>
              <c:numCache>
                <c:formatCode>0.0</c:formatCode>
                <c:ptCount val="22"/>
                <c:pt idx="0">
                  <c:v>7.5</c:v>
                </c:pt>
                <c:pt idx="1">
                  <c:v>5.2</c:v>
                </c:pt>
                <c:pt idx="2">
                  <c:v>4.8</c:v>
                </c:pt>
                <c:pt idx="3">
                  <c:v>4.7</c:v>
                </c:pt>
                <c:pt idx="4">
                  <c:v>6.2</c:v>
                </c:pt>
                <c:pt idx="5">
                  <c:v>7.6</c:v>
                </c:pt>
                <c:pt idx="6">
                  <c:v>6.5</c:v>
                </c:pt>
                <c:pt idx="7">
                  <c:v>2.2000000000000002</c:v>
                </c:pt>
                <c:pt idx="8">
                  <c:v>-2.8678739201036336</c:v>
                </c:pt>
                <c:pt idx="9">
                  <c:v>-7.816527826313048</c:v>
                </c:pt>
                <c:pt idx="10">
                  <c:v>-10.073596281706548</c:v>
                </c:pt>
                <c:pt idx="11">
                  <c:v>-6.6205300586474074</c:v>
                </c:pt>
                <c:pt idx="12">
                  <c:v>-4.2755174054992349</c:v>
                </c:pt>
                <c:pt idx="13">
                  <c:v>-0.68149648749734804</c:v>
                </c:pt>
                <c:pt idx="14">
                  <c:v>0.40566919466411977</c:v>
                </c:pt>
                <c:pt idx="15">
                  <c:v>-5.9469154694975823E-2</c:v>
                </c:pt>
                <c:pt idx="16">
                  <c:v>-0.73608673466179342</c:v>
                </c:pt>
                <c:pt idx="17">
                  <c:v>-1.2922843336276872</c:v>
                </c:pt>
                <c:pt idx="18">
                  <c:v>-0.34208627234024858</c:v>
                </c:pt>
                <c:pt idx="19">
                  <c:v>-0.44140015008047695</c:v>
                </c:pt>
                <c:pt idx="20">
                  <c:v>0.41072034255129353</c:v>
                </c:pt>
                <c:pt idx="21">
                  <c:v>1.3062099165194567</c:v>
                </c:pt>
              </c:numCache>
            </c:numRef>
          </c:val>
          <c:extLst xmlns:c16r2="http://schemas.microsoft.com/office/drawing/2015/06/char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2'!$A$36:$A$57</c:f>
              <c:strCache>
                <c:ptCount val="22"/>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strCache>
            </c:strRef>
          </c:cat>
          <c:val>
            <c:numRef>
              <c:f>'Chart 2'!$D$36:$D$57</c:f>
              <c:numCache>
                <c:formatCode>0.0</c:formatCode>
                <c:ptCount val="22"/>
                <c:pt idx="0">
                  <c:v>7.5</c:v>
                </c:pt>
                <c:pt idx="1">
                  <c:v>5.2</c:v>
                </c:pt>
                <c:pt idx="2">
                  <c:v>4.8</c:v>
                </c:pt>
                <c:pt idx="3">
                  <c:v>4.7</c:v>
                </c:pt>
                <c:pt idx="4">
                  <c:v>6.2</c:v>
                </c:pt>
                <c:pt idx="5">
                  <c:v>7.6</c:v>
                </c:pt>
                <c:pt idx="6">
                  <c:v>6.3</c:v>
                </c:pt>
                <c:pt idx="7">
                  <c:v>2.2000000000000002</c:v>
                </c:pt>
                <c:pt idx="8">
                  <c:v>-2.8678739201036336</c:v>
                </c:pt>
                <c:pt idx="9">
                  <c:v>-7.9272603095303467</c:v>
                </c:pt>
                <c:pt idx="10">
                  <c:v>-10.350427489749794</c:v>
                </c:pt>
                <c:pt idx="11">
                  <c:v>-7.1188262331252501</c:v>
                </c:pt>
                <c:pt idx="12">
                  <c:v>-5.382842237672218</c:v>
                </c:pt>
                <c:pt idx="13">
                  <c:v>-1.9226737719110214</c:v>
                </c:pt>
                <c:pt idx="14">
                  <c:v>-0.9693605419902438</c:v>
                </c:pt>
                <c:pt idx="15">
                  <c:v>-1.5683513435900296</c:v>
                </c:pt>
                <c:pt idx="16">
                  <c:v>-2.3788213757975374</c:v>
                </c:pt>
                <c:pt idx="17">
                  <c:v>-2.950229480699873</c:v>
                </c:pt>
                <c:pt idx="18">
                  <c:v>-2.0152419253488763</c:v>
                </c:pt>
                <c:pt idx="19">
                  <c:v>-2.1297663090255465</c:v>
                </c:pt>
                <c:pt idx="20">
                  <c:v>-1.2928563223302181</c:v>
                </c:pt>
                <c:pt idx="21">
                  <c:v>-0.39736674836205488</c:v>
                </c:pt>
              </c:numCache>
            </c:numRef>
          </c:val>
          <c:extLst xmlns:c16r2="http://schemas.microsoft.com/office/drawing/2015/06/char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35634176"/>
        <c:axId val="435636136"/>
      </c:areaChart>
      <c:lineChart>
        <c:grouping val="standard"/>
        <c:varyColors val="0"/>
        <c:ser>
          <c:idx val="14"/>
          <c:order val="8"/>
          <c:tx>
            <c:strRef>
              <c:f>'Chart 2'!$C$25</c:f>
              <c:strCache>
                <c:ptCount val="1"/>
                <c:pt idx="0">
                  <c:v>Previous projection</c:v>
                </c:pt>
              </c:strCache>
            </c:strRef>
          </c:tx>
          <c:spPr>
            <a:ln w="12700">
              <a:solidFill>
                <a:srgbClr val="000000"/>
              </a:solidFill>
              <a:prstDash val="lgDash"/>
            </a:ln>
          </c:spPr>
          <c:marker>
            <c:symbol val="none"/>
          </c:marker>
          <c:cat>
            <c:strRef>
              <c:f>'Chart 2'!$A$36:$A$56</c:f>
              <c:strCache>
                <c:ptCount val="2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strCache>
            </c:strRef>
          </c:cat>
          <c:val>
            <c:numRef>
              <c:f>'Chart 2'!$C$36:$C$57</c:f>
              <c:numCache>
                <c:formatCode>0.0</c:formatCode>
                <c:ptCount val="22"/>
                <c:pt idx="0">
                  <c:v>7.7</c:v>
                </c:pt>
                <c:pt idx="1">
                  <c:v>5.2</c:v>
                </c:pt>
                <c:pt idx="2">
                  <c:v>4.8</c:v>
                </c:pt>
                <c:pt idx="3">
                  <c:v>4.7</c:v>
                </c:pt>
                <c:pt idx="4">
                  <c:v>6.2</c:v>
                </c:pt>
                <c:pt idx="5">
                  <c:v>7.6</c:v>
                </c:pt>
                <c:pt idx="6">
                  <c:v>6.9</c:v>
                </c:pt>
                <c:pt idx="7">
                  <c:v>2.2000000000000002</c:v>
                </c:pt>
                <c:pt idx="8">
                  <c:v>-2.9</c:v>
                </c:pt>
                <c:pt idx="9">
                  <c:v>-7.2</c:v>
                </c:pt>
                <c:pt idx="10">
                  <c:v>-9.1</c:v>
                </c:pt>
                <c:pt idx="11">
                  <c:v>-5.2</c:v>
                </c:pt>
                <c:pt idx="12">
                  <c:v>-1.8</c:v>
                </c:pt>
                <c:pt idx="13">
                  <c:v>2</c:v>
                </c:pt>
                <c:pt idx="14">
                  <c:v>3.4</c:v>
                </c:pt>
                <c:pt idx="15">
                  <c:v>2.5</c:v>
                </c:pt>
                <c:pt idx="16">
                  <c:v>2.9</c:v>
                </c:pt>
                <c:pt idx="17">
                  <c:v>2.9</c:v>
                </c:pt>
                <c:pt idx="18">
                  <c:v>3.8</c:v>
                </c:pt>
                <c:pt idx="19">
                  <c:v>4.5</c:v>
                </c:pt>
                <c:pt idx="20">
                  <c:v>4.4000000000000004</c:v>
                </c:pt>
              </c:numCache>
            </c:numRef>
          </c:val>
          <c:smooth val="0"/>
          <c:extLst xmlns:c16r2="http://schemas.microsoft.com/office/drawing/2015/06/chart">
            <c:ext xmlns:c16="http://schemas.microsoft.com/office/drawing/2014/chart" uri="{C3380CC4-5D6E-409C-BE32-E72D297353CC}">
              <c16:uniqueId val="{00000008-F1C0-EA43-B23A-E7259E34A8D9}"/>
            </c:ext>
          </c:extLst>
        </c:ser>
        <c:ser>
          <c:idx val="9"/>
          <c:order val="9"/>
          <c:tx>
            <c:strRef>
              <c:f>'Chart 2'!$B$25</c:f>
              <c:strCache>
                <c:ptCount val="1"/>
                <c:pt idx="0">
                  <c:v>կենտրոնական</c:v>
                </c:pt>
              </c:strCache>
            </c:strRef>
          </c:tx>
          <c:spPr>
            <a:ln w="25400">
              <a:solidFill>
                <a:srgbClr val="001100"/>
              </a:solidFill>
              <a:prstDash val="solid"/>
            </a:ln>
          </c:spPr>
          <c:marker>
            <c:symbol val="none"/>
          </c:marker>
          <c:cat>
            <c:strRef>
              <c:f>'Chart 2'!$A$36:$A$56</c:f>
              <c:strCache>
                <c:ptCount val="2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strCache>
            </c:strRef>
          </c:cat>
          <c:val>
            <c:numRef>
              <c:f>'Chart 2'!$B$36:$B$57</c:f>
              <c:numCache>
                <c:formatCode>0.0</c:formatCode>
                <c:ptCount val="22"/>
                <c:pt idx="0">
                  <c:v>7.7</c:v>
                </c:pt>
                <c:pt idx="1">
                  <c:v>5.2</c:v>
                </c:pt>
                <c:pt idx="2">
                  <c:v>4.8</c:v>
                </c:pt>
                <c:pt idx="3">
                  <c:v>4.7</c:v>
                </c:pt>
                <c:pt idx="4">
                  <c:v>6.2</c:v>
                </c:pt>
                <c:pt idx="5">
                  <c:v>7.6</c:v>
                </c:pt>
                <c:pt idx="6">
                  <c:v>6.9</c:v>
                </c:pt>
                <c:pt idx="7">
                  <c:v>2.2000000000000002</c:v>
                </c:pt>
                <c:pt idx="8">
                  <c:v>-2.8678739201036336</c:v>
                </c:pt>
                <c:pt idx="9">
                  <c:v>-7.6278969494251783</c:v>
                </c:pt>
                <c:pt idx="10">
                  <c:v>-9.6020190894868733</c:v>
                </c:pt>
                <c:pt idx="11">
                  <c:v>-5.7716911126519932</c:v>
                </c:pt>
                <c:pt idx="12">
                  <c:v>-2.3892086366205376</c:v>
                </c:pt>
                <c:pt idx="13">
                  <c:v>1.4328276270699831</c:v>
                </c:pt>
                <c:pt idx="14">
                  <c:v>2.7480086549200848</c:v>
                </c:pt>
                <c:pt idx="15">
                  <c:v>2.5108856512496232</c:v>
                </c:pt>
                <c:pt idx="16">
                  <c:v>2.0622834169714395</c:v>
                </c:pt>
                <c:pt idx="17">
                  <c:v>1.5319966527428903</c:v>
                </c:pt>
                <c:pt idx="18">
                  <c:v>2.5081055487676736</c:v>
                </c:pt>
                <c:pt idx="19">
                  <c:v>2.4347025057647897</c:v>
                </c:pt>
                <c:pt idx="20">
                  <c:v>3.3127338331339047</c:v>
                </c:pt>
                <c:pt idx="21">
                  <c:v>4.2082234071020679</c:v>
                </c:pt>
              </c:numCache>
            </c:numRef>
          </c:val>
          <c:smooth val="0"/>
          <c:extLst xmlns:c16r2="http://schemas.microsoft.com/office/drawing/2015/06/char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35634176"/>
        <c:axId val="435636136"/>
      </c:lineChart>
      <c:catAx>
        <c:axId val="435634176"/>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35636136"/>
        <c:crossesAt val="-11"/>
        <c:auto val="1"/>
        <c:lblAlgn val="ctr"/>
        <c:lblOffset val="100"/>
        <c:tickLblSkip val="1"/>
        <c:tickMarkSkip val="1"/>
        <c:noMultiLvlLbl val="0"/>
      </c:catAx>
      <c:valAx>
        <c:axId val="435636136"/>
        <c:scaling>
          <c:orientation val="minMax"/>
          <c:max val="9"/>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35634176"/>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5766361443392E-2"/>
          <c:y val="3.0626234236042878E-2"/>
          <c:w val="0.88063894141450916"/>
          <c:h val="0.60165240438350442"/>
        </c:manualLayout>
      </c:layout>
      <c:barChart>
        <c:barDir val="col"/>
        <c:grouping val="clustered"/>
        <c:varyColors val="0"/>
        <c:ser>
          <c:idx val="2"/>
          <c:order val="2"/>
          <c:tx>
            <c:strRef>
              <c:f>'Chart 23'!$A$4</c:f>
              <c:strCache>
                <c:ptCount val="1"/>
                <c:pt idx="0">
                  <c:v>Trade balance, projection </c:v>
                </c:pt>
              </c:strCache>
            </c:strRef>
          </c:tx>
          <c:spPr>
            <a:solidFill>
              <a:schemeClr val="bg1">
                <a:lumMod val="50000"/>
              </a:schemeClr>
            </a:solidFill>
          </c:spPr>
          <c:invertIfNegative val="0"/>
          <c:cat>
            <c:strRef>
              <c:f>'Chart 23'!$B$1:$K$1</c:f>
              <c:strCache>
                <c:ptCount val="9"/>
                <c:pt idx="0">
                  <c:v>2015</c:v>
                </c:pt>
                <c:pt idx="1">
                  <c:v>2016</c:v>
                </c:pt>
                <c:pt idx="2">
                  <c:v>2017</c:v>
                </c:pt>
                <c:pt idx="3">
                  <c:v>2018</c:v>
                </c:pt>
                <c:pt idx="4">
                  <c:v>2019</c:v>
                </c:pt>
                <c:pt idx="5">
                  <c:v>2020</c:v>
                </c:pt>
                <c:pt idx="6">
                  <c:v>2021</c:v>
                </c:pt>
                <c:pt idx="7">
                  <c:v>2022</c:v>
                </c:pt>
                <c:pt idx="8">
                  <c:v>2023</c:v>
                </c:pt>
              </c:strCache>
            </c:strRef>
          </c:cat>
          <c:val>
            <c:numRef>
              <c:f>'Chart 23'!$B$4:$K$4</c:f>
              <c:numCache>
                <c:formatCode>General</c:formatCode>
                <c:ptCount val="9"/>
                <c:pt idx="0">
                  <c:v>-12.2</c:v>
                </c:pt>
                <c:pt idx="1">
                  <c:v>-8.6</c:v>
                </c:pt>
                <c:pt idx="2">
                  <c:v>-10.8</c:v>
                </c:pt>
                <c:pt idx="3">
                  <c:v>-13.7</c:v>
                </c:pt>
                <c:pt idx="4">
                  <c:v>-13.4</c:v>
                </c:pt>
                <c:pt idx="5" formatCode="0.0">
                  <c:v>-9.5333405052770388</c:v>
                </c:pt>
                <c:pt idx="6" formatCode="0.0">
                  <c:v>-9.8178816746677118</c:v>
                </c:pt>
                <c:pt idx="7">
                  <c:v>-10</c:v>
                </c:pt>
                <c:pt idx="8">
                  <c:v>-9.6999999999999993</c:v>
                </c:pt>
              </c:numCache>
            </c:numRef>
          </c:val>
          <c:extLst xmlns:c16r2="http://schemas.microsoft.com/office/drawing/2015/06/chart">
            <c:ext xmlns:c16="http://schemas.microsoft.com/office/drawing/2014/chart" uri="{C3380CC4-5D6E-409C-BE32-E72D297353CC}">
              <c16:uniqueId val="{00000000-0D70-4806-8E7F-9FDBFA17BC84}"/>
            </c:ext>
          </c:extLst>
        </c:ser>
        <c:ser>
          <c:idx val="3"/>
          <c:order val="3"/>
          <c:tx>
            <c:strRef>
              <c:f>'Chart 23'!$A$5</c:f>
              <c:strCache>
                <c:ptCount val="1"/>
                <c:pt idx="0">
                  <c:v>Trade balance, previous quarter projection </c:v>
                </c:pt>
              </c:strCache>
            </c:strRef>
          </c:tx>
          <c:spPr>
            <a:solidFill>
              <a:schemeClr val="accent2"/>
            </a:solidFill>
          </c:spPr>
          <c:invertIfNegative val="0"/>
          <c:cat>
            <c:strRef>
              <c:f>'Chart 23'!$B$1:$K$1</c:f>
              <c:strCache>
                <c:ptCount val="9"/>
                <c:pt idx="0">
                  <c:v>2015</c:v>
                </c:pt>
                <c:pt idx="1">
                  <c:v>2016</c:v>
                </c:pt>
                <c:pt idx="2">
                  <c:v>2017</c:v>
                </c:pt>
                <c:pt idx="3">
                  <c:v>2018</c:v>
                </c:pt>
                <c:pt idx="4">
                  <c:v>2019</c:v>
                </c:pt>
                <c:pt idx="5">
                  <c:v>2020</c:v>
                </c:pt>
                <c:pt idx="6">
                  <c:v>2021</c:v>
                </c:pt>
                <c:pt idx="7">
                  <c:v>2022</c:v>
                </c:pt>
                <c:pt idx="8">
                  <c:v>2023</c:v>
                </c:pt>
              </c:strCache>
            </c:strRef>
          </c:cat>
          <c:val>
            <c:numRef>
              <c:f>'Chart 23'!$B$5:$K$5</c:f>
              <c:numCache>
                <c:formatCode>General</c:formatCode>
                <c:ptCount val="9"/>
                <c:pt idx="5" formatCode="0.0">
                  <c:v>-11.06922799303007</c:v>
                </c:pt>
                <c:pt idx="6" formatCode="0.0">
                  <c:v>-12.292007508533096</c:v>
                </c:pt>
                <c:pt idx="7" formatCode="0.0">
                  <c:v>-11.866229875461093</c:v>
                </c:pt>
                <c:pt idx="8" formatCode="0.0">
                  <c:v>-10.556979954239983</c:v>
                </c:pt>
              </c:numCache>
            </c:numRef>
          </c:val>
          <c:extLst xmlns:c16r2="http://schemas.microsoft.com/office/drawing/2015/06/chart">
            <c:ext xmlns:c16="http://schemas.microsoft.com/office/drawing/2014/chart" uri="{C3380CC4-5D6E-409C-BE32-E72D297353CC}">
              <c16:uniqueId val="{00000001-0D70-4806-8E7F-9FDBFA17BC84}"/>
            </c:ext>
          </c:extLst>
        </c:ser>
        <c:dLbls>
          <c:showLegendKey val="0"/>
          <c:showVal val="0"/>
          <c:showCatName val="0"/>
          <c:showSerName val="0"/>
          <c:showPercent val="0"/>
          <c:showBubbleSize val="0"/>
        </c:dLbls>
        <c:gapWidth val="150"/>
        <c:axId val="435633784"/>
        <c:axId val="435634568"/>
      </c:barChart>
      <c:lineChart>
        <c:grouping val="standard"/>
        <c:varyColors val="0"/>
        <c:ser>
          <c:idx val="0"/>
          <c:order val="0"/>
          <c:tx>
            <c:strRef>
              <c:f>'Chart 23'!$A$2</c:f>
              <c:strCache>
                <c:ptCount val="1"/>
                <c:pt idx="0">
                  <c:v>Current account, projection</c:v>
                </c:pt>
              </c:strCache>
            </c:strRef>
          </c:tx>
          <c:spPr>
            <a:ln w="12700">
              <a:solidFill>
                <a:srgbClr val="002060"/>
              </a:solidFill>
            </a:ln>
          </c:spPr>
          <c:marker>
            <c:symbol val="none"/>
          </c:marker>
          <c:dLbls>
            <c:dLbl>
              <c:idx val="0"/>
              <c:layout>
                <c:manualLayout>
                  <c:x val="-4.535714285714286E-2"/>
                  <c:y val="2.2701485740740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32-4A99-B91E-5507D4BD8416}"/>
                </c:ext>
                <c:ext xmlns:c15="http://schemas.microsoft.com/office/drawing/2012/chart" uri="{CE6537A1-D6FC-4f65-9D91-7224C49458BB}"/>
              </c:extLst>
            </c:dLbl>
            <c:dLbl>
              <c:idx val="1"/>
              <c:layout>
                <c:manualLayout>
                  <c:x val="-4.535714285714286E-2"/>
                  <c:y val="3.40522286111114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32-4A99-B91E-5507D4BD8416}"/>
                </c:ext>
                <c:ext xmlns:c15="http://schemas.microsoft.com/office/drawing/2012/chart" uri="{CE6537A1-D6FC-4f65-9D91-7224C49458BB}"/>
              </c:extLst>
            </c:dLbl>
            <c:dLbl>
              <c:idx val="2"/>
              <c:layout>
                <c:manualLayout>
                  <c:x val="-5.5436507936507937E-2"/>
                  <c:y val="-1.3005909293592195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32-4A99-B91E-5507D4BD8416}"/>
                </c:ext>
                <c:ext xmlns:c15="http://schemas.microsoft.com/office/drawing/2012/chart" uri="{CE6537A1-D6FC-4f65-9D91-7224C49458BB}"/>
              </c:extLst>
            </c:dLbl>
            <c:dLbl>
              <c:idx val="3"/>
              <c:layout>
                <c:manualLayout>
                  <c:x val="-6.5515873015873069E-2"/>
                  <c:y val="2.83768571759262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32-4A99-B91E-5507D4BD8416}"/>
                </c:ext>
                <c:ext xmlns:c15="http://schemas.microsoft.com/office/drawing/2012/chart" uri="{CE6537A1-D6FC-4f65-9D91-7224C49458BB}"/>
              </c:extLst>
            </c:dLbl>
            <c:dLbl>
              <c:idx val="4"/>
              <c:layout>
                <c:manualLayout>
                  <c:x val="-7.559523809523809E-2"/>
                  <c:y val="2.270148574074093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32-4A99-B91E-5507D4BD8416}"/>
                </c:ext>
                <c:ext xmlns:c15="http://schemas.microsoft.com/office/drawing/2012/chart" uri="{CE6537A1-D6FC-4f65-9D91-7224C49458BB}"/>
              </c:extLst>
            </c:dLbl>
            <c:dLbl>
              <c:idx val="5"/>
              <c:layout>
                <c:manualLayout>
                  <c:x val="-0.10583333333333333"/>
                  <c:y val="-2.83768571759262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32-4A99-B91E-5507D4BD8416}"/>
                </c:ext>
                <c:ext xmlns:c15="http://schemas.microsoft.com/office/drawing/2012/chart" uri="{CE6537A1-D6FC-4f65-9D91-7224C49458BB}"/>
              </c:extLst>
            </c:dLbl>
            <c:dLbl>
              <c:idx val="6"/>
              <c:layout>
                <c:manualLayout>
                  <c:x val="-7.5595238095238187E-2"/>
                  <c:y val="-2.83768571759262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32-4A99-B91E-5507D4BD8416}"/>
                </c:ext>
                <c:ext xmlns:c15="http://schemas.microsoft.com/office/drawing/2012/chart" uri="{CE6537A1-D6FC-4f65-9D91-7224C49458BB}"/>
              </c:extLst>
            </c:dLbl>
            <c:dLbl>
              <c:idx val="7"/>
              <c:layout>
                <c:manualLayout>
                  <c:x val="-3.5277777777777776E-2"/>
                  <c:y val="-2.2701485740740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32-4A99-B91E-5507D4BD8416}"/>
                </c:ext>
                <c:ext xmlns:c15="http://schemas.microsoft.com/office/drawing/2012/chart" uri="{CE6537A1-D6FC-4f65-9D91-7224C49458BB}"/>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 23'!$B$1:$K$1</c:f>
              <c:strCache>
                <c:ptCount val="9"/>
                <c:pt idx="0">
                  <c:v>2015</c:v>
                </c:pt>
                <c:pt idx="1">
                  <c:v>2016</c:v>
                </c:pt>
                <c:pt idx="2">
                  <c:v>2017</c:v>
                </c:pt>
                <c:pt idx="3">
                  <c:v>2018</c:v>
                </c:pt>
                <c:pt idx="4">
                  <c:v>2019</c:v>
                </c:pt>
                <c:pt idx="5">
                  <c:v>2020</c:v>
                </c:pt>
                <c:pt idx="6">
                  <c:v>2021</c:v>
                </c:pt>
                <c:pt idx="7">
                  <c:v>2022</c:v>
                </c:pt>
                <c:pt idx="8">
                  <c:v>2023</c:v>
                </c:pt>
              </c:strCache>
            </c:strRef>
          </c:cat>
          <c:val>
            <c:numRef>
              <c:f>'Chart 23'!$B$2:$K$2</c:f>
              <c:numCache>
                <c:formatCode>General</c:formatCode>
                <c:ptCount val="9"/>
                <c:pt idx="0">
                  <c:v>-2.7</c:v>
                </c:pt>
                <c:pt idx="1">
                  <c:v>-1</c:v>
                </c:pt>
                <c:pt idx="2">
                  <c:v>-1.5</c:v>
                </c:pt>
                <c:pt idx="3">
                  <c:v>-6.9</c:v>
                </c:pt>
                <c:pt idx="4">
                  <c:v>-7.2</c:v>
                </c:pt>
                <c:pt idx="5" formatCode="0.0">
                  <c:v>-4</c:v>
                </c:pt>
                <c:pt idx="6" formatCode="0.0">
                  <c:v>-3.0922818191754518</c:v>
                </c:pt>
                <c:pt idx="7" formatCode="0.0">
                  <c:v>-4</c:v>
                </c:pt>
                <c:pt idx="8" formatCode="0.0">
                  <c:v>-4.4000000000000004</c:v>
                </c:pt>
              </c:numCache>
            </c:numRef>
          </c:val>
          <c:smooth val="0"/>
          <c:extLst xmlns:c16r2="http://schemas.microsoft.com/office/drawing/2015/06/chart">
            <c:ext xmlns:c16="http://schemas.microsoft.com/office/drawing/2014/chart" uri="{C3380CC4-5D6E-409C-BE32-E72D297353CC}">
              <c16:uniqueId val="{00000002-0D70-4806-8E7F-9FDBFA17BC84}"/>
            </c:ext>
          </c:extLst>
        </c:ser>
        <c:ser>
          <c:idx val="1"/>
          <c:order val="1"/>
          <c:tx>
            <c:strRef>
              <c:f>'Chart 23'!$A$3</c:f>
              <c:strCache>
                <c:ptCount val="1"/>
                <c:pt idx="0">
                  <c:v>Current account, previous quarter projection</c:v>
                </c:pt>
              </c:strCache>
            </c:strRef>
          </c:tx>
          <c:spPr>
            <a:ln w="12700">
              <a:solidFill>
                <a:srgbClr val="C00000"/>
              </a:solidFill>
              <a:prstDash val="solid"/>
            </a:ln>
          </c:spPr>
          <c:marker>
            <c:symbol val="none"/>
          </c:marker>
          <c:cat>
            <c:strRef>
              <c:f>'Chart 23'!$B$1:$K$1</c:f>
              <c:strCache>
                <c:ptCount val="9"/>
                <c:pt idx="0">
                  <c:v>2015</c:v>
                </c:pt>
                <c:pt idx="1">
                  <c:v>2016</c:v>
                </c:pt>
                <c:pt idx="2">
                  <c:v>2017</c:v>
                </c:pt>
                <c:pt idx="3">
                  <c:v>2018</c:v>
                </c:pt>
                <c:pt idx="4">
                  <c:v>2019</c:v>
                </c:pt>
                <c:pt idx="5">
                  <c:v>2020</c:v>
                </c:pt>
                <c:pt idx="6">
                  <c:v>2021</c:v>
                </c:pt>
                <c:pt idx="7">
                  <c:v>2022</c:v>
                </c:pt>
                <c:pt idx="8">
                  <c:v>2023</c:v>
                </c:pt>
              </c:strCache>
            </c:strRef>
          </c:cat>
          <c:val>
            <c:numRef>
              <c:f>'Chart 23'!$B$3:$K$3</c:f>
              <c:numCache>
                <c:formatCode>General</c:formatCode>
                <c:ptCount val="9"/>
                <c:pt idx="5" formatCode="0.0">
                  <c:v>-4.891836795504342</c:v>
                </c:pt>
                <c:pt idx="6" formatCode="0.0">
                  <c:v>-7.0664611029821316</c:v>
                </c:pt>
                <c:pt idx="7" formatCode="0.0">
                  <c:v>-6.4647770270426674</c:v>
                </c:pt>
                <c:pt idx="8" formatCode="0.0">
                  <c:v>-5.1599215462245924</c:v>
                </c:pt>
              </c:numCache>
            </c:numRef>
          </c:val>
          <c:smooth val="0"/>
          <c:extLst xmlns:c16r2="http://schemas.microsoft.com/office/drawing/2015/06/char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435633784"/>
        <c:axId val="435634568"/>
      </c:lineChart>
      <c:catAx>
        <c:axId val="435633784"/>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435634568"/>
        <c:crosses val="autoZero"/>
        <c:auto val="1"/>
        <c:lblAlgn val="ctr"/>
        <c:lblOffset val="100"/>
        <c:noMultiLvlLbl val="0"/>
      </c:catAx>
      <c:valAx>
        <c:axId val="435634568"/>
        <c:scaling>
          <c:orientation val="minMax"/>
          <c:min val="-15"/>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435633784"/>
        <c:crosses val="autoZero"/>
        <c:crossBetween val="between"/>
        <c:majorUnit val="5"/>
      </c:valAx>
      <c:spPr>
        <a:noFill/>
      </c:spPr>
    </c:plotArea>
    <c:legend>
      <c:legendPos val="b"/>
      <c:layout>
        <c:manualLayout>
          <c:xMode val="edge"/>
          <c:yMode val="edge"/>
          <c:x val="0"/>
          <c:y val="0.74437347051700875"/>
          <c:w val="0.72400714285714285"/>
          <c:h val="0.2381147740243143"/>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42336384286077E-2"/>
          <c:y val="2.8194116135365467E-2"/>
          <c:w val="0.91781696616996367"/>
          <c:h val="0.52499288074142159"/>
        </c:manualLayout>
      </c:layout>
      <c:barChart>
        <c:barDir val="col"/>
        <c:grouping val="clustered"/>
        <c:varyColors val="0"/>
        <c:ser>
          <c:idx val="0"/>
          <c:order val="0"/>
          <c:tx>
            <c:strRef>
              <c:f>'Chart 24'!$A$2</c:f>
              <c:strCache>
                <c:ptCount val="1"/>
                <c:pt idx="0">
                  <c:v>Income impulse</c:v>
                </c:pt>
              </c:strCache>
            </c:strRef>
          </c:tx>
          <c:spPr>
            <a:solidFill>
              <a:schemeClr val="bg1">
                <a:lumMod val="50000"/>
              </a:schemeClr>
            </a:solidFill>
          </c:spPr>
          <c:invertIfNegative val="0"/>
          <c:cat>
            <c:strRef>
              <c:f>'Chart 24'!$B$1:$H$1</c:f>
              <c:strCache>
                <c:ptCount val="7"/>
                <c:pt idx="0">
                  <c:v>2015</c:v>
                </c:pt>
                <c:pt idx="1">
                  <c:v>2016</c:v>
                </c:pt>
                <c:pt idx="2">
                  <c:v>2017</c:v>
                </c:pt>
                <c:pt idx="3">
                  <c:v>2018</c:v>
                </c:pt>
                <c:pt idx="4">
                  <c:v>2019</c:v>
                </c:pt>
                <c:pt idx="5">
                  <c:v>2020</c:v>
                </c:pt>
                <c:pt idx="6">
                  <c:v>2021 proj.</c:v>
                </c:pt>
              </c:strCache>
            </c:strRef>
          </c:cat>
          <c:val>
            <c:numRef>
              <c:f>'Chart 24'!$B$2:$H$2</c:f>
              <c:numCache>
                <c:formatCode>0.0</c:formatCode>
                <c:ptCount val="7"/>
                <c:pt idx="0">
                  <c:v>0.63665692399999996</c:v>
                </c:pt>
                <c:pt idx="1">
                  <c:v>0.20614604555000002</c:v>
                </c:pt>
                <c:pt idx="2">
                  <c:v>-0.27670486750000001</c:v>
                </c:pt>
                <c:pt idx="3">
                  <c:v>-0.5412916912500001</c:v>
                </c:pt>
                <c:pt idx="4">
                  <c:v>-0.70153021025000006</c:v>
                </c:pt>
                <c:pt idx="5">
                  <c:v>0.14279796699999994</c:v>
                </c:pt>
                <c:pt idx="6">
                  <c:v>-0.21241127800000004</c:v>
                </c:pt>
              </c:numCache>
            </c:numRef>
          </c:val>
          <c:extLst xmlns:c16r2="http://schemas.microsoft.com/office/drawing/2015/06/chart">
            <c:ext xmlns:c16="http://schemas.microsoft.com/office/drawing/2014/chart" uri="{C3380CC4-5D6E-409C-BE32-E72D297353CC}">
              <c16:uniqueId val="{00000000-4A03-4931-AF2D-9C9BED1E2856}"/>
            </c:ext>
          </c:extLst>
        </c:ser>
        <c:ser>
          <c:idx val="1"/>
          <c:order val="1"/>
          <c:tx>
            <c:strRef>
              <c:f>'Chart 24'!$A$3</c:f>
              <c:strCache>
                <c:ptCount val="1"/>
                <c:pt idx="0">
                  <c:v>Expenditures impulse</c:v>
                </c:pt>
              </c:strCache>
            </c:strRef>
          </c:tx>
          <c:spPr>
            <a:solidFill>
              <a:schemeClr val="accent2"/>
            </a:solidFill>
            <a:ln>
              <a:noFill/>
            </a:ln>
            <a:effectLst/>
          </c:spPr>
          <c:invertIfNegative val="0"/>
          <c:cat>
            <c:strRef>
              <c:f>'Chart 24'!$B$1:$H$1</c:f>
              <c:strCache>
                <c:ptCount val="7"/>
                <c:pt idx="0">
                  <c:v>2015</c:v>
                </c:pt>
                <c:pt idx="1">
                  <c:v>2016</c:v>
                </c:pt>
                <c:pt idx="2">
                  <c:v>2017</c:v>
                </c:pt>
                <c:pt idx="3">
                  <c:v>2018</c:v>
                </c:pt>
                <c:pt idx="4">
                  <c:v>2019</c:v>
                </c:pt>
                <c:pt idx="5">
                  <c:v>2020</c:v>
                </c:pt>
                <c:pt idx="6">
                  <c:v>2021 proj.</c:v>
                </c:pt>
              </c:strCache>
            </c:strRef>
          </c:cat>
          <c:val>
            <c:numRef>
              <c:f>'Chart 24'!$B$3:$H$3</c:f>
              <c:numCache>
                <c:formatCode>0.0</c:formatCode>
                <c:ptCount val="7"/>
                <c:pt idx="0">
                  <c:v>1.66533843</c:v>
                </c:pt>
                <c:pt idx="1">
                  <c:v>0.81770594175000011</c:v>
                </c:pt>
                <c:pt idx="2">
                  <c:v>-2.4157234485000001</c:v>
                </c:pt>
                <c:pt idx="3">
                  <c:v>-1.7041666219999998</c:v>
                </c:pt>
                <c:pt idx="4">
                  <c:v>0.13042511725000003</c:v>
                </c:pt>
                <c:pt idx="5">
                  <c:v>4.5815560350000002</c:v>
                </c:pt>
                <c:pt idx="6">
                  <c:v>0.53662867070499998</c:v>
                </c:pt>
              </c:numCache>
            </c:numRef>
          </c:val>
          <c:extLst xmlns:c16r2="http://schemas.microsoft.com/office/drawing/2015/06/chart">
            <c:ext xmlns:c16="http://schemas.microsoft.com/office/drawing/2014/chart" uri="{C3380CC4-5D6E-409C-BE32-E72D297353CC}">
              <c16:uniqueId val="{00000001-4A03-4931-AF2D-9C9BED1E2856}"/>
            </c:ext>
          </c:extLst>
        </c:ser>
        <c:dLbls>
          <c:showLegendKey val="0"/>
          <c:showVal val="0"/>
          <c:showCatName val="0"/>
          <c:showSerName val="0"/>
          <c:showPercent val="0"/>
          <c:showBubbleSize val="0"/>
        </c:dLbls>
        <c:gapWidth val="150"/>
        <c:axId val="435635352"/>
        <c:axId val="435633000"/>
      </c:barChart>
      <c:lineChart>
        <c:grouping val="standard"/>
        <c:varyColors val="0"/>
        <c:ser>
          <c:idx val="2"/>
          <c:order val="2"/>
          <c:tx>
            <c:strRef>
              <c:f>'Chart 24'!$A$4</c:f>
              <c:strCache>
                <c:ptCount val="1"/>
                <c:pt idx="0">
                  <c:v>Fiscal impulse</c:v>
                </c:pt>
              </c:strCache>
            </c:strRef>
          </c:tx>
          <c:spPr>
            <a:ln>
              <a:solidFill>
                <a:srgbClr val="002060"/>
              </a:solidFill>
            </a:ln>
            <a:effectLst/>
          </c:spPr>
          <c:marker>
            <c:symbol val="none"/>
          </c:marker>
          <c:cat>
            <c:strRef>
              <c:f>'Chart 24'!$B$1:$H$1</c:f>
              <c:strCache>
                <c:ptCount val="7"/>
                <c:pt idx="0">
                  <c:v>2015</c:v>
                </c:pt>
                <c:pt idx="1">
                  <c:v>2016</c:v>
                </c:pt>
                <c:pt idx="2">
                  <c:v>2017</c:v>
                </c:pt>
                <c:pt idx="3">
                  <c:v>2018</c:v>
                </c:pt>
                <c:pt idx="4">
                  <c:v>2019</c:v>
                </c:pt>
                <c:pt idx="5">
                  <c:v>2020</c:v>
                </c:pt>
                <c:pt idx="6">
                  <c:v>2021 proj.</c:v>
                </c:pt>
              </c:strCache>
            </c:strRef>
          </c:cat>
          <c:val>
            <c:numRef>
              <c:f>'Chart 24'!$B$4:$H$4</c:f>
              <c:numCache>
                <c:formatCode>0.0</c:formatCode>
                <c:ptCount val="7"/>
                <c:pt idx="0">
                  <c:v>2.3019953539999998</c:v>
                </c:pt>
                <c:pt idx="1">
                  <c:v>1.0238519873</c:v>
                </c:pt>
                <c:pt idx="2">
                  <c:v>-2.692428316</c:v>
                </c:pt>
                <c:pt idx="3">
                  <c:v>-2.2454583132499999</c:v>
                </c:pt>
                <c:pt idx="4">
                  <c:v>-0.57110509300000001</c:v>
                </c:pt>
                <c:pt idx="5">
                  <c:v>4.7243540020000001</c:v>
                </c:pt>
                <c:pt idx="6">
                  <c:v>0.32421739270499994</c:v>
                </c:pt>
              </c:numCache>
            </c:numRef>
          </c:val>
          <c:smooth val="0"/>
          <c:extLst xmlns:c16r2="http://schemas.microsoft.com/office/drawing/2015/06/chart">
            <c:ext xmlns:c16="http://schemas.microsoft.com/office/drawing/2014/chart" uri="{C3380CC4-5D6E-409C-BE32-E72D297353CC}">
              <c16:uniqueId val="{00000002-4A03-4931-AF2D-9C9BED1E2856}"/>
            </c:ext>
          </c:extLst>
        </c:ser>
        <c:ser>
          <c:idx val="3"/>
          <c:order val="3"/>
          <c:tx>
            <c:strRef>
              <c:f>'Chart 24'!$A$5</c:f>
              <c:strCache>
                <c:ptCount val="1"/>
                <c:pt idx="0">
                  <c:v>Fiscal impulse, previous quarter projection</c:v>
                </c:pt>
              </c:strCache>
            </c:strRef>
          </c:tx>
          <c:spPr>
            <a:ln w="19050" cap="rnd">
              <a:solidFill>
                <a:srgbClr val="C00000"/>
              </a:solidFill>
              <a:round/>
            </a:ln>
            <a:effectLst/>
          </c:spPr>
          <c:marker>
            <c:symbol val="none"/>
          </c:marker>
          <c:cat>
            <c:strRef>
              <c:f>'Chart 24'!$B$1:$H$1</c:f>
              <c:strCache>
                <c:ptCount val="7"/>
                <c:pt idx="0">
                  <c:v>2015</c:v>
                </c:pt>
                <c:pt idx="1">
                  <c:v>2016</c:v>
                </c:pt>
                <c:pt idx="2">
                  <c:v>2017</c:v>
                </c:pt>
                <c:pt idx="3">
                  <c:v>2018</c:v>
                </c:pt>
                <c:pt idx="4">
                  <c:v>2019</c:v>
                </c:pt>
                <c:pt idx="5">
                  <c:v>2020</c:v>
                </c:pt>
                <c:pt idx="6">
                  <c:v>2021 proj.</c:v>
                </c:pt>
              </c:strCache>
            </c:strRef>
          </c:cat>
          <c:val>
            <c:numRef>
              <c:f>'Chart 24'!$B$5:$H$5</c:f>
              <c:numCache>
                <c:formatCode>0.0</c:formatCode>
                <c:ptCount val="7"/>
                <c:pt idx="0">
                  <c:v>2.3019953539999998</c:v>
                </c:pt>
                <c:pt idx="1">
                  <c:v>1.0238519873</c:v>
                </c:pt>
                <c:pt idx="2">
                  <c:v>-2.692428316</c:v>
                </c:pt>
                <c:pt idx="3">
                  <c:v>-2.2454583132499999</c:v>
                </c:pt>
                <c:pt idx="4">
                  <c:v>-0.57110509300000001</c:v>
                </c:pt>
                <c:pt idx="5">
                  <c:v>4.7243540020000001</c:v>
                </c:pt>
                <c:pt idx="6" formatCode="General">
                  <c:v>-0.2</c:v>
                </c:pt>
              </c:numCache>
            </c:numRef>
          </c:val>
          <c:smooth val="0"/>
          <c:extLst xmlns:c16r2="http://schemas.microsoft.com/office/drawing/2015/06/chart">
            <c:ext xmlns:c16="http://schemas.microsoft.com/office/drawing/2014/chart" uri="{C3380CC4-5D6E-409C-BE32-E72D297353CC}">
              <c16:uniqueId val="{00000003-4A03-4931-AF2D-9C9BED1E2856}"/>
            </c:ext>
          </c:extLst>
        </c:ser>
        <c:dLbls>
          <c:showLegendKey val="0"/>
          <c:showVal val="0"/>
          <c:showCatName val="0"/>
          <c:showSerName val="0"/>
          <c:showPercent val="0"/>
          <c:showBubbleSize val="0"/>
        </c:dLbls>
        <c:marker val="1"/>
        <c:smooth val="0"/>
        <c:axId val="435635352"/>
        <c:axId val="435633000"/>
      </c:lineChart>
      <c:catAx>
        <c:axId val="4356353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3000"/>
        <c:crosses val="autoZero"/>
        <c:auto val="1"/>
        <c:lblAlgn val="ctr"/>
        <c:lblOffset val="100"/>
        <c:noMultiLvlLbl val="0"/>
      </c:catAx>
      <c:valAx>
        <c:axId val="4356330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5635352"/>
        <c:crosses val="autoZero"/>
        <c:crossBetween val="between"/>
      </c:valAx>
      <c:spPr>
        <a:noFill/>
        <a:ln>
          <a:noFill/>
        </a:ln>
        <a:effectLst/>
      </c:spPr>
    </c:plotArea>
    <c:legend>
      <c:legendPos val="b"/>
      <c:layout>
        <c:manualLayout>
          <c:xMode val="edge"/>
          <c:yMode val="edge"/>
          <c:x val="0"/>
          <c:y val="0.74345294459480427"/>
          <c:w val="0.72287380952380964"/>
          <c:h val="0.2565470554051957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25'!$B$1</c:f>
              <c:strCache>
                <c:ptCount val="1"/>
                <c:pt idx="0">
                  <c:v>QI projection</c:v>
                </c:pt>
              </c:strCache>
            </c:strRef>
          </c:tx>
          <c:spPr>
            <a:ln w="19050" cap="rnd">
              <a:solidFill>
                <a:srgbClr val="002060"/>
              </a:solidFill>
              <a:round/>
            </a:ln>
            <a:effectLst/>
          </c:spPr>
          <c:marker>
            <c:symbol val="none"/>
          </c:marker>
          <c:cat>
            <c:strRef>
              <c:f>'Chart 25'!$A$2:$A$14</c:f>
              <c:strCache>
                <c:ptCount val="13"/>
                <c:pt idx="0">
                  <c:v>I 19</c:v>
                </c:pt>
                <c:pt idx="1">
                  <c:v>II</c:v>
                </c:pt>
                <c:pt idx="2">
                  <c:v>III</c:v>
                </c:pt>
                <c:pt idx="3">
                  <c:v>IV</c:v>
                </c:pt>
                <c:pt idx="4">
                  <c:v>I 20</c:v>
                </c:pt>
                <c:pt idx="5">
                  <c:v>II</c:v>
                </c:pt>
                <c:pt idx="6">
                  <c:v>III</c:v>
                </c:pt>
                <c:pt idx="7">
                  <c:v>IV</c:v>
                </c:pt>
                <c:pt idx="8">
                  <c:v>I 21</c:v>
                </c:pt>
                <c:pt idx="9">
                  <c:v>II</c:v>
                </c:pt>
                <c:pt idx="10">
                  <c:v>III</c:v>
                </c:pt>
                <c:pt idx="11">
                  <c:v>IV</c:v>
                </c:pt>
                <c:pt idx="12">
                  <c:v>I 22</c:v>
                </c:pt>
              </c:strCache>
            </c:strRef>
          </c:cat>
          <c:val>
            <c:numRef>
              <c:f>'Chart 25'!$B$2:$B$14</c:f>
              <c:numCache>
                <c:formatCode>0.0</c:formatCode>
                <c:ptCount val="13"/>
                <c:pt idx="0">
                  <c:v>3.8483404000000001</c:v>
                </c:pt>
                <c:pt idx="1">
                  <c:v>3.9718369600000001</c:v>
                </c:pt>
                <c:pt idx="2">
                  <c:v>2.9724334300000002</c:v>
                </c:pt>
                <c:pt idx="3">
                  <c:v>2.8207077800000002</c:v>
                </c:pt>
                <c:pt idx="4">
                  <c:v>2.2785607799999998</c:v>
                </c:pt>
                <c:pt idx="5">
                  <c:v>3.4291784700000001</c:v>
                </c:pt>
                <c:pt idx="6">
                  <c:v>2.7296287399999999</c:v>
                </c:pt>
                <c:pt idx="7">
                  <c:v>3.2834854099999999</c:v>
                </c:pt>
                <c:pt idx="8">
                  <c:v>2.7463076499999999</c:v>
                </c:pt>
                <c:pt idx="9">
                  <c:v>1.9435</c:v>
                </c:pt>
                <c:pt idx="10">
                  <c:v>1.9397962200000001</c:v>
                </c:pt>
                <c:pt idx="11">
                  <c:v>2.6055376899999998</c:v>
                </c:pt>
                <c:pt idx="12">
                  <c:v>4.4872376699999998</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25'!$C$1</c:f>
              <c:strCache>
                <c:ptCount val="1"/>
                <c:pt idx="0">
                  <c:v>OIV projection</c:v>
                </c:pt>
              </c:strCache>
            </c:strRef>
          </c:tx>
          <c:spPr>
            <a:ln w="19050" cap="rnd">
              <a:solidFill>
                <a:srgbClr val="C00000"/>
              </a:solidFill>
              <a:prstDash val="solid"/>
              <a:round/>
            </a:ln>
            <a:effectLst/>
          </c:spPr>
          <c:marker>
            <c:symbol val="none"/>
          </c:marker>
          <c:cat>
            <c:strRef>
              <c:f>'Chart 25'!$A$2:$A$14</c:f>
              <c:strCache>
                <c:ptCount val="13"/>
                <c:pt idx="0">
                  <c:v>I 19</c:v>
                </c:pt>
                <c:pt idx="1">
                  <c:v>II</c:v>
                </c:pt>
                <c:pt idx="2">
                  <c:v>III</c:v>
                </c:pt>
                <c:pt idx="3">
                  <c:v>IV</c:v>
                </c:pt>
                <c:pt idx="4">
                  <c:v>I 20</c:v>
                </c:pt>
                <c:pt idx="5">
                  <c:v>II</c:v>
                </c:pt>
                <c:pt idx="6">
                  <c:v>III</c:v>
                </c:pt>
                <c:pt idx="7">
                  <c:v>IV</c:v>
                </c:pt>
                <c:pt idx="8">
                  <c:v>I 21</c:v>
                </c:pt>
                <c:pt idx="9">
                  <c:v>II</c:v>
                </c:pt>
                <c:pt idx="10">
                  <c:v>III</c:v>
                </c:pt>
                <c:pt idx="11">
                  <c:v>IV</c:v>
                </c:pt>
                <c:pt idx="12">
                  <c:v>I 22</c:v>
                </c:pt>
              </c:strCache>
            </c:strRef>
          </c:cat>
          <c:val>
            <c:numRef>
              <c:f>'Chart 25'!$C$2:$C$14</c:f>
              <c:numCache>
                <c:formatCode>0.0</c:formatCode>
                <c:ptCount val="13"/>
                <c:pt idx="0">
                  <c:v>3.8483404000000001</c:v>
                </c:pt>
                <c:pt idx="1">
                  <c:v>3.9718369600000001</c:v>
                </c:pt>
                <c:pt idx="2">
                  <c:v>2.9724334300000002</c:v>
                </c:pt>
                <c:pt idx="3">
                  <c:v>2.8207077800000002</c:v>
                </c:pt>
                <c:pt idx="4">
                  <c:v>2.2785607799999998</c:v>
                </c:pt>
                <c:pt idx="5">
                  <c:v>3.4291784700000001</c:v>
                </c:pt>
                <c:pt idx="6">
                  <c:v>2.7296287399999999</c:v>
                </c:pt>
                <c:pt idx="7">
                  <c:v>3.2834854099999999</c:v>
                </c:pt>
                <c:pt idx="8">
                  <c:v>2.7463076499999999</c:v>
                </c:pt>
                <c:pt idx="9">
                  <c:v>1.9435</c:v>
                </c:pt>
                <c:pt idx="10">
                  <c:v>1.9397962200000001</c:v>
                </c:pt>
                <c:pt idx="11">
                  <c:v>2.6055376899999998</c:v>
                </c:pt>
                <c:pt idx="12">
                  <c:v>3.0807998400000001</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73938528"/>
        <c:axId val="473932256"/>
      </c:lineChart>
      <c:catAx>
        <c:axId val="4739385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2256"/>
        <c:crosses val="autoZero"/>
        <c:auto val="1"/>
        <c:lblAlgn val="ctr"/>
        <c:lblOffset val="100"/>
        <c:noMultiLvlLbl val="0"/>
      </c:catAx>
      <c:valAx>
        <c:axId val="473932256"/>
        <c:scaling>
          <c:orientation val="minMax"/>
          <c:max val="6"/>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8528"/>
        <c:crosses val="autoZero"/>
        <c:crossBetween val="between"/>
      </c:valAx>
      <c:spPr>
        <a:noFill/>
        <a:ln w="25400">
          <a:noFill/>
        </a:ln>
        <a:effectLst/>
      </c:spPr>
    </c:plotArea>
    <c:legend>
      <c:legendPos val="b"/>
      <c:layout>
        <c:manualLayout>
          <c:xMode val="edge"/>
          <c:yMode val="edge"/>
          <c:x val="0"/>
          <c:y val="0.77852398434858217"/>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'Chart 26'!$A$2</c:f>
              <c:strCache>
                <c:ptCount val="1"/>
                <c:pt idx="0">
                  <c:v>Inflation will drop</c:v>
                </c:pt>
              </c:strCache>
            </c:strRef>
          </c:tx>
          <c:spPr>
            <a:solidFill>
              <a:schemeClr val="accent1"/>
            </a:solidFill>
            <a:ln>
              <a:noFill/>
            </a:ln>
            <a:effectLst/>
          </c:spPr>
          <c:invertIfNegative val="0"/>
          <c:cat>
            <c:strRef>
              <c:extLst>
                <c:ext xmlns:c15="http://schemas.microsoft.com/office/drawing/2012/chart" uri="{02D57815-91ED-43cb-92C2-25804820EDAC}">
                  <c15:fullRef>
                    <c15:sqref>'Chart 26'!$B$1:$H$1</c15:sqref>
                  </c15:fullRef>
                </c:ext>
              </c:extLst>
              <c:f>'Chart 26'!$C$1:$H$1</c:f>
              <c:strCache>
                <c:ptCount val="6"/>
                <c:pt idx="0">
                  <c:v>III</c:v>
                </c:pt>
                <c:pt idx="1">
                  <c:v>IV </c:v>
                </c:pt>
                <c:pt idx="2">
                  <c:v>I 20</c:v>
                </c:pt>
                <c:pt idx="3">
                  <c:v>II </c:v>
                </c:pt>
                <c:pt idx="4">
                  <c:v>III</c:v>
                </c:pt>
                <c:pt idx="5">
                  <c:v>IV </c:v>
                </c:pt>
              </c:strCache>
            </c:strRef>
          </c:cat>
          <c:val>
            <c:numRef>
              <c:extLst>
                <c:ext xmlns:c15="http://schemas.microsoft.com/office/drawing/2012/chart" uri="{02D57815-91ED-43cb-92C2-25804820EDAC}">
                  <c15:fullRef>
                    <c15:sqref>'Chart 26'!$B$2:$H$2</c15:sqref>
                  </c15:fullRef>
                </c:ext>
              </c:extLst>
              <c:f>'Chart 26'!$C$2:$H$2</c:f>
              <c:numCache>
                <c:formatCode>0.0</c:formatCode>
                <c:ptCount val="6"/>
                <c:pt idx="0">
                  <c:v>14.7</c:v>
                </c:pt>
                <c:pt idx="1">
                  <c:v>13.064361191162345</c:v>
                </c:pt>
                <c:pt idx="2">
                  <c:v>9.6747289407839876</c:v>
                </c:pt>
                <c:pt idx="3">
                  <c:v>10.321489001692047</c:v>
                </c:pt>
                <c:pt idx="4">
                  <c:v>8.8952654232424688</c:v>
                </c:pt>
                <c:pt idx="5">
                  <c:v>3.2670454545454546</c:v>
                </c:pt>
              </c:numCache>
            </c:numRef>
          </c:val>
          <c:extLst xmlns:c16r2="http://schemas.microsoft.com/office/drawing/2015/06/chart">
            <c:ext xmlns:c16="http://schemas.microsoft.com/office/drawing/2014/chart" uri="{C3380CC4-5D6E-409C-BE32-E72D297353CC}">
              <c16:uniqueId val="{00000000-25E9-444F-ACA0-CE02293277F1}"/>
            </c:ext>
          </c:extLst>
        </c:ser>
        <c:ser>
          <c:idx val="1"/>
          <c:order val="1"/>
          <c:tx>
            <c:strRef>
              <c:f>'Chart 26'!$A$3</c:f>
              <c:strCache>
                <c:ptCount val="1"/>
                <c:pt idx="0">
                  <c:v>Inflation will stay the same</c:v>
                </c:pt>
              </c:strCache>
            </c:strRef>
          </c:tx>
          <c:spPr>
            <a:solidFill>
              <a:schemeClr val="accent2"/>
            </a:solidFill>
            <a:ln>
              <a:noFill/>
            </a:ln>
            <a:effectLst/>
          </c:spPr>
          <c:invertIfNegative val="0"/>
          <c:cat>
            <c:strRef>
              <c:extLst>
                <c:ext xmlns:c15="http://schemas.microsoft.com/office/drawing/2012/chart" uri="{02D57815-91ED-43cb-92C2-25804820EDAC}">
                  <c15:fullRef>
                    <c15:sqref>'Chart 26'!$B$1:$H$1</c15:sqref>
                  </c15:fullRef>
                </c:ext>
              </c:extLst>
              <c:f>'Chart 26'!$C$1:$H$1</c:f>
              <c:strCache>
                <c:ptCount val="6"/>
                <c:pt idx="0">
                  <c:v>III</c:v>
                </c:pt>
                <c:pt idx="1">
                  <c:v>IV </c:v>
                </c:pt>
                <c:pt idx="2">
                  <c:v>I 20</c:v>
                </c:pt>
                <c:pt idx="3">
                  <c:v>II </c:v>
                </c:pt>
                <c:pt idx="4">
                  <c:v>III</c:v>
                </c:pt>
                <c:pt idx="5">
                  <c:v>IV </c:v>
                </c:pt>
              </c:strCache>
            </c:strRef>
          </c:cat>
          <c:val>
            <c:numRef>
              <c:extLst>
                <c:ext xmlns:c15="http://schemas.microsoft.com/office/drawing/2012/chart" uri="{02D57815-91ED-43cb-92C2-25804820EDAC}">
                  <c15:fullRef>
                    <c15:sqref>'Chart 26'!$B$3:$H$3</c15:sqref>
                  </c15:fullRef>
                </c:ext>
              </c:extLst>
              <c:f>'Chart 26'!$C$3:$H$3</c:f>
              <c:numCache>
                <c:formatCode>0.0</c:formatCode>
                <c:ptCount val="6"/>
                <c:pt idx="0">
                  <c:v>28.8</c:v>
                </c:pt>
                <c:pt idx="1">
                  <c:v>24.975984630163303</c:v>
                </c:pt>
                <c:pt idx="2">
                  <c:v>23.603002502085072</c:v>
                </c:pt>
                <c:pt idx="3">
                  <c:v>22.081218274111674</c:v>
                </c:pt>
                <c:pt idx="4">
                  <c:v>21.52080344332855</c:v>
                </c:pt>
                <c:pt idx="5">
                  <c:v>14.772727272727273</c:v>
                </c:pt>
              </c:numCache>
            </c:numRef>
          </c:val>
          <c:extLst xmlns:c16r2="http://schemas.microsoft.com/office/drawing/2015/06/chart">
            <c:ext xmlns:c16="http://schemas.microsoft.com/office/drawing/2014/chart" uri="{C3380CC4-5D6E-409C-BE32-E72D297353CC}">
              <c16:uniqueId val="{00000001-25E9-444F-ACA0-CE02293277F1}"/>
            </c:ext>
          </c:extLst>
        </c:ser>
        <c:ser>
          <c:idx val="2"/>
          <c:order val="2"/>
          <c:tx>
            <c:strRef>
              <c:f>'Chart 26'!$A$4</c:f>
              <c:strCache>
                <c:ptCount val="1"/>
                <c:pt idx="0">
                  <c:v>Inflation will grow slowly</c:v>
                </c:pt>
              </c:strCache>
            </c:strRef>
          </c:tx>
          <c:spPr>
            <a:solidFill>
              <a:schemeClr val="accent3"/>
            </a:solidFill>
            <a:ln>
              <a:noFill/>
            </a:ln>
            <a:effectLst/>
          </c:spPr>
          <c:invertIfNegative val="0"/>
          <c:cat>
            <c:strRef>
              <c:extLst>
                <c:ext xmlns:c15="http://schemas.microsoft.com/office/drawing/2012/chart" uri="{02D57815-91ED-43cb-92C2-25804820EDAC}">
                  <c15:fullRef>
                    <c15:sqref>'Chart 26'!$B$1:$H$1</c15:sqref>
                  </c15:fullRef>
                </c:ext>
              </c:extLst>
              <c:f>'Chart 26'!$C$1:$H$1</c:f>
              <c:strCache>
                <c:ptCount val="6"/>
                <c:pt idx="0">
                  <c:v>III</c:v>
                </c:pt>
                <c:pt idx="1">
                  <c:v>IV </c:v>
                </c:pt>
                <c:pt idx="2">
                  <c:v>I 20</c:v>
                </c:pt>
                <c:pt idx="3">
                  <c:v>II </c:v>
                </c:pt>
                <c:pt idx="4">
                  <c:v>III</c:v>
                </c:pt>
                <c:pt idx="5">
                  <c:v>IV </c:v>
                </c:pt>
              </c:strCache>
            </c:strRef>
          </c:cat>
          <c:val>
            <c:numRef>
              <c:extLst>
                <c:ext xmlns:c15="http://schemas.microsoft.com/office/drawing/2012/chart" uri="{02D57815-91ED-43cb-92C2-25804820EDAC}">
                  <c15:fullRef>
                    <c15:sqref>'Chart 26'!$B$4:$H$4</c15:sqref>
                  </c15:fullRef>
                </c:ext>
              </c:extLst>
              <c:f>'Chart 26'!$C$4:$H$4</c:f>
              <c:numCache>
                <c:formatCode>0.0</c:formatCode>
                <c:ptCount val="6"/>
                <c:pt idx="0">
                  <c:v>36.5</c:v>
                </c:pt>
                <c:pt idx="1">
                  <c:v>44.380403458213266</c:v>
                </c:pt>
                <c:pt idx="2">
                  <c:v>46.622185154295245</c:v>
                </c:pt>
                <c:pt idx="3">
                  <c:v>35.363790186125208</c:v>
                </c:pt>
                <c:pt idx="4">
                  <c:v>35.868005738880917</c:v>
                </c:pt>
                <c:pt idx="5">
                  <c:v>35.653409090909086</c:v>
                </c:pt>
              </c:numCache>
            </c:numRef>
          </c:val>
          <c:extLst xmlns:c16r2="http://schemas.microsoft.com/office/drawing/2015/06/chart">
            <c:ext xmlns:c16="http://schemas.microsoft.com/office/drawing/2014/chart" uri="{C3380CC4-5D6E-409C-BE32-E72D297353CC}">
              <c16:uniqueId val="{00000002-25E9-444F-ACA0-CE02293277F1}"/>
            </c:ext>
          </c:extLst>
        </c:ser>
        <c:ser>
          <c:idx val="3"/>
          <c:order val="3"/>
          <c:tx>
            <c:strRef>
              <c:f>'Chart 26'!$A$5</c:f>
              <c:strCache>
                <c:ptCount val="1"/>
                <c:pt idx="0">
                  <c:v>Inflation will grow quickly</c:v>
                </c:pt>
              </c:strCache>
            </c:strRef>
          </c:tx>
          <c:spPr>
            <a:solidFill>
              <a:schemeClr val="accent4"/>
            </a:solidFill>
            <a:ln>
              <a:noFill/>
            </a:ln>
            <a:effectLst/>
          </c:spPr>
          <c:invertIfNegative val="0"/>
          <c:cat>
            <c:strRef>
              <c:extLst>
                <c:ext xmlns:c15="http://schemas.microsoft.com/office/drawing/2012/chart" uri="{02D57815-91ED-43cb-92C2-25804820EDAC}">
                  <c15:fullRef>
                    <c15:sqref>'Chart 26'!$B$1:$H$1</c15:sqref>
                  </c15:fullRef>
                </c:ext>
              </c:extLst>
              <c:f>'Chart 26'!$C$1:$H$1</c:f>
              <c:strCache>
                <c:ptCount val="6"/>
                <c:pt idx="0">
                  <c:v>III</c:v>
                </c:pt>
                <c:pt idx="1">
                  <c:v>IV </c:v>
                </c:pt>
                <c:pt idx="2">
                  <c:v>I 20</c:v>
                </c:pt>
                <c:pt idx="3">
                  <c:v>II </c:v>
                </c:pt>
                <c:pt idx="4">
                  <c:v>III</c:v>
                </c:pt>
                <c:pt idx="5">
                  <c:v>IV </c:v>
                </c:pt>
              </c:strCache>
            </c:strRef>
          </c:cat>
          <c:val>
            <c:numRef>
              <c:extLst>
                <c:ext xmlns:c15="http://schemas.microsoft.com/office/drawing/2012/chart" uri="{02D57815-91ED-43cb-92C2-25804820EDAC}">
                  <c15:fullRef>
                    <c15:sqref>'Chart 26'!$B$5:$H$5</c15:sqref>
                  </c15:fullRef>
                </c:ext>
              </c:extLst>
              <c:f>'Chart 26'!$C$5:$H$5</c:f>
              <c:numCache>
                <c:formatCode>0.0</c:formatCode>
                <c:ptCount val="6"/>
                <c:pt idx="0">
                  <c:v>3.6</c:v>
                </c:pt>
                <c:pt idx="1">
                  <c:v>3.1700288184438041</c:v>
                </c:pt>
                <c:pt idx="2">
                  <c:v>2.2518765638031693</c:v>
                </c:pt>
                <c:pt idx="3">
                  <c:v>7.1912013536379025</c:v>
                </c:pt>
                <c:pt idx="4">
                  <c:v>7.6040172166427542</c:v>
                </c:pt>
                <c:pt idx="5">
                  <c:v>11.647727272727272</c:v>
                </c:pt>
              </c:numCache>
            </c:numRef>
          </c:val>
          <c:extLst xmlns:c16r2="http://schemas.microsoft.com/office/drawing/2015/06/chart">
            <c:ext xmlns:c16="http://schemas.microsoft.com/office/drawing/2014/chart" uri="{C3380CC4-5D6E-409C-BE32-E72D297353CC}">
              <c16:uniqueId val="{00000003-25E9-444F-ACA0-CE02293277F1}"/>
            </c:ext>
          </c:extLst>
        </c:ser>
        <c:ser>
          <c:idx val="4"/>
          <c:order val="4"/>
          <c:tx>
            <c:strRef>
              <c:f>'Chart 26'!$A$6</c:f>
              <c:strCache>
                <c:ptCount val="1"/>
                <c:pt idx="0">
                  <c:v>Inflation will grow very quickly</c:v>
                </c:pt>
              </c:strCache>
            </c:strRef>
          </c:tx>
          <c:spPr>
            <a:solidFill>
              <a:schemeClr val="accent5"/>
            </a:solidFill>
            <a:ln>
              <a:noFill/>
            </a:ln>
            <a:effectLst/>
          </c:spPr>
          <c:invertIfNegative val="0"/>
          <c:cat>
            <c:strRef>
              <c:extLst>
                <c:ext xmlns:c15="http://schemas.microsoft.com/office/drawing/2012/chart" uri="{02D57815-91ED-43cb-92C2-25804820EDAC}">
                  <c15:fullRef>
                    <c15:sqref>'Chart 26'!$B$1:$H$1</c15:sqref>
                  </c15:fullRef>
                </c:ext>
              </c:extLst>
              <c:f>'Chart 26'!$C$1:$H$1</c:f>
              <c:strCache>
                <c:ptCount val="6"/>
                <c:pt idx="0">
                  <c:v>III</c:v>
                </c:pt>
                <c:pt idx="1">
                  <c:v>IV </c:v>
                </c:pt>
                <c:pt idx="2">
                  <c:v>I 20</c:v>
                </c:pt>
                <c:pt idx="3">
                  <c:v>II </c:v>
                </c:pt>
                <c:pt idx="4">
                  <c:v>III</c:v>
                </c:pt>
                <c:pt idx="5">
                  <c:v>IV </c:v>
                </c:pt>
              </c:strCache>
            </c:strRef>
          </c:cat>
          <c:val>
            <c:numRef>
              <c:extLst>
                <c:ext xmlns:c15="http://schemas.microsoft.com/office/drawing/2012/chart" uri="{02D57815-91ED-43cb-92C2-25804820EDAC}">
                  <c15:fullRef>
                    <c15:sqref>'Chart 26'!$B$6:$H$6</c15:sqref>
                  </c15:fullRef>
                </c:ext>
              </c:extLst>
              <c:f>'Chart 26'!$C$6:$H$6</c:f>
              <c:numCache>
                <c:formatCode>0.0</c:formatCode>
                <c:ptCount val="6"/>
                <c:pt idx="0">
                  <c:v>1.1000000000000001</c:v>
                </c:pt>
                <c:pt idx="1">
                  <c:v>0.96061479346781953</c:v>
                </c:pt>
                <c:pt idx="2">
                  <c:v>0.33361134278565469</c:v>
                </c:pt>
                <c:pt idx="3">
                  <c:v>0.76142131979695438</c:v>
                </c:pt>
                <c:pt idx="4">
                  <c:v>0.57388809182209477</c:v>
                </c:pt>
                <c:pt idx="5">
                  <c:v>1.9886363636363635</c:v>
                </c:pt>
              </c:numCache>
            </c:numRef>
          </c:val>
          <c:extLst xmlns:c16r2="http://schemas.microsoft.com/office/drawing/2015/06/chart">
            <c:ext xmlns:c16="http://schemas.microsoft.com/office/drawing/2014/chart" uri="{C3380CC4-5D6E-409C-BE32-E72D297353CC}">
              <c16:uniqueId val="{00000004-25E9-444F-ACA0-CE02293277F1}"/>
            </c:ext>
          </c:extLst>
        </c:ser>
        <c:ser>
          <c:idx val="5"/>
          <c:order val="5"/>
          <c:tx>
            <c:strRef>
              <c:f>'Chart 26'!$A$7</c:f>
              <c:strCache>
                <c:ptCount val="1"/>
                <c:pt idx="0">
                  <c:v>Undecided</c:v>
                </c:pt>
              </c:strCache>
            </c:strRef>
          </c:tx>
          <c:spPr>
            <a:solidFill>
              <a:schemeClr val="accent6"/>
            </a:solidFill>
            <a:ln>
              <a:noFill/>
            </a:ln>
            <a:effectLst/>
          </c:spPr>
          <c:invertIfNegative val="0"/>
          <c:cat>
            <c:strRef>
              <c:extLst>
                <c:ext xmlns:c15="http://schemas.microsoft.com/office/drawing/2012/chart" uri="{02D57815-91ED-43cb-92C2-25804820EDAC}">
                  <c15:fullRef>
                    <c15:sqref>'Chart 26'!$B$1:$H$1</c15:sqref>
                  </c15:fullRef>
                </c:ext>
              </c:extLst>
              <c:f>'Chart 26'!$C$1:$H$1</c:f>
              <c:strCache>
                <c:ptCount val="6"/>
                <c:pt idx="0">
                  <c:v>III</c:v>
                </c:pt>
                <c:pt idx="1">
                  <c:v>IV </c:v>
                </c:pt>
                <c:pt idx="2">
                  <c:v>I 20</c:v>
                </c:pt>
                <c:pt idx="3">
                  <c:v>II </c:v>
                </c:pt>
                <c:pt idx="4">
                  <c:v>III</c:v>
                </c:pt>
                <c:pt idx="5">
                  <c:v>IV </c:v>
                </c:pt>
              </c:strCache>
            </c:strRef>
          </c:cat>
          <c:val>
            <c:numRef>
              <c:extLst>
                <c:ext xmlns:c15="http://schemas.microsoft.com/office/drawing/2012/chart" uri="{02D57815-91ED-43cb-92C2-25804820EDAC}">
                  <c15:fullRef>
                    <c15:sqref>'Chart 26'!$B$7:$H$7</c15:sqref>
                  </c15:fullRef>
                </c:ext>
              </c:extLst>
              <c:f>'Chart 26'!$C$7:$H$7</c:f>
              <c:numCache>
                <c:formatCode>0.0</c:formatCode>
                <c:ptCount val="6"/>
                <c:pt idx="0">
                  <c:v>15.3</c:v>
                </c:pt>
                <c:pt idx="1">
                  <c:v>13.448607108549471</c:v>
                </c:pt>
                <c:pt idx="2">
                  <c:v>17.514595496246873</c:v>
                </c:pt>
                <c:pt idx="3">
                  <c:v>24.280879864636209</c:v>
                </c:pt>
                <c:pt idx="4">
                  <c:v>25.538020086083215</c:v>
                </c:pt>
                <c:pt idx="5">
                  <c:v>32.670454545454547</c:v>
                </c:pt>
              </c:numCache>
            </c:numRef>
          </c:val>
          <c:extLst xmlns:c16r2="http://schemas.microsoft.com/office/drawing/2015/06/chart">
            <c:ext xmlns:c16="http://schemas.microsoft.com/office/drawing/2014/chart" uri="{C3380CC4-5D6E-409C-BE32-E72D297353CC}">
              <c16:uniqueId val="{00000005-25E9-444F-ACA0-CE02293277F1}"/>
            </c:ext>
          </c:extLst>
        </c:ser>
        <c:dLbls>
          <c:showLegendKey val="0"/>
          <c:showVal val="0"/>
          <c:showCatName val="0"/>
          <c:showSerName val="0"/>
          <c:showPercent val="0"/>
          <c:showBubbleSize val="0"/>
        </c:dLbls>
        <c:gapWidth val="150"/>
        <c:overlap val="100"/>
        <c:axId val="473935000"/>
        <c:axId val="473935392"/>
      </c:barChart>
      <c:catAx>
        <c:axId val="4739350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5392"/>
        <c:crosses val="autoZero"/>
        <c:auto val="1"/>
        <c:lblAlgn val="ctr"/>
        <c:lblOffset val="100"/>
        <c:noMultiLvlLbl val="0"/>
      </c:catAx>
      <c:valAx>
        <c:axId val="473935392"/>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5000"/>
        <c:crosses val="autoZero"/>
        <c:crossBetween val="between"/>
      </c:valAx>
      <c:spPr>
        <a:noFill/>
        <a:ln>
          <a:noFill/>
        </a:ln>
        <a:effectLst/>
      </c:spPr>
    </c:plotArea>
    <c:legend>
      <c:legendPos val="b"/>
      <c:layout>
        <c:manualLayout>
          <c:xMode val="edge"/>
          <c:yMode val="edge"/>
          <c:x val="1.0483730158730159E-2"/>
          <c:y val="0.78257418883680241"/>
          <c:w val="0.97650232182515628"/>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38880845184019E-2"/>
          <c:y val="6.4927015701984614E-2"/>
          <c:w val="0.87856785714285712"/>
          <c:h val="0.687957821061841"/>
        </c:manualLayout>
      </c:layout>
      <c:lineChart>
        <c:grouping val="standard"/>
        <c:varyColors val="0"/>
        <c:ser>
          <c:idx val="0"/>
          <c:order val="0"/>
          <c:tx>
            <c:strRef>
              <c:f>'Chart 28'!$B$1</c:f>
              <c:strCache>
                <c:ptCount val="1"/>
                <c:pt idx="0">
                  <c:v>EU</c:v>
                </c:pt>
              </c:strCache>
            </c:strRef>
          </c:tx>
          <c:marker>
            <c:symbol val="none"/>
          </c:marker>
          <c:cat>
            <c:strRef>
              <c:f>'Chart 28'!$A$2:$A$29</c:f>
              <c:strCache>
                <c:ptCount val="28"/>
                <c:pt idx="0">
                  <c:v>I 14</c:v>
                </c:pt>
                <c:pt idx="1">
                  <c:v>II</c:v>
                </c:pt>
                <c:pt idx="2">
                  <c:v>III</c:v>
                </c:pt>
                <c:pt idx="3">
                  <c:v>IV</c:v>
                </c:pt>
                <c:pt idx="4">
                  <c:v>I 15</c:v>
                </c:pt>
                <c:pt idx="5">
                  <c:v>II</c:v>
                </c:pt>
                <c:pt idx="6">
                  <c:v>III</c:v>
                </c:pt>
                <c:pt idx="7">
                  <c:v>IV</c:v>
                </c:pt>
                <c:pt idx="8">
                  <c:v>I 16</c:v>
                </c:pt>
                <c:pt idx="9">
                  <c:v>II</c:v>
                </c:pt>
                <c:pt idx="10">
                  <c:v>III</c:v>
                </c:pt>
                <c:pt idx="11">
                  <c:v>IV</c:v>
                </c:pt>
                <c:pt idx="12">
                  <c:v>I 17</c:v>
                </c:pt>
                <c:pt idx="13">
                  <c:v>II</c:v>
                </c:pt>
                <c:pt idx="14">
                  <c:v>III</c:v>
                </c:pt>
                <c:pt idx="15">
                  <c:v>IV</c:v>
                </c:pt>
                <c:pt idx="16">
                  <c:v>I 18</c:v>
                </c:pt>
                <c:pt idx="17">
                  <c:v>II</c:v>
                </c:pt>
                <c:pt idx="18">
                  <c:v>III</c:v>
                </c:pt>
                <c:pt idx="19">
                  <c:v>IV</c:v>
                </c:pt>
                <c:pt idx="20">
                  <c:v>I 19</c:v>
                </c:pt>
                <c:pt idx="21">
                  <c:v>II</c:v>
                </c:pt>
                <c:pt idx="22">
                  <c:v>III</c:v>
                </c:pt>
                <c:pt idx="23">
                  <c:v>IV</c:v>
                </c:pt>
                <c:pt idx="24">
                  <c:v>I 20</c:v>
                </c:pt>
                <c:pt idx="25">
                  <c:v>II</c:v>
                </c:pt>
                <c:pt idx="26">
                  <c:v>III</c:v>
                </c:pt>
                <c:pt idx="27">
                  <c:v>IV</c:v>
                </c:pt>
              </c:strCache>
            </c:strRef>
          </c:cat>
          <c:val>
            <c:numRef>
              <c:f>'Chart 28'!$B$2:$B$29</c:f>
              <c:numCache>
                <c:formatCode>0.0%</c:formatCode>
                <c:ptCount val="28"/>
                <c:pt idx="0">
                  <c:v>0.125</c:v>
                </c:pt>
                <c:pt idx="1">
                  <c:v>0.121</c:v>
                </c:pt>
                <c:pt idx="2">
                  <c:v>0.125</c:v>
                </c:pt>
                <c:pt idx="3">
                  <c:v>0.122</c:v>
                </c:pt>
                <c:pt idx="4">
                  <c:v>0.124</c:v>
                </c:pt>
                <c:pt idx="5">
                  <c:v>0.121</c:v>
                </c:pt>
                <c:pt idx="6">
                  <c:v>0.124</c:v>
                </c:pt>
                <c:pt idx="7">
                  <c:v>0.125</c:v>
                </c:pt>
                <c:pt idx="8">
                  <c:v>0.12300000000000001</c:v>
                </c:pt>
                <c:pt idx="9">
                  <c:v>0.124</c:v>
                </c:pt>
                <c:pt idx="10">
                  <c:v>0.124</c:v>
                </c:pt>
                <c:pt idx="11">
                  <c:v>0.11900000000000001</c:v>
                </c:pt>
                <c:pt idx="12">
                  <c:v>0.12</c:v>
                </c:pt>
                <c:pt idx="13">
                  <c:v>0.12300000000000001</c:v>
                </c:pt>
                <c:pt idx="14">
                  <c:v>0.122</c:v>
                </c:pt>
                <c:pt idx="15">
                  <c:v>0.124</c:v>
                </c:pt>
                <c:pt idx="16">
                  <c:v>0.12</c:v>
                </c:pt>
                <c:pt idx="17">
                  <c:v>0.124</c:v>
                </c:pt>
                <c:pt idx="18">
                  <c:v>0.124</c:v>
                </c:pt>
                <c:pt idx="19">
                  <c:v>0.126</c:v>
                </c:pt>
                <c:pt idx="20">
                  <c:v>0.129</c:v>
                </c:pt>
                <c:pt idx="21">
                  <c:v>0.13100000000000001</c:v>
                </c:pt>
                <c:pt idx="22">
                  <c:v>0.129</c:v>
                </c:pt>
                <c:pt idx="23">
                  <c:v>0.124</c:v>
                </c:pt>
                <c:pt idx="24">
                  <c:v>0.16699999999999998</c:v>
                </c:pt>
                <c:pt idx="25">
                  <c:v>0.24600000000000002</c:v>
                </c:pt>
                <c:pt idx="26">
                  <c:v>0.17300000000000001</c:v>
                </c:pt>
              </c:numCache>
            </c:numRef>
          </c:val>
          <c:smooth val="0"/>
          <c:extLst xmlns:c16r2="http://schemas.microsoft.com/office/drawing/2015/06/chart">
            <c:ext xmlns:c16="http://schemas.microsoft.com/office/drawing/2014/chart" uri="{C3380CC4-5D6E-409C-BE32-E72D297353CC}">
              <c16:uniqueId val="{00000000-67B9-4162-AF35-968289A130CE}"/>
            </c:ext>
          </c:extLst>
        </c:ser>
        <c:ser>
          <c:idx val="1"/>
          <c:order val="1"/>
          <c:tx>
            <c:strRef>
              <c:f>'Chart 28'!$C$1</c:f>
              <c:strCache>
                <c:ptCount val="1"/>
                <c:pt idx="0">
                  <c:v>USA</c:v>
                </c:pt>
              </c:strCache>
            </c:strRef>
          </c:tx>
          <c:marker>
            <c:symbol val="none"/>
          </c:marker>
          <c:cat>
            <c:strRef>
              <c:f>'Chart 28'!$A$2:$A$29</c:f>
              <c:strCache>
                <c:ptCount val="28"/>
                <c:pt idx="0">
                  <c:v>I 14</c:v>
                </c:pt>
                <c:pt idx="1">
                  <c:v>II</c:v>
                </c:pt>
                <c:pt idx="2">
                  <c:v>III</c:v>
                </c:pt>
                <c:pt idx="3">
                  <c:v>IV</c:v>
                </c:pt>
                <c:pt idx="4">
                  <c:v>I 15</c:v>
                </c:pt>
                <c:pt idx="5">
                  <c:v>II</c:v>
                </c:pt>
                <c:pt idx="6">
                  <c:v>III</c:v>
                </c:pt>
                <c:pt idx="7">
                  <c:v>IV</c:v>
                </c:pt>
                <c:pt idx="8">
                  <c:v>I 16</c:v>
                </c:pt>
                <c:pt idx="9">
                  <c:v>II</c:v>
                </c:pt>
                <c:pt idx="10">
                  <c:v>III</c:v>
                </c:pt>
                <c:pt idx="11">
                  <c:v>IV</c:v>
                </c:pt>
                <c:pt idx="12">
                  <c:v>I 17</c:v>
                </c:pt>
                <c:pt idx="13">
                  <c:v>II</c:v>
                </c:pt>
                <c:pt idx="14">
                  <c:v>III</c:v>
                </c:pt>
                <c:pt idx="15">
                  <c:v>IV</c:v>
                </c:pt>
                <c:pt idx="16">
                  <c:v>I 18</c:v>
                </c:pt>
                <c:pt idx="17">
                  <c:v>II</c:v>
                </c:pt>
                <c:pt idx="18">
                  <c:v>III</c:v>
                </c:pt>
                <c:pt idx="19">
                  <c:v>IV</c:v>
                </c:pt>
                <c:pt idx="20">
                  <c:v>I 19</c:v>
                </c:pt>
                <c:pt idx="21">
                  <c:v>II</c:v>
                </c:pt>
                <c:pt idx="22">
                  <c:v>III</c:v>
                </c:pt>
                <c:pt idx="23">
                  <c:v>IV</c:v>
                </c:pt>
                <c:pt idx="24">
                  <c:v>I 20</c:v>
                </c:pt>
                <c:pt idx="25">
                  <c:v>II</c:v>
                </c:pt>
                <c:pt idx="26">
                  <c:v>III</c:v>
                </c:pt>
                <c:pt idx="27">
                  <c:v>IV</c:v>
                </c:pt>
              </c:strCache>
            </c:strRef>
          </c:cat>
          <c:val>
            <c:numRef>
              <c:f>'Chart 28'!$C$2:$C$29</c:f>
              <c:numCache>
                <c:formatCode>0.0%</c:formatCode>
                <c:ptCount val="28"/>
                <c:pt idx="0">
                  <c:v>7.1333333333333332E-2</c:v>
                </c:pt>
                <c:pt idx="1">
                  <c:v>7.3666666666666672E-2</c:v>
                </c:pt>
                <c:pt idx="2">
                  <c:v>7.4333333333333335E-2</c:v>
                </c:pt>
                <c:pt idx="3">
                  <c:v>7.4666666666666659E-2</c:v>
                </c:pt>
                <c:pt idx="4">
                  <c:v>7.9999999999999988E-2</c:v>
                </c:pt>
                <c:pt idx="5">
                  <c:v>7.4999999999999997E-2</c:v>
                </c:pt>
                <c:pt idx="6">
                  <c:v>7.3333333333333334E-2</c:v>
                </c:pt>
                <c:pt idx="7">
                  <c:v>7.3333333333333334E-2</c:v>
                </c:pt>
                <c:pt idx="8">
                  <c:v>7.4333333333333335E-2</c:v>
                </c:pt>
                <c:pt idx="9">
                  <c:v>6.8333333333333329E-2</c:v>
                </c:pt>
                <c:pt idx="10">
                  <c:v>6.6333333333333327E-2</c:v>
                </c:pt>
                <c:pt idx="11">
                  <c:v>6.6333333333333327E-2</c:v>
                </c:pt>
                <c:pt idx="12">
                  <c:v>6.8999999999999992E-2</c:v>
                </c:pt>
                <c:pt idx="13">
                  <c:v>7.3666666666666672E-2</c:v>
                </c:pt>
                <c:pt idx="14">
                  <c:v>7.4666666666666659E-2</c:v>
                </c:pt>
                <c:pt idx="15">
                  <c:v>7.0000000000000007E-2</c:v>
                </c:pt>
                <c:pt idx="16">
                  <c:v>7.6999999999999999E-2</c:v>
                </c:pt>
                <c:pt idx="17">
                  <c:v>7.7666666666666662E-2</c:v>
                </c:pt>
                <c:pt idx="18">
                  <c:v>7.8666666666666676E-2</c:v>
                </c:pt>
                <c:pt idx="19">
                  <c:v>8.0333333333333326E-2</c:v>
                </c:pt>
                <c:pt idx="20">
                  <c:v>8.3666666666666667E-2</c:v>
                </c:pt>
                <c:pt idx="21">
                  <c:v>7.2999999999999995E-2</c:v>
                </c:pt>
                <c:pt idx="22">
                  <c:v>7.2000000000000008E-2</c:v>
                </c:pt>
                <c:pt idx="23">
                  <c:v>7.2999999999999995E-2</c:v>
                </c:pt>
                <c:pt idx="24">
                  <c:v>9.6000000000000002E-2</c:v>
                </c:pt>
                <c:pt idx="25">
                  <c:v>0.25800000000000001</c:v>
                </c:pt>
                <c:pt idx="26">
                  <c:v>0.157</c:v>
                </c:pt>
                <c:pt idx="27">
                  <c:v>0.13033333333333333</c:v>
                </c:pt>
              </c:numCache>
            </c:numRef>
          </c:val>
          <c:smooth val="0"/>
          <c:extLst xmlns:c16r2="http://schemas.microsoft.com/office/drawing/2015/06/chart">
            <c:ext xmlns:c16="http://schemas.microsoft.com/office/drawing/2014/chart" uri="{C3380CC4-5D6E-409C-BE32-E72D297353CC}">
              <c16:uniqueId val="{00000001-67B9-4162-AF35-968289A130CE}"/>
            </c:ext>
          </c:extLst>
        </c:ser>
        <c:dLbls>
          <c:showLegendKey val="0"/>
          <c:showVal val="0"/>
          <c:showCatName val="0"/>
          <c:showSerName val="0"/>
          <c:showPercent val="0"/>
          <c:showBubbleSize val="0"/>
        </c:dLbls>
        <c:smooth val="0"/>
        <c:axId val="473934216"/>
        <c:axId val="473935784"/>
      </c:lineChart>
      <c:catAx>
        <c:axId val="473934216"/>
        <c:scaling>
          <c:orientation val="minMax"/>
        </c:scaling>
        <c:delete val="0"/>
        <c:axPos val="b"/>
        <c:numFmt formatCode="General" sourceLinked="0"/>
        <c:majorTickMark val="out"/>
        <c:minorTickMark val="none"/>
        <c:tickLblPos val="nextTo"/>
        <c:spPr>
          <a:ln w="9525">
            <a:solidFill>
              <a:schemeClr val="tx1"/>
            </a:solidFill>
          </a:ln>
        </c:spPr>
        <c:txPr>
          <a:bodyPr rot="-5400000" vert="horz"/>
          <a:lstStyle/>
          <a:p>
            <a:pPr>
              <a:defRPr/>
            </a:pPr>
            <a:endParaRPr lang="en-US"/>
          </a:p>
        </c:txPr>
        <c:crossAx val="473935784"/>
        <c:crosses val="autoZero"/>
        <c:auto val="1"/>
        <c:lblAlgn val="ctr"/>
        <c:lblOffset val="100"/>
        <c:noMultiLvlLbl val="0"/>
      </c:catAx>
      <c:valAx>
        <c:axId val="473935784"/>
        <c:scaling>
          <c:orientation val="minMax"/>
        </c:scaling>
        <c:delete val="0"/>
        <c:axPos val="l"/>
        <c:numFmt formatCode="0%" sourceLinked="0"/>
        <c:majorTickMark val="out"/>
        <c:minorTickMark val="none"/>
        <c:tickLblPos val="nextTo"/>
        <c:spPr>
          <a:ln w="9525">
            <a:solidFill>
              <a:schemeClr val="tx1"/>
            </a:solidFill>
          </a:ln>
        </c:spPr>
        <c:crossAx val="473934216"/>
        <c:crosses val="autoZero"/>
        <c:crossBetween val="between"/>
      </c:valAx>
      <c:spPr>
        <a:noFill/>
      </c:spPr>
    </c:plotArea>
    <c:legend>
      <c:legendPos val="r"/>
      <c:layout>
        <c:manualLayout>
          <c:xMode val="edge"/>
          <c:yMode val="edge"/>
          <c:x val="1.5513888888888886E-2"/>
          <c:y val="0.88081606363621723"/>
          <c:w val="0.58305317460317463"/>
          <c:h val="0.10282405488787585"/>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sz="600">
          <a:latin typeface="GHEA Grapalat" panose="02000506050000020003" pitchFamily="50"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2551587301587"/>
          <c:y val="8.3333333333333329E-2"/>
          <c:w val="0.86858611111111106"/>
          <c:h val="0.77415354330708663"/>
        </c:manualLayout>
      </c:layout>
      <c:lineChart>
        <c:grouping val="standard"/>
        <c:varyColors val="0"/>
        <c:ser>
          <c:idx val="0"/>
          <c:order val="0"/>
          <c:tx>
            <c:strRef>
              <c:f>'Chart 29'!$B$1</c:f>
              <c:strCache>
                <c:ptCount val="1"/>
                <c:pt idx="0">
                  <c:v>Մասնավոր խնայողությունները ՀՆԱ-ում</c:v>
                </c:pt>
              </c:strCache>
            </c:strRef>
          </c:tx>
          <c:marker>
            <c:symbol val="none"/>
          </c:marker>
          <c:cat>
            <c:strRef>
              <c:f>'Chart 29'!$A$2:$A$9</c:f>
              <c:strCache>
                <c:ptCount val="8"/>
                <c:pt idx="0">
                  <c:v>I 19</c:v>
                </c:pt>
                <c:pt idx="1">
                  <c:v>II</c:v>
                </c:pt>
                <c:pt idx="2">
                  <c:v>III</c:v>
                </c:pt>
                <c:pt idx="3">
                  <c:v>IV</c:v>
                </c:pt>
                <c:pt idx="4">
                  <c:v>I 20</c:v>
                </c:pt>
                <c:pt idx="5">
                  <c:v>II</c:v>
                </c:pt>
                <c:pt idx="6">
                  <c:v>III</c:v>
                </c:pt>
                <c:pt idx="7">
                  <c:v>IV</c:v>
                </c:pt>
              </c:strCache>
            </c:strRef>
          </c:cat>
          <c:val>
            <c:numRef>
              <c:f>'Chart 29'!$B$2:$B$9</c:f>
              <c:numCache>
                <c:formatCode>0.0%</c:formatCode>
                <c:ptCount val="8"/>
                <c:pt idx="0">
                  <c:v>0.139080483</c:v>
                </c:pt>
                <c:pt idx="1">
                  <c:v>8.4200111899999999E-2</c:v>
                </c:pt>
                <c:pt idx="2">
                  <c:v>0.13298775499999999</c:v>
                </c:pt>
                <c:pt idx="3">
                  <c:v>9.4193612499999996E-2</c:v>
                </c:pt>
                <c:pt idx="4">
                  <c:v>0.11912884</c:v>
                </c:pt>
                <c:pt idx="5">
                  <c:v>0.19268252199999999</c:v>
                </c:pt>
                <c:pt idx="6">
                  <c:v>0.194883309</c:v>
                </c:pt>
                <c:pt idx="7">
                  <c:v>0.254843076</c:v>
                </c:pt>
              </c:numCache>
            </c:numRef>
          </c:val>
          <c:smooth val="0"/>
          <c:extLst xmlns:c16r2="http://schemas.microsoft.com/office/drawing/2015/06/chart">
            <c:ext xmlns:c16="http://schemas.microsoft.com/office/drawing/2014/chart" uri="{C3380CC4-5D6E-409C-BE32-E72D297353CC}">
              <c16:uniqueId val="{00000000-09A9-4D3C-927F-B8F4BC3547A5}"/>
            </c:ext>
          </c:extLst>
        </c:ser>
        <c:dLbls>
          <c:showLegendKey val="0"/>
          <c:showVal val="0"/>
          <c:showCatName val="0"/>
          <c:showSerName val="0"/>
          <c:showPercent val="0"/>
          <c:showBubbleSize val="0"/>
        </c:dLbls>
        <c:smooth val="0"/>
        <c:axId val="473936176"/>
        <c:axId val="473938920"/>
      </c:lineChart>
      <c:catAx>
        <c:axId val="473936176"/>
        <c:scaling>
          <c:orientation val="minMax"/>
        </c:scaling>
        <c:delete val="0"/>
        <c:axPos val="b"/>
        <c:numFmt formatCode="General" sourceLinked="0"/>
        <c:majorTickMark val="out"/>
        <c:minorTickMark val="none"/>
        <c:tickLblPos val="nextTo"/>
        <c:crossAx val="473938920"/>
        <c:crosses val="autoZero"/>
        <c:auto val="1"/>
        <c:lblAlgn val="ctr"/>
        <c:lblOffset val="100"/>
        <c:noMultiLvlLbl val="0"/>
      </c:catAx>
      <c:valAx>
        <c:axId val="473938920"/>
        <c:scaling>
          <c:orientation val="minMax"/>
        </c:scaling>
        <c:delete val="0"/>
        <c:axPos val="l"/>
        <c:numFmt formatCode="0%" sourceLinked="0"/>
        <c:majorTickMark val="out"/>
        <c:minorTickMark val="none"/>
        <c:tickLblPos val="nextTo"/>
        <c:crossAx val="473936176"/>
        <c:crosses val="autoZero"/>
        <c:crossBetween val="between"/>
      </c:valAx>
      <c:spPr>
        <a:noFill/>
      </c:spPr>
    </c:plotArea>
    <c:plotVisOnly val="1"/>
    <c:dispBlanksAs val="gap"/>
    <c:showDLblsOverMax val="0"/>
  </c:chart>
  <c:spPr>
    <a:noFill/>
    <a:ln>
      <a:noFill/>
    </a:ln>
  </c:spPr>
  <c:txPr>
    <a:bodyPr/>
    <a:lstStyle/>
    <a:p>
      <a:pPr>
        <a:defRPr sz="600">
          <a:latin typeface="GHEA Grapalat" panose="02000506050000020003" pitchFamily="50"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6.4675925925925928E-2"/>
          <c:w val="0.88728648082296169"/>
          <c:h val="0.63759878565033645"/>
        </c:manualLayout>
      </c:layout>
      <c:lineChart>
        <c:grouping val="standard"/>
        <c:varyColors val="0"/>
        <c:ser>
          <c:idx val="0"/>
          <c:order val="0"/>
          <c:tx>
            <c:strRef>
              <c:f>'Chart 30'!$B$1</c:f>
              <c:strCache>
                <c:ptCount val="1"/>
                <c:pt idx="0">
                  <c:v>Q1, 2020 projections</c:v>
                </c:pt>
              </c:strCache>
            </c:strRef>
          </c:tx>
          <c:spPr>
            <a:ln w="19050" cap="rnd">
              <a:solidFill>
                <a:schemeClr val="accent2"/>
              </a:solidFill>
              <a:round/>
            </a:ln>
            <a:effectLst/>
          </c:spPr>
          <c:marker>
            <c:symbol val="none"/>
          </c:marker>
          <c:cat>
            <c:strRef>
              <c:f>'Chart 30'!$A$2:$A$28</c:f>
              <c:strCache>
                <c:ptCount val="27"/>
                <c:pt idx="0">
                  <c:v>Q1 17</c:v>
                </c:pt>
                <c:pt idx="1">
                  <c:v>Q2 </c:v>
                </c:pt>
                <c:pt idx="2">
                  <c:v>Q3</c:v>
                </c:pt>
                <c:pt idx="3">
                  <c:v>Q4</c:v>
                </c:pt>
                <c:pt idx="4">
                  <c:v>Q1 18</c:v>
                </c:pt>
                <c:pt idx="5">
                  <c:v>Q2 </c:v>
                </c:pt>
                <c:pt idx="6">
                  <c:v>Q3</c:v>
                </c:pt>
                <c:pt idx="7">
                  <c:v>Q4</c:v>
                </c:pt>
                <c:pt idx="8">
                  <c:v>Q1 19</c:v>
                </c:pt>
                <c:pt idx="9">
                  <c:v>Q2 </c:v>
                </c:pt>
                <c:pt idx="10">
                  <c:v>Q3</c:v>
                </c:pt>
                <c:pt idx="11">
                  <c:v>Q4</c:v>
                </c:pt>
                <c:pt idx="12">
                  <c:v>Q1 20</c:v>
                </c:pt>
                <c:pt idx="13">
                  <c:v>Q2 </c:v>
                </c:pt>
                <c:pt idx="14">
                  <c:v>Q3</c:v>
                </c:pt>
                <c:pt idx="15">
                  <c:v>Q4</c:v>
                </c:pt>
                <c:pt idx="16">
                  <c:v>Q1 21</c:v>
                </c:pt>
                <c:pt idx="17">
                  <c:v>Q2 </c:v>
                </c:pt>
                <c:pt idx="18">
                  <c:v>Q3</c:v>
                </c:pt>
                <c:pt idx="19">
                  <c:v>Q4</c:v>
                </c:pt>
                <c:pt idx="20">
                  <c:v>Q1 22</c:v>
                </c:pt>
                <c:pt idx="21">
                  <c:v>Q2 </c:v>
                </c:pt>
                <c:pt idx="22">
                  <c:v>Q3</c:v>
                </c:pt>
                <c:pt idx="23">
                  <c:v>Q4</c:v>
                </c:pt>
                <c:pt idx="24">
                  <c:v>Q1 23</c:v>
                </c:pt>
                <c:pt idx="25">
                  <c:v>Q2 </c:v>
                </c:pt>
                <c:pt idx="26">
                  <c:v>Q3</c:v>
                </c:pt>
              </c:strCache>
            </c:strRef>
          </c:cat>
          <c:val>
            <c:numRef>
              <c:f>'Chart 30'!$B$2:$B$28</c:f>
              <c:numCache>
                <c:formatCode>General</c:formatCode>
                <c:ptCount val="27"/>
                <c:pt idx="11" formatCode="0.0">
                  <c:v>0.72819999999999996</c:v>
                </c:pt>
                <c:pt idx="12" formatCode="0.0">
                  <c:v>-0.24231189</c:v>
                </c:pt>
                <c:pt idx="13" formatCode="0.0">
                  <c:v>1.1000000000000001</c:v>
                </c:pt>
                <c:pt idx="14" formatCode="0.0">
                  <c:v>1.6</c:v>
                </c:pt>
                <c:pt idx="15" formatCode="0.0">
                  <c:v>1.9</c:v>
                </c:pt>
                <c:pt idx="16" formatCode="0.0">
                  <c:v>2.5</c:v>
                </c:pt>
                <c:pt idx="17" formatCode="0.0">
                  <c:v>2.2999999999999998</c:v>
                </c:pt>
                <c:pt idx="18" formatCode="0.0">
                  <c:v>2.8</c:v>
                </c:pt>
                <c:pt idx="19" formatCode="0.0">
                  <c:v>3.1</c:v>
                </c:pt>
                <c:pt idx="20" formatCode="0.0">
                  <c:v>3.4</c:v>
                </c:pt>
                <c:pt idx="21" formatCode="0.0">
                  <c:v>3.6</c:v>
                </c:pt>
                <c:pt idx="22" formatCode="0.0">
                  <c:v>3.8</c:v>
                </c:pt>
                <c:pt idx="23" formatCode="0.0">
                  <c:v>4</c:v>
                </c:pt>
              </c:numCache>
            </c:numRef>
          </c:val>
          <c:smooth val="0"/>
          <c:extLst xmlns:c16r2="http://schemas.microsoft.com/office/drawing/2015/06/chart">
            <c:ext xmlns:c16="http://schemas.microsoft.com/office/drawing/2014/chart" uri="{C3380CC4-5D6E-409C-BE32-E72D297353CC}">
              <c16:uniqueId val="{00000000-04D8-4793-96A1-170509D4AA47}"/>
            </c:ext>
          </c:extLst>
        </c:ser>
        <c:ser>
          <c:idx val="1"/>
          <c:order val="1"/>
          <c:tx>
            <c:strRef>
              <c:f>'Chart 30'!$C$1</c:f>
              <c:strCache>
                <c:ptCount val="1"/>
                <c:pt idx="0">
                  <c:v>Q2, 2020 projections</c:v>
                </c:pt>
              </c:strCache>
            </c:strRef>
          </c:tx>
          <c:spPr>
            <a:ln w="19050" cap="rnd">
              <a:solidFill>
                <a:srgbClr val="7030A0"/>
              </a:solidFill>
              <a:round/>
            </a:ln>
            <a:effectLst/>
          </c:spPr>
          <c:marker>
            <c:symbol val="none"/>
          </c:marker>
          <c:cat>
            <c:strRef>
              <c:f>'Chart 30'!$A$2:$A$28</c:f>
              <c:strCache>
                <c:ptCount val="27"/>
                <c:pt idx="0">
                  <c:v>Q1 17</c:v>
                </c:pt>
                <c:pt idx="1">
                  <c:v>Q2 </c:v>
                </c:pt>
                <c:pt idx="2">
                  <c:v>Q3</c:v>
                </c:pt>
                <c:pt idx="3">
                  <c:v>Q4</c:v>
                </c:pt>
                <c:pt idx="4">
                  <c:v>Q1 18</c:v>
                </c:pt>
                <c:pt idx="5">
                  <c:v>Q2 </c:v>
                </c:pt>
                <c:pt idx="6">
                  <c:v>Q3</c:v>
                </c:pt>
                <c:pt idx="7">
                  <c:v>Q4</c:v>
                </c:pt>
                <c:pt idx="8">
                  <c:v>Q1 19</c:v>
                </c:pt>
                <c:pt idx="9">
                  <c:v>Q2 </c:v>
                </c:pt>
                <c:pt idx="10">
                  <c:v>Q3</c:v>
                </c:pt>
                <c:pt idx="11">
                  <c:v>Q4</c:v>
                </c:pt>
                <c:pt idx="12">
                  <c:v>Q1 20</c:v>
                </c:pt>
                <c:pt idx="13">
                  <c:v>Q2 </c:v>
                </c:pt>
                <c:pt idx="14">
                  <c:v>Q3</c:v>
                </c:pt>
                <c:pt idx="15">
                  <c:v>Q4</c:v>
                </c:pt>
                <c:pt idx="16">
                  <c:v>Q1 21</c:v>
                </c:pt>
                <c:pt idx="17">
                  <c:v>Q2 </c:v>
                </c:pt>
                <c:pt idx="18">
                  <c:v>Q3</c:v>
                </c:pt>
                <c:pt idx="19">
                  <c:v>Q4</c:v>
                </c:pt>
                <c:pt idx="20">
                  <c:v>Q1 22</c:v>
                </c:pt>
                <c:pt idx="21">
                  <c:v>Q2 </c:v>
                </c:pt>
                <c:pt idx="22">
                  <c:v>Q3</c:v>
                </c:pt>
                <c:pt idx="23">
                  <c:v>Q4</c:v>
                </c:pt>
                <c:pt idx="24">
                  <c:v>Q1 23</c:v>
                </c:pt>
                <c:pt idx="25">
                  <c:v>Q2 </c:v>
                </c:pt>
                <c:pt idx="26">
                  <c:v>Q3</c:v>
                </c:pt>
              </c:strCache>
            </c:strRef>
          </c:cat>
          <c:val>
            <c:numRef>
              <c:f>'Chart 30'!$C$2:$C$28</c:f>
              <c:numCache>
                <c:formatCode>General</c:formatCode>
                <c:ptCount val="27"/>
                <c:pt idx="12" formatCode="0.0">
                  <c:v>-0.11</c:v>
                </c:pt>
                <c:pt idx="13" formatCode="0.0">
                  <c:v>1.27</c:v>
                </c:pt>
                <c:pt idx="14" formatCode="0.0">
                  <c:v>1.67</c:v>
                </c:pt>
                <c:pt idx="15" formatCode="0.0">
                  <c:v>1.88378052</c:v>
                </c:pt>
                <c:pt idx="16" formatCode="0.0">
                  <c:v>2.72150984</c:v>
                </c:pt>
                <c:pt idx="17" formatCode="0.0">
                  <c:v>2.0175818200000002</c:v>
                </c:pt>
                <c:pt idx="18" formatCode="0.0">
                  <c:v>2.0962680800000002</c:v>
                </c:pt>
                <c:pt idx="19" formatCode="0.0">
                  <c:v>2.2888210408000003</c:v>
                </c:pt>
                <c:pt idx="20" formatCode="0.0">
                  <c:v>2.4784055240000002</c:v>
                </c:pt>
                <c:pt idx="21" formatCode="0.0">
                  <c:v>2.7547782599999997</c:v>
                </c:pt>
                <c:pt idx="22" formatCode="0.0">
                  <c:v>3.2096320199999999</c:v>
                </c:pt>
                <c:pt idx="23" formatCode="0.0">
                  <c:v>3.6291802799999999</c:v>
                </c:pt>
                <c:pt idx="24" formatCode="0.0">
                  <c:v>4</c:v>
                </c:pt>
              </c:numCache>
            </c:numRef>
          </c:val>
          <c:smooth val="0"/>
          <c:extLst xmlns:c16r2="http://schemas.microsoft.com/office/drawing/2015/06/chart">
            <c:ext xmlns:c16="http://schemas.microsoft.com/office/drawing/2014/chart" uri="{C3380CC4-5D6E-409C-BE32-E72D297353CC}">
              <c16:uniqueId val="{00000001-04D8-4793-96A1-170509D4AA47}"/>
            </c:ext>
          </c:extLst>
        </c:ser>
        <c:ser>
          <c:idx val="2"/>
          <c:order val="2"/>
          <c:tx>
            <c:strRef>
              <c:f>'Chart 30'!$D$1</c:f>
              <c:strCache>
                <c:ptCount val="1"/>
                <c:pt idx="0">
                  <c:v>Q3, 2020 projections</c:v>
                </c:pt>
              </c:strCache>
            </c:strRef>
          </c:tx>
          <c:spPr>
            <a:ln w="19050" cap="rnd">
              <a:solidFill>
                <a:schemeClr val="accent4"/>
              </a:solidFill>
              <a:round/>
            </a:ln>
            <a:effectLst/>
          </c:spPr>
          <c:marker>
            <c:symbol val="none"/>
          </c:marker>
          <c:cat>
            <c:strRef>
              <c:f>'Chart 30'!$A$2:$A$28</c:f>
              <c:strCache>
                <c:ptCount val="27"/>
                <c:pt idx="0">
                  <c:v>Q1 17</c:v>
                </c:pt>
                <c:pt idx="1">
                  <c:v>Q2 </c:v>
                </c:pt>
                <c:pt idx="2">
                  <c:v>Q3</c:v>
                </c:pt>
                <c:pt idx="3">
                  <c:v>Q4</c:v>
                </c:pt>
                <c:pt idx="4">
                  <c:v>Q1 18</c:v>
                </c:pt>
                <c:pt idx="5">
                  <c:v>Q2 </c:v>
                </c:pt>
                <c:pt idx="6">
                  <c:v>Q3</c:v>
                </c:pt>
                <c:pt idx="7">
                  <c:v>Q4</c:v>
                </c:pt>
                <c:pt idx="8">
                  <c:v>Q1 19</c:v>
                </c:pt>
                <c:pt idx="9">
                  <c:v>Q2 </c:v>
                </c:pt>
                <c:pt idx="10">
                  <c:v>Q3</c:v>
                </c:pt>
                <c:pt idx="11">
                  <c:v>Q4</c:v>
                </c:pt>
                <c:pt idx="12">
                  <c:v>Q1 20</c:v>
                </c:pt>
                <c:pt idx="13">
                  <c:v>Q2 </c:v>
                </c:pt>
                <c:pt idx="14">
                  <c:v>Q3</c:v>
                </c:pt>
                <c:pt idx="15">
                  <c:v>Q4</c:v>
                </c:pt>
                <c:pt idx="16">
                  <c:v>Q1 21</c:v>
                </c:pt>
                <c:pt idx="17">
                  <c:v>Q2 </c:v>
                </c:pt>
                <c:pt idx="18">
                  <c:v>Q3</c:v>
                </c:pt>
                <c:pt idx="19">
                  <c:v>Q4</c:v>
                </c:pt>
                <c:pt idx="20">
                  <c:v>Q1 22</c:v>
                </c:pt>
                <c:pt idx="21">
                  <c:v>Q2 </c:v>
                </c:pt>
                <c:pt idx="22">
                  <c:v>Q3</c:v>
                </c:pt>
                <c:pt idx="23">
                  <c:v>Q4</c:v>
                </c:pt>
                <c:pt idx="24">
                  <c:v>Q1 23</c:v>
                </c:pt>
                <c:pt idx="25">
                  <c:v>Q2 </c:v>
                </c:pt>
                <c:pt idx="26">
                  <c:v>Q3</c:v>
                </c:pt>
              </c:strCache>
            </c:strRef>
          </c:cat>
          <c:val>
            <c:numRef>
              <c:f>'Chart 30'!$D$2:$D$28</c:f>
              <c:numCache>
                <c:formatCode>General</c:formatCode>
                <c:ptCount val="27"/>
                <c:pt idx="13">
                  <c:v>1.7</c:v>
                </c:pt>
                <c:pt idx="14" formatCode="0.0">
                  <c:v>1.432684471732145</c:v>
                </c:pt>
                <c:pt idx="15" formatCode="0.0">
                  <c:v>2.5050500000000002</c:v>
                </c:pt>
                <c:pt idx="16" formatCode="0.0">
                  <c:v>2.7212700000000001</c:v>
                </c:pt>
                <c:pt idx="17" formatCode="0.0">
                  <c:v>1.7101200000000001</c:v>
                </c:pt>
                <c:pt idx="18" formatCode="0.0">
                  <c:v>1.6450199999999999</c:v>
                </c:pt>
                <c:pt idx="19" formatCode="0.0">
                  <c:v>1.6640600000000001</c:v>
                </c:pt>
                <c:pt idx="20" formatCode="0.0">
                  <c:v>1.6681999999999999</c:v>
                </c:pt>
                <c:pt idx="21" formatCode="0.0">
                  <c:v>1.8426800000000001</c:v>
                </c:pt>
                <c:pt idx="22" formatCode="0.0">
                  <c:v>2.3919999999999999</c:v>
                </c:pt>
                <c:pt idx="23" formatCode="0.0">
                  <c:v>2.95</c:v>
                </c:pt>
                <c:pt idx="24" formatCode="0.0">
                  <c:v>3.5</c:v>
                </c:pt>
                <c:pt idx="25" formatCode="0.0">
                  <c:v>4</c:v>
                </c:pt>
              </c:numCache>
            </c:numRef>
          </c:val>
          <c:smooth val="0"/>
          <c:extLst xmlns:c16r2="http://schemas.microsoft.com/office/drawing/2015/06/chart">
            <c:ext xmlns:c16="http://schemas.microsoft.com/office/drawing/2014/chart" uri="{C3380CC4-5D6E-409C-BE32-E72D297353CC}">
              <c16:uniqueId val="{00000002-04D8-4793-96A1-170509D4AA47}"/>
            </c:ext>
          </c:extLst>
        </c:ser>
        <c:ser>
          <c:idx val="3"/>
          <c:order val="3"/>
          <c:tx>
            <c:strRef>
              <c:f>'Chart 30'!$E$1</c:f>
              <c:strCache>
                <c:ptCount val="1"/>
                <c:pt idx="0">
                  <c:v>Q4, 2020 projections</c:v>
                </c:pt>
              </c:strCache>
            </c:strRef>
          </c:tx>
          <c:marker>
            <c:symbol val="none"/>
          </c:marker>
          <c:cat>
            <c:strRef>
              <c:f>'Chart 30'!$A$2:$A$28</c:f>
              <c:strCache>
                <c:ptCount val="27"/>
                <c:pt idx="0">
                  <c:v>Q1 17</c:v>
                </c:pt>
                <c:pt idx="1">
                  <c:v>Q2 </c:v>
                </c:pt>
                <c:pt idx="2">
                  <c:v>Q3</c:v>
                </c:pt>
                <c:pt idx="3">
                  <c:v>Q4</c:v>
                </c:pt>
                <c:pt idx="4">
                  <c:v>Q1 18</c:v>
                </c:pt>
                <c:pt idx="5">
                  <c:v>Q2 </c:v>
                </c:pt>
                <c:pt idx="6">
                  <c:v>Q3</c:v>
                </c:pt>
                <c:pt idx="7">
                  <c:v>Q4</c:v>
                </c:pt>
                <c:pt idx="8">
                  <c:v>Q1 19</c:v>
                </c:pt>
                <c:pt idx="9">
                  <c:v>Q2 </c:v>
                </c:pt>
                <c:pt idx="10">
                  <c:v>Q3</c:v>
                </c:pt>
                <c:pt idx="11">
                  <c:v>Q4</c:v>
                </c:pt>
                <c:pt idx="12">
                  <c:v>Q1 20</c:v>
                </c:pt>
                <c:pt idx="13">
                  <c:v>Q2 </c:v>
                </c:pt>
                <c:pt idx="14">
                  <c:v>Q3</c:v>
                </c:pt>
                <c:pt idx="15">
                  <c:v>Q4</c:v>
                </c:pt>
                <c:pt idx="16">
                  <c:v>Q1 21</c:v>
                </c:pt>
                <c:pt idx="17">
                  <c:v>Q2 </c:v>
                </c:pt>
                <c:pt idx="18">
                  <c:v>Q3</c:v>
                </c:pt>
                <c:pt idx="19">
                  <c:v>Q4</c:v>
                </c:pt>
                <c:pt idx="20">
                  <c:v>Q1 22</c:v>
                </c:pt>
                <c:pt idx="21">
                  <c:v>Q2 </c:v>
                </c:pt>
                <c:pt idx="22">
                  <c:v>Q3</c:v>
                </c:pt>
                <c:pt idx="23">
                  <c:v>Q4</c:v>
                </c:pt>
                <c:pt idx="24">
                  <c:v>Q1 23</c:v>
                </c:pt>
                <c:pt idx="25">
                  <c:v>Q2 </c:v>
                </c:pt>
                <c:pt idx="26">
                  <c:v>Q3</c:v>
                </c:pt>
              </c:strCache>
            </c:strRef>
          </c:cat>
          <c:val>
            <c:numRef>
              <c:f>'Chart 30'!$E$2:$E$28</c:f>
              <c:numCache>
                <c:formatCode>General</c:formatCode>
                <c:ptCount val="27"/>
                <c:pt idx="14" formatCode="0.0">
                  <c:v>1.43</c:v>
                </c:pt>
                <c:pt idx="15" formatCode="0.0">
                  <c:v>2.4725899999999998</c:v>
                </c:pt>
                <c:pt idx="16" formatCode="0.0">
                  <c:v>2.7713399999999999</c:v>
                </c:pt>
                <c:pt idx="17" formatCode="0.0">
                  <c:v>2.8218100000000002</c:v>
                </c:pt>
                <c:pt idx="18" formatCode="0.0">
                  <c:v>3.93648</c:v>
                </c:pt>
                <c:pt idx="19" formatCode="0.0">
                  <c:v>4.4353899999999999</c:v>
                </c:pt>
                <c:pt idx="20" formatCode="0.0">
                  <c:v>4.2595499999999999</c:v>
                </c:pt>
                <c:pt idx="21" formatCode="0.0">
                  <c:v>3.8911699999999998</c:v>
                </c:pt>
                <c:pt idx="22" formatCode="0.0">
                  <c:v>3.7275999999999998</c:v>
                </c:pt>
                <c:pt idx="23" formatCode="0.0">
                  <c:v>3.65585</c:v>
                </c:pt>
                <c:pt idx="24" formatCode="0.0">
                  <c:v>3.6713200000000001</c:v>
                </c:pt>
                <c:pt idx="25" formatCode="0.0">
                  <c:v>3.77488</c:v>
                </c:pt>
                <c:pt idx="26" formatCode="0.0">
                  <c:v>4</c:v>
                </c:pt>
              </c:numCache>
            </c:numRef>
          </c:val>
          <c:smooth val="0"/>
          <c:extLst xmlns:c16r2="http://schemas.microsoft.com/office/drawing/2015/06/chart">
            <c:ext xmlns:c16="http://schemas.microsoft.com/office/drawing/2014/chart" uri="{C3380CC4-5D6E-409C-BE32-E72D297353CC}">
              <c16:uniqueId val="{00000003-04D8-4793-96A1-170509D4AA47}"/>
            </c:ext>
          </c:extLst>
        </c:ser>
        <c:ser>
          <c:idx val="4"/>
          <c:order val="4"/>
          <c:tx>
            <c:strRef>
              <c:f>'Chart 30'!$F$1</c:f>
              <c:strCache>
                <c:ptCount val="1"/>
                <c:pt idx="0">
                  <c:v>Actual inflation</c:v>
                </c:pt>
              </c:strCache>
            </c:strRef>
          </c:tx>
          <c:spPr>
            <a:ln w="19050" cap="rnd">
              <a:solidFill>
                <a:schemeClr val="accent5"/>
              </a:solidFill>
              <a:round/>
            </a:ln>
            <a:effectLst/>
          </c:spPr>
          <c:marker>
            <c:symbol val="none"/>
          </c:marker>
          <c:cat>
            <c:strRef>
              <c:f>'Chart 30'!$A$2:$A$28</c:f>
              <c:strCache>
                <c:ptCount val="27"/>
                <c:pt idx="0">
                  <c:v>Q1 17</c:v>
                </c:pt>
                <c:pt idx="1">
                  <c:v>Q2 </c:v>
                </c:pt>
                <c:pt idx="2">
                  <c:v>Q3</c:v>
                </c:pt>
                <c:pt idx="3">
                  <c:v>Q4</c:v>
                </c:pt>
                <c:pt idx="4">
                  <c:v>Q1 18</c:v>
                </c:pt>
                <c:pt idx="5">
                  <c:v>Q2 </c:v>
                </c:pt>
                <c:pt idx="6">
                  <c:v>Q3</c:v>
                </c:pt>
                <c:pt idx="7">
                  <c:v>Q4</c:v>
                </c:pt>
                <c:pt idx="8">
                  <c:v>Q1 19</c:v>
                </c:pt>
                <c:pt idx="9">
                  <c:v>Q2 </c:v>
                </c:pt>
                <c:pt idx="10">
                  <c:v>Q3</c:v>
                </c:pt>
                <c:pt idx="11">
                  <c:v>Q4</c:v>
                </c:pt>
                <c:pt idx="12">
                  <c:v>Q1 20</c:v>
                </c:pt>
                <c:pt idx="13">
                  <c:v>Q2 </c:v>
                </c:pt>
                <c:pt idx="14">
                  <c:v>Q3</c:v>
                </c:pt>
                <c:pt idx="15">
                  <c:v>Q4</c:v>
                </c:pt>
                <c:pt idx="16">
                  <c:v>Q1 21</c:v>
                </c:pt>
                <c:pt idx="17">
                  <c:v>Q2 </c:v>
                </c:pt>
                <c:pt idx="18">
                  <c:v>Q3</c:v>
                </c:pt>
                <c:pt idx="19">
                  <c:v>Q4</c:v>
                </c:pt>
                <c:pt idx="20">
                  <c:v>Q1 22</c:v>
                </c:pt>
                <c:pt idx="21">
                  <c:v>Q2 </c:v>
                </c:pt>
                <c:pt idx="22">
                  <c:v>Q3</c:v>
                </c:pt>
                <c:pt idx="23">
                  <c:v>Q4</c:v>
                </c:pt>
                <c:pt idx="24">
                  <c:v>Q1 23</c:v>
                </c:pt>
                <c:pt idx="25">
                  <c:v>Q2 </c:v>
                </c:pt>
                <c:pt idx="26">
                  <c:v>Q3</c:v>
                </c:pt>
              </c:strCache>
            </c:strRef>
          </c:cat>
          <c:val>
            <c:numRef>
              <c:f>'Chart 30'!$F$2:$F$28</c:f>
              <c:numCache>
                <c:formatCode>0.0</c:formatCode>
                <c:ptCount val="27"/>
                <c:pt idx="0">
                  <c:v>-0.1</c:v>
                </c:pt>
                <c:pt idx="1">
                  <c:v>1.1000000000000001</c:v>
                </c:pt>
                <c:pt idx="2">
                  <c:v>1</c:v>
                </c:pt>
                <c:pt idx="3">
                  <c:v>2.6</c:v>
                </c:pt>
                <c:pt idx="4">
                  <c:v>3.7</c:v>
                </c:pt>
                <c:pt idx="5">
                  <c:v>0.9</c:v>
                </c:pt>
                <c:pt idx="6">
                  <c:v>3.5</c:v>
                </c:pt>
                <c:pt idx="7">
                  <c:v>1.8</c:v>
                </c:pt>
                <c:pt idx="8">
                  <c:v>1.9</c:v>
                </c:pt>
                <c:pt idx="9">
                  <c:v>2.5</c:v>
                </c:pt>
                <c:pt idx="10">
                  <c:v>0.5</c:v>
                </c:pt>
                <c:pt idx="11">
                  <c:v>0.7</c:v>
                </c:pt>
                <c:pt idx="12">
                  <c:v>-0.11</c:v>
                </c:pt>
                <c:pt idx="13">
                  <c:v>1.7</c:v>
                </c:pt>
                <c:pt idx="14">
                  <c:v>1.432684471732145</c:v>
                </c:pt>
                <c:pt idx="15">
                  <c:v>3.7</c:v>
                </c:pt>
              </c:numCache>
            </c:numRef>
          </c:val>
          <c:smooth val="0"/>
          <c:extLst xmlns:c16r2="http://schemas.microsoft.com/office/drawing/2015/06/chart">
            <c:ext xmlns:c16="http://schemas.microsoft.com/office/drawing/2014/chart" uri="{C3380CC4-5D6E-409C-BE32-E72D297353CC}">
              <c16:uniqueId val="{00000000-B9BA-433E-8897-0DA0A4A6C365}"/>
            </c:ext>
          </c:extLst>
        </c:ser>
        <c:ser>
          <c:idx val="5"/>
          <c:order val="5"/>
          <c:tx>
            <c:strRef>
              <c:f>'Chart 30'!$G$1</c:f>
              <c:strCache>
                <c:ptCount val="1"/>
                <c:pt idx="0">
                  <c:v>12-month core inflation</c:v>
                </c:pt>
              </c:strCache>
            </c:strRef>
          </c:tx>
          <c:marker>
            <c:symbol val="none"/>
          </c:marker>
          <c:cat>
            <c:strRef>
              <c:f>'Chart 30'!$A$2:$A$28</c:f>
              <c:strCache>
                <c:ptCount val="27"/>
                <c:pt idx="0">
                  <c:v>Q1 17</c:v>
                </c:pt>
                <c:pt idx="1">
                  <c:v>Q2 </c:v>
                </c:pt>
                <c:pt idx="2">
                  <c:v>Q3</c:v>
                </c:pt>
                <c:pt idx="3">
                  <c:v>Q4</c:v>
                </c:pt>
                <c:pt idx="4">
                  <c:v>Q1 18</c:v>
                </c:pt>
                <c:pt idx="5">
                  <c:v>Q2 </c:v>
                </c:pt>
                <c:pt idx="6">
                  <c:v>Q3</c:v>
                </c:pt>
                <c:pt idx="7">
                  <c:v>Q4</c:v>
                </c:pt>
                <c:pt idx="8">
                  <c:v>Q1 19</c:v>
                </c:pt>
                <c:pt idx="9">
                  <c:v>Q2 </c:v>
                </c:pt>
                <c:pt idx="10">
                  <c:v>Q3</c:v>
                </c:pt>
                <c:pt idx="11">
                  <c:v>Q4</c:v>
                </c:pt>
                <c:pt idx="12">
                  <c:v>Q1 20</c:v>
                </c:pt>
                <c:pt idx="13">
                  <c:v>Q2 </c:v>
                </c:pt>
                <c:pt idx="14">
                  <c:v>Q3</c:v>
                </c:pt>
                <c:pt idx="15">
                  <c:v>Q4</c:v>
                </c:pt>
                <c:pt idx="16">
                  <c:v>Q1 21</c:v>
                </c:pt>
                <c:pt idx="17">
                  <c:v>Q2 </c:v>
                </c:pt>
                <c:pt idx="18">
                  <c:v>Q3</c:v>
                </c:pt>
                <c:pt idx="19">
                  <c:v>Q4</c:v>
                </c:pt>
                <c:pt idx="20">
                  <c:v>Q1 22</c:v>
                </c:pt>
                <c:pt idx="21">
                  <c:v>Q2 </c:v>
                </c:pt>
                <c:pt idx="22">
                  <c:v>Q3</c:v>
                </c:pt>
                <c:pt idx="23">
                  <c:v>Q4</c:v>
                </c:pt>
                <c:pt idx="24">
                  <c:v>Q1 23</c:v>
                </c:pt>
                <c:pt idx="25">
                  <c:v>Q2 </c:v>
                </c:pt>
                <c:pt idx="26">
                  <c:v>Q3</c:v>
                </c:pt>
              </c:strCache>
            </c:strRef>
          </c:cat>
          <c:val>
            <c:numRef>
              <c:f>'Chart 30'!$G$2:$G$28</c:f>
              <c:numCache>
                <c:formatCode>0.0</c:formatCode>
                <c:ptCount val="27"/>
                <c:pt idx="0">
                  <c:v>-0.90530126051113768</c:v>
                </c:pt>
                <c:pt idx="1">
                  <c:v>0.36407786425382938</c:v>
                </c:pt>
                <c:pt idx="2">
                  <c:v>2.1112721321331804</c:v>
                </c:pt>
                <c:pt idx="3">
                  <c:v>3.6484028135333091</c:v>
                </c:pt>
                <c:pt idx="4">
                  <c:v>4.9449250245676524</c:v>
                </c:pt>
                <c:pt idx="5">
                  <c:v>4.1469572523281499</c:v>
                </c:pt>
                <c:pt idx="6">
                  <c:v>3.6702807488898941</c:v>
                </c:pt>
                <c:pt idx="7" formatCode="General">
                  <c:v>2.6</c:v>
                </c:pt>
                <c:pt idx="8" formatCode="General">
                  <c:v>1.3</c:v>
                </c:pt>
                <c:pt idx="9" formatCode="General">
                  <c:v>1.5</c:v>
                </c:pt>
                <c:pt idx="10" formatCode="General">
                  <c:v>1.1000000000000001</c:v>
                </c:pt>
                <c:pt idx="11" formatCode="General">
                  <c:v>0.7</c:v>
                </c:pt>
                <c:pt idx="12">
                  <c:v>0.54</c:v>
                </c:pt>
                <c:pt idx="13">
                  <c:v>0.77684596156544217</c:v>
                </c:pt>
                <c:pt idx="14">
                  <c:v>1.3397678509690962</c:v>
                </c:pt>
                <c:pt idx="15">
                  <c:v>3.6</c:v>
                </c:pt>
              </c:numCache>
            </c:numRef>
          </c:val>
          <c:smooth val="0"/>
          <c:extLst xmlns:c16r2="http://schemas.microsoft.com/office/drawing/2015/06/chart">
            <c:ext xmlns:c16="http://schemas.microsoft.com/office/drawing/2014/chart" uri="{C3380CC4-5D6E-409C-BE32-E72D297353CC}">
              <c16:uniqueId val="{00000000-1C8C-498B-AA6D-B58DC4091F4B}"/>
            </c:ext>
          </c:extLst>
        </c:ser>
        <c:dLbls>
          <c:showLegendKey val="0"/>
          <c:showVal val="0"/>
          <c:showCatName val="0"/>
          <c:showSerName val="0"/>
          <c:showPercent val="0"/>
          <c:showBubbleSize val="0"/>
        </c:dLbls>
        <c:smooth val="0"/>
        <c:axId val="473933432"/>
        <c:axId val="473939312"/>
      </c:lineChart>
      <c:catAx>
        <c:axId val="473933432"/>
        <c:scaling>
          <c:orientation val="minMax"/>
        </c:scaling>
        <c:delete val="0"/>
        <c:axPos val="b"/>
        <c:numFmt formatCode="General" sourceLinked="1"/>
        <c:majorTickMark val="out"/>
        <c:minorTickMark val="none"/>
        <c:tickLblPos val="low"/>
        <c:spPr>
          <a:noFill/>
          <a:ln w="9525" cap="flat" cmpd="sng" algn="ctr">
            <a:solidFill>
              <a:schemeClr val="dk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9312"/>
        <c:crosses val="autoZero"/>
        <c:auto val="1"/>
        <c:lblAlgn val="ctr"/>
        <c:lblOffset val="100"/>
        <c:noMultiLvlLbl val="0"/>
      </c:catAx>
      <c:valAx>
        <c:axId val="473939312"/>
        <c:scaling>
          <c:orientation val="minMax"/>
          <c:max val="5"/>
          <c:min val="-1"/>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3432"/>
        <c:crosses val="autoZero"/>
        <c:crossBetween val="between"/>
        <c:majorUnit val="1"/>
      </c:valAx>
      <c:spPr>
        <a:noFill/>
        <a:ln w="25400">
          <a:noFill/>
        </a:ln>
        <a:effectLst/>
      </c:spPr>
    </c:plotArea>
    <c:legend>
      <c:legendPos val="b"/>
      <c:layout>
        <c:manualLayout>
          <c:xMode val="edge"/>
          <c:yMode val="edge"/>
          <c:x val="7.186507936507992E-4"/>
          <c:y val="0.83094675798851236"/>
          <c:w val="0.77447341269841274"/>
          <c:h val="0.16905324201148766"/>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8173492063492065"/>
          <c:h val="0.64603867648504787"/>
        </c:manualLayout>
      </c:layout>
      <c:lineChart>
        <c:grouping val="standard"/>
        <c:varyColors val="0"/>
        <c:ser>
          <c:idx val="0"/>
          <c:order val="0"/>
          <c:tx>
            <c:strRef>
              <c:f>'Chart 3'!$B$1</c:f>
              <c:strCache>
                <c:ptCount val="1"/>
                <c:pt idx="0">
                  <c:v>USA</c:v>
                </c:pt>
              </c:strCache>
            </c:strRef>
          </c:tx>
          <c:spPr>
            <a:ln w="19050" cap="rnd">
              <a:solidFill>
                <a:schemeClr val="accent6"/>
              </a:solidFill>
              <a:round/>
            </a:ln>
            <a:effectLst/>
          </c:spPr>
          <c:marker>
            <c:symbol val="none"/>
          </c:marker>
          <c:cat>
            <c:strRef>
              <c:f>'Chart 3'!$A$14:$A$39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3'!$B$14:$B$39</c:f>
              <c:numCache>
                <c:formatCode>0.0</c:formatCode>
                <c:ptCount val="26"/>
                <c:pt idx="0">
                  <c:v>2.0455549999999998</c:v>
                </c:pt>
                <c:pt idx="1">
                  <c:v>2.1606390000000002</c:v>
                </c:pt>
                <c:pt idx="2">
                  <c:v>2.3433619999999999</c:v>
                </c:pt>
                <c:pt idx="3">
                  <c:v>2.6671490000000002</c:v>
                </c:pt>
                <c:pt idx="4">
                  <c:v>3.0308169999999999</c:v>
                </c:pt>
                <c:pt idx="5">
                  <c:v>3.2709239999999999</c:v>
                </c:pt>
                <c:pt idx="6">
                  <c:v>3.0691670000000002</c:v>
                </c:pt>
                <c:pt idx="7">
                  <c:v>2.4454250000000002</c:v>
                </c:pt>
                <c:pt idx="8">
                  <c:v>2.2401740000000001</c:v>
                </c:pt>
                <c:pt idx="9">
                  <c:v>1.944056</c:v>
                </c:pt>
                <c:pt idx="10">
                  <c:v>2.0547460000000002</c:v>
                </c:pt>
                <c:pt idx="11">
                  <c:v>2.312287</c:v>
                </c:pt>
                <c:pt idx="12">
                  <c:v>0.31874799999999998</c:v>
                </c:pt>
                <c:pt idx="13">
                  <c:v>-9.4671599999999998</c:v>
                </c:pt>
                <c:pt idx="14">
                  <c:v>-2.88958</c:v>
                </c:pt>
                <c:pt idx="15">
                  <c:v>-2.4910399999999999</c:v>
                </c:pt>
                <c:pt idx="16">
                  <c:v>-1.0012099999999999</c:v>
                </c:pt>
                <c:pt idx="17">
                  <c:v>8.8005779999999998</c:v>
                </c:pt>
                <c:pt idx="18">
                  <c:v>2.1862659999999998</c:v>
                </c:pt>
                <c:pt idx="19">
                  <c:v>1.707068</c:v>
                </c:pt>
                <c:pt idx="20">
                  <c:v>1.9867109999999999</c:v>
                </c:pt>
                <c:pt idx="21">
                  <c:v>2.17971</c:v>
                </c:pt>
                <c:pt idx="22">
                  <c:v>2.2034509999999998</c:v>
                </c:pt>
                <c:pt idx="23">
                  <c:v>2.3361529999999999</c:v>
                </c:pt>
                <c:pt idx="24">
                  <c:v>2.4487079999999999</c:v>
                </c:pt>
                <c:pt idx="25">
                  <c:v>2.3094999999999999</c:v>
                </c:pt>
              </c:numCache>
            </c:numRef>
          </c:val>
          <c:smooth val="0"/>
          <c:extLst xmlns:c16r2="http://schemas.microsoft.com/office/drawing/2015/06/chart">
            <c:ext xmlns:c16="http://schemas.microsoft.com/office/drawing/2014/chart" uri="{C3380CC4-5D6E-409C-BE32-E72D297353CC}">
              <c16:uniqueId val="{00000000-8675-408C-AF80-3FDF5989ADB3}"/>
            </c:ext>
          </c:extLst>
        </c:ser>
        <c:ser>
          <c:idx val="1"/>
          <c:order val="1"/>
          <c:tx>
            <c:strRef>
              <c:f>'Chart 3'!$C$1</c:f>
              <c:strCache>
                <c:ptCount val="1"/>
                <c:pt idx="0">
                  <c:v>Eurozone</c:v>
                </c:pt>
              </c:strCache>
            </c:strRef>
          </c:tx>
          <c:spPr>
            <a:ln w="19050" cap="rnd">
              <a:solidFill>
                <a:srgbClr val="002060"/>
              </a:solidFill>
              <a:round/>
            </a:ln>
            <a:effectLst/>
          </c:spPr>
          <c:marker>
            <c:symbol val="none"/>
          </c:marker>
          <c:cat>
            <c:strRef>
              <c:f>'Chart 3'!$A$14:$A$39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3'!$C$14:$C$39</c:f>
              <c:numCache>
                <c:formatCode>0.0</c:formatCode>
                <c:ptCount val="26"/>
                <c:pt idx="0">
                  <c:v>2.1444879700000001</c:v>
                </c:pt>
                <c:pt idx="1">
                  <c:v>2.5704407100000002</c:v>
                </c:pt>
                <c:pt idx="2">
                  <c:v>2.8919242299999999</c:v>
                </c:pt>
                <c:pt idx="3">
                  <c:v>2.9209364299999998</c:v>
                </c:pt>
                <c:pt idx="4">
                  <c:v>2.5379399999999999</c:v>
                </c:pt>
                <c:pt idx="5">
                  <c:v>2.1985839999999999</c:v>
                </c:pt>
                <c:pt idx="6">
                  <c:v>1.623391</c:v>
                </c:pt>
                <c:pt idx="7">
                  <c:v>1.209516</c:v>
                </c:pt>
                <c:pt idx="8">
                  <c:v>1.4271910000000001</c:v>
                </c:pt>
                <c:pt idx="9">
                  <c:v>1.286173</c:v>
                </c:pt>
                <c:pt idx="10">
                  <c:v>1.3685609999999999</c:v>
                </c:pt>
                <c:pt idx="11">
                  <c:v>0.99214199999999997</c:v>
                </c:pt>
                <c:pt idx="12">
                  <c:v>-3.2569900000000001</c:v>
                </c:pt>
                <c:pt idx="13">
                  <c:v>-15.9169</c:v>
                </c:pt>
                <c:pt idx="14">
                  <c:v>-4.38931</c:v>
                </c:pt>
                <c:pt idx="15">
                  <c:v>-5.2254399999999999</c:v>
                </c:pt>
                <c:pt idx="16">
                  <c:v>-1.9232899999999999</c:v>
                </c:pt>
                <c:pt idx="17">
                  <c:v>10.95454</c:v>
                </c:pt>
                <c:pt idx="18">
                  <c:v>0.58119299999999996</c:v>
                </c:pt>
                <c:pt idx="19">
                  <c:v>2.4399130000000002</c:v>
                </c:pt>
                <c:pt idx="20">
                  <c:v>3.7315339999999999</c:v>
                </c:pt>
                <c:pt idx="21">
                  <c:v>3.9260640000000002</c:v>
                </c:pt>
                <c:pt idx="22">
                  <c:v>3.150773</c:v>
                </c:pt>
                <c:pt idx="23">
                  <c:v>2.5487510000000002</c:v>
                </c:pt>
                <c:pt idx="24">
                  <c:v>2.3216109999999999</c:v>
                </c:pt>
                <c:pt idx="25">
                  <c:v>2.2202869999999999</c:v>
                </c:pt>
              </c:numCache>
            </c:numRef>
          </c:val>
          <c:smooth val="0"/>
          <c:extLst xmlns:c16r2="http://schemas.microsoft.com/office/drawing/2015/06/chart">
            <c:ext xmlns:c16="http://schemas.microsoft.com/office/drawing/2014/chart" uri="{C3380CC4-5D6E-409C-BE32-E72D297353CC}">
              <c16:uniqueId val="{00000001-8675-408C-AF80-3FDF5989ADB3}"/>
            </c:ext>
          </c:extLst>
        </c:ser>
        <c:ser>
          <c:idx val="2"/>
          <c:order val="2"/>
          <c:tx>
            <c:strRef>
              <c:f>'Chart 3'!$D$1</c:f>
              <c:strCache>
                <c:ptCount val="1"/>
                <c:pt idx="0">
                  <c:v>Russia</c:v>
                </c:pt>
              </c:strCache>
            </c:strRef>
          </c:tx>
          <c:marker>
            <c:symbol val="none"/>
          </c:marker>
          <c:cat>
            <c:strRef>
              <c:f>'Chart 3'!$A$14:$A$39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3'!$D$14:$D$39</c:f>
              <c:numCache>
                <c:formatCode>0.0</c:formatCode>
                <c:ptCount val="26"/>
                <c:pt idx="0">
                  <c:v>1.47884697</c:v>
                </c:pt>
                <c:pt idx="1">
                  <c:v>2.2809787199999998</c:v>
                </c:pt>
                <c:pt idx="2">
                  <c:v>2.4340308899999998</c:v>
                </c:pt>
                <c:pt idx="3">
                  <c:v>1.10195262</c:v>
                </c:pt>
                <c:pt idx="4">
                  <c:v>2.181187</c:v>
                </c:pt>
                <c:pt idx="5">
                  <c:v>2.574837</c:v>
                </c:pt>
                <c:pt idx="6">
                  <c:v>2.4327909999999999</c:v>
                </c:pt>
                <c:pt idx="7">
                  <c:v>2.7290070000000002</c:v>
                </c:pt>
                <c:pt idx="8">
                  <c:v>0.38168000000000002</c:v>
                </c:pt>
                <c:pt idx="9">
                  <c:v>1.2061550000000001</c:v>
                </c:pt>
                <c:pt idx="10">
                  <c:v>1.530125</c:v>
                </c:pt>
                <c:pt idx="11">
                  <c:v>2.0247670000000002</c:v>
                </c:pt>
                <c:pt idx="12">
                  <c:v>1.6702600000000001</c:v>
                </c:pt>
                <c:pt idx="13">
                  <c:v>-8.2695699999999999</c:v>
                </c:pt>
                <c:pt idx="14">
                  <c:v>-3.6421899999999998</c:v>
                </c:pt>
                <c:pt idx="15">
                  <c:v>-4.1330499999999999</c:v>
                </c:pt>
                <c:pt idx="16">
                  <c:v>-2.00509</c:v>
                </c:pt>
                <c:pt idx="17">
                  <c:v>5.8461030000000003</c:v>
                </c:pt>
                <c:pt idx="18">
                  <c:v>1.6634150000000001</c:v>
                </c:pt>
                <c:pt idx="19">
                  <c:v>2.9618139999999999</c:v>
                </c:pt>
                <c:pt idx="20">
                  <c:v>1.631569</c:v>
                </c:pt>
                <c:pt idx="21">
                  <c:v>3.0261909999999999</c:v>
                </c:pt>
                <c:pt idx="22">
                  <c:v>2.7659609999999999</c:v>
                </c:pt>
                <c:pt idx="23">
                  <c:v>2.6404420000000002</c:v>
                </c:pt>
                <c:pt idx="24">
                  <c:v>2.4674659999999999</c:v>
                </c:pt>
                <c:pt idx="25">
                  <c:v>2.1393740000000001</c:v>
                </c:pt>
              </c:numCache>
            </c:numRef>
          </c:val>
          <c:smooth val="0"/>
          <c:extLst xmlns:c16r2="http://schemas.microsoft.com/office/drawing/2015/06/chart">
            <c:ext xmlns:c16="http://schemas.microsoft.com/office/drawing/2014/chart" uri="{C3380CC4-5D6E-409C-BE32-E72D297353CC}">
              <c16:uniqueId val="{00000000-C10B-4775-9FB8-764D6D887D71}"/>
            </c:ext>
          </c:extLst>
        </c:ser>
        <c:dLbls>
          <c:showLegendKey val="0"/>
          <c:showVal val="0"/>
          <c:showCatName val="0"/>
          <c:showSerName val="0"/>
          <c:showPercent val="0"/>
          <c:showBubbleSize val="0"/>
        </c:dLbls>
        <c:smooth val="0"/>
        <c:axId val="431077560"/>
        <c:axId val="431076384"/>
      </c:lineChart>
      <c:catAx>
        <c:axId val="4310775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6384"/>
        <c:crosses val="autoZero"/>
        <c:auto val="1"/>
        <c:lblAlgn val="ctr"/>
        <c:lblOffset val="100"/>
        <c:noMultiLvlLbl val="0"/>
      </c:catAx>
      <c:valAx>
        <c:axId val="431076384"/>
        <c:scaling>
          <c:orientation val="minMax"/>
          <c:max val="15"/>
          <c:min val="-15"/>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7560"/>
        <c:crosses val="autoZero"/>
        <c:crossBetween val="between"/>
      </c:valAx>
      <c:spPr>
        <a:noFill/>
        <a:ln>
          <a:noFill/>
        </a:ln>
        <a:effectLst/>
      </c:spPr>
    </c:plotArea>
    <c:legend>
      <c:legendPos val="b"/>
      <c:layout>
        <c:manualLayout>
          <c:xMode val="edge"/>
          <c:yMode val="edge"/>
          <c:x val="3.0114701024783696E-3"/>
          <c:y val="0.87424344084532035"/>
          <c:w val="0.8958435051767164"/>
          <c:h val="8.7582870261108364E-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2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31'!$B$1</c:f>
              <c:strCache>
                <c:ptCount val="1"/>
                <c:pt idx="0">
                  <c:v>12-month inflation</c:v>
                </c:pt>
              </c:strCache>
            </c:strRef>
          </c:tx>
          <c:spPr>
            <a:ln w="28575" cap="rnd">
              <a:solidFill>
                <a:schemeClr val="accent1"/>
              </a:solidFill>
              <a:round/>
            </a:ln>
            <a:effectLst/>
          </c:spPr>
          <c:marker>
            <c:symbol val="none"/>
          </c:marker>
          <c:cat>
            <c:strRef>
              <c:f>'Chart 31'!$A$2:$A$61</c:f>
              <c:strCache>
                <c:ptCount val="60"/>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pt idx="48">
                  <c:v>J 20</c:v>
                </c:pt>
                <c:pt idx="49">
                  <c:v>F</c:v>
                </c:pt>
                <c:pt idx="50">
                  <c:v>M</c:v>
                </c:pt>
                <c:pt idx="51">
                  <c:v>A</c:v>
                </c:pt>
                <c:pt idx="52">
                  <c:v>M</c:v>
                </c:pt>
                <c:pt idx="53">
                  <c:v>J</c:v>
                </c:pt>
                <c:pt idx="54">
                  <c:v>J</c:v>
                </c:pt>
                <c:pt idx="55">
                  <c:v>A</c:v>
                </c:pt>
                <c:pt idx="56">
                  <c:v>S</c:v>
                </c:pt>
                <c:pt idx="57">
                  <c:v>O</c:v>
                </c:pt>
                <c:pt idx="58">
                  <c:v>N</c:v>
                </c:pt>
                <c:pt idx="59">
                  <c:v>D</c:v>
                </c:pt>
              </c:strCache>
            </c:strRef>
          </c:cat>
          <c:val>
            <c:numRef>
              <c:f>'Chart 31'!$B$2:$B$61</c:f>
              <c:numCache>
                <c:formatCode>General</c:formatCode>
                <c:ptCount val="60"/>
                <c:pt idx="0">
                  <c:v>-0.4</c:v>
                </c:pt>
                <c:pt idx="1">
                  <c:v>-1.7</c:v>
                </c:pt>
                <c:pt idx="2">
                  <c:v>-2</c:v>
                </c:pt>
                <c:pt idx="3">
                  <c:v>-1.9</c:v>
                </c:pt>
                <c:pt idx="4">
                  <c:v>-2.1</c:v>
                </c:pt>
                <c:pt idx="5">
                  <c:v>-1.1000000000000001</c:v>
                </c:pt>
                <c:pt idx="6">
                  <c:v>-1.3</c:v>
                </c:pt>
                <c:pt idx="7">
                  <c:v>-1.9</c:v>
                </c:pt>
                <c:pt idx="8">
                  <c:v>-1.9</c:v>
                </c:pt>
                <c:pt idx="9">
                  <c:v>-0.9</c:v>
                </c:pt>
                <c:pt idx="10">
                  <c:v>-0.6</c:v>
                </c:pt>
                <c:pt idx="11">
                  <c:v>-1.1000000000000001</c:v>
                </c:pt>
                <c:pt idx="12">
                  <c:v>-0.6</c:v>
                </c:pt>
                <c:pt idx="13">
                  <c:v>-0.2</c:v>
                </c:pt>
                <c:pt idx="14">
                  <c:v>-0.1</c:v>
                </c:pt>
                <c:pt idx="15">
                  <c:v>1.2</c:v>
                </c:pt>
                <c:pt idx="16">
                  <c:v>1.6</c:v>
                </c:pt>
                <c:pt idx="17">
                  <c:v>1.1000000000000001</c:v>
                </c:pt>
                <c:pt idx="18">
                  <c:v>0.9</c:v>
                </c:pt>
                <c:pt idx="19">
                  <c:v>0.9</c:v>
                </c:pt>
                <c:pt idx="20">
                  <c:v>1</c:v>
                </c:pt>
                <c:pt idx="21">
                  <c:v>1.2</c:v>
                </c:pt>
                <c:pt idx="22">
                  <c:v>2.2000000000000002</c:v>
                </c:pt>
                <c:pt idx="23">
                  <c:v>2.6</c:v>
                </c:pt>
                <c:pt idx="24">
                  <c:v>2.9</c:v>
                </c:pt>
                <c:pt idx="25">
                  <c:v>3.3</c:v>
                </c:pt>
                <c:pt idx="26">
                  <c:v>3.7</c:v>
                </c:pt>
                <c:pt idx="27">
                  <c:v>2.4</c:v>
                </c:pt>
                <c:pt idx="28">
                  <c:v>1.6</c:v>
                </c:pt>
                <c:pt idx="29">
                  <c:v>0.9</c:v>
                </c:pt>
                <c:pt idx="30">
                  <c:v>2.2999999999999998</c:v>
                </c:pt>
                <c:pt idx="31">
                  <c:v>3.3</c:v>
                </c:pt>
                <c:pt idx="32">
                  <c:v>3.5</c:v>
                </c:pt>
                <c:pt idx="33">
                  <c:v>2.8</c:v>
                </c:pt>
                <c:pt idx="34">
                  <c:v>1.8</c:v>
                </c:pt>
                <c:pt idx="35">
                  <c:v>1.8</c:v>
                </c:pt>
                <c:pt idx="36">
                  <c:v>0.8</c:v>
                </c:pt>
                <c:pt idx="37">
                  <c:v>1.9</c:v>
                </c:pt>
                <c:pt idx="38">
                  <c:v>1.9</c:v>
                </c:pt>
                <c:pt idx="39">
                  <c:v>2.2000000000000002</c:v>
                </c:pt>
                <c:pt idx="40">
                  <c:v>2.8</c:v>
                </c:pt>
                <c:pt idx="41">
                  <c:v>2.5</c:v>
                </c:pt>
                <c:pt idx="42">
                  <c:v>1.7</c:v>
                </c:pt>
                <c:pt idx="43">
                  <c:v>0.6</c:v>
                </c:pt>
                <c:pt idx="44">
                  <c:v>0.5</c:v>
                </c:pt>
                <c:pt idx="45">
                  <c:v>0.9</c:v>
                </c:pt>
                <c:pt idx="46">
                  <c:v>1</c:v>
                </c:pt>
                <c:pt idx="47">
                  <c:v>0.7</c:v>
                </c:pt>
                <c:pt idx="48">
                  <c:v>0.3</c:v>
                </c:pt>
                <c:pt idx="49">
                  <c:v>-0.5</c:v>
                </c:pt>
                <c:pt idx="50">
                  <c:v>-0.1</c:v>
                </c:pt>
                <c:pt idx="51">
                  <c:v>0.9</c:v>
                </c:pt>
                <c:pt idx="52">
                  <c:v>1.2</c:v>
                </c:pt>
                <c:pt idx="53">
                  <c:v>1.7</c:v>
                </c:pt>
                <c:pt idx="54">
                  <c:v>1.5</c:v>
                </c:pt>
                <c:pt idx="55">
                  <c:v>1.8</c:v>
                </c:pt>
                <c:pt idx="56">
                  <c:v>1.4</c:v>
                </c:pt>
                <c:pt idx="57">
                  <c:v>1.3</c:v>
                </c:pt>
                <c:pt idx="58">
                  <c:v>1.6</c:v>
                </c:pt>
                <c:pt idx="59">
                  <c:v>3.7</c:v>
                </c:pt>
              </c:numCache>
            </c:numRef>
          </c:val>
          <c:smooth val="0"/>
          <c:extLst xmlns:c16r2="http://schemas.microsoft.com/office/drawing/2015/06/chart">
            <c:ext xmlns:c16="http://schemas.microsoft.com/office/drawing/2014/chart" uri="{C3380CC4-5D6E-409C-BE32-E72D297353CC}">
              <c16:uniqueId val="{00000000-9F9D-475A-B22B-E8AEF86CA5F0}"/>
            </c:ext>
          </c:extLst>
        </c:ser>
        <c:ser>
          <c:idx val="1"/>
          <c:order val="1"/>
          <c:tx>
            <c:strRef>
              <c:f>'Chart 31'!$C$1</c:f>
              <c:strCache>
                <c:ptCount val="1"/>
                <c:pt idx="0">
                  <c:v>Target inflation rate</c:v>
                </c:pt>
              </c:strCache>
            </c:strRef>
          </c:tx>
          <c:spPr>
            <a:ln w="19050" cap="rnd">
              <a:solidFill>
                <a:schemeClr val="accent2"/>
              </a:solidFill>
              <a:round/>
            </a:ln>
            <a:effectLst/>
          </c:spPr>
          <c:marker>
            <c:symbol val="none"/>
          </c:marker>
          <c:cat>
            <c:strRef>
              <c:f>'Chart 31'!$A$2:$A$61</c:f>
              <c:strCache>
                <c:ptCount val="60"/>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pt idx="48">
                  <c:v>J 20</c:v>
                </c:pt>
                <c:pt idx="49">
                  <c:v>F</c:v>
                </c:pt>
                <c:pt idx="50">
                  <c:v>M</c:v>
                </c:pt>
                <c:pt idx="51">
                  <c:v>A</c:v>
                </c:pt>
                <c:pt idx="52">
                  <c:v>M</c:v>
                </c:pt>
                <c:pt idx="53">
                  <c:v>J</c:v>
                </c:pt>
                <c:pt idx="54">
                  <c:v>J</c:v>
                </c:pt>
                <c:pt idx="55">
                  <c:v>A</c:v>
                </c:pt>
                <c:pt idx="56">
                  <c:v>S</c:v>
                </c:pt>
                <c:pt idx="57">
                  <c:v>O</c:v>
                </c:pt>
                <c:pt idx="58">
                  <c:v>N</c:v>
                </c:pt>
                <c:pt idx="59">
                  <c:v>D</c:v>
                </c:pt>
              </c:strCache>
            </c:strRef>
          </c:cat>
          <c:val>
            <c:numRef>
              <c:f>'Chart 31'!$C$2:$C$61</c:f>
              <c:numCache>
                <c:formatCode>General</c:formatCode>
                <c:ptCount val="6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numCache>
            </c:numRef>
          </c:val>
          <c:smooth val="0"/>
          <c:extLst xmlns:c16r2="http://schemas.microsoft.com/office/drawing/2015/06/chart">
            <c:ext xmlns:c16="http://schemas.microsoft.com/office/drawing/2014/chart" uri="{C3380CC4-5D6E-409C-BE32-E72D297353CC}">
              <c16:uniqueId val="{00000001-9F9D-475A-B22B-E8AEF86CA5F0}"/>
            </c:ext>
          </c:extLst>
        </c:ser>
        <c:dLbls>
          <c:showLegendKey val="0"/>
          <c:showVal val="0"/>
          <c:showCatName val="0"/>
          <c:showSerName val="0"/>
          <c:showPercent val="0"/>
          <c:showBubbleSize val="0"/>
        </c:dLbls>
        <c:smooth val="0"/>
        <c:axId val="473932648"/>
        <c:axId val="473933040"/>
      </c:lineChart>
      <c:catAx>
        <c:axId val="4739326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3040"/>
        <c:crosses val="autoZero"/>
        <c:auto val="1"/>
        <c:lblAlgn val="ctr"/>
        <c:lblOffset val="100"/>
        <c:noMultiLvlLbl val="0"/>
      </c:catAx>
      <c:valAx>
        <c:axId val="473933040"/>
        <c:scaling>
          <c:orientation val="minMax"/>
        </c:scaling>
        <c:delete val="0"/>
        <c:axPos val="l"/>
        <c:numFmt formatCode="General" sourceLinked="1"/>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3932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3368726120682506"/>
        </c:manualLayout>
      </c:layout>
      <c:barChart>
        <c:barDir val="col"/>
        <c:grouping val="clustered"/>
        <c:varyColors val="0"/>
        <c:ser>
          <c:idx val="1"/>
          <c:order val="1"/>
          <c:tx>
            <c:strRef>
              <c:f>'Chart 32'!$A$3</c:f>
              <c:strCache>
                <c:ptCount val="1"/>
                <c:pt idx="0">
                  <c:v>Import of services</c:v>
                </c:pt>
              </c:strCache>
            </c:strRef>
          </c:tx>
          <c:spPr>
            <a:solidFill>
              <a:schemeClr val="accent5">
                <a:lumMod val="75000"/>
              </a:schemeClr>
            </a:solidFill>
            <a:ln>
              <a:noFill/>
            </a:ln>
            <a:effectLst/>
          </c:spPr>
          <c:invertIfNegative val="0"/>
          <c:cat>
            <c:strRef>
              <c:f>'Chart 32'!$B$1:$Y$1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strCache>
            </c:strRef>
          </c:cat>
          <c:val>
            <c:numRef>
              <c:f>'Chart 32'!$B$3:$Y$3</c:f>
              <c:numCache>
                <c:formatCode>0.0</c:formatCode>
                <c:ptCount val="24"/>
                <c:pt idx="0">
                  <c:v>-15.424049767459891</c:v>
                </c:pt>
                <c:pt idx="1">
                  <c:v>-13.275978095463472</c:v>
                </c:pt>
                <c:pt idx="2">
                  <c:v>-15.145459515984953</c:v>
                </c:pt>
                <c:pt idx="3">
                  <c:v>-10.67488321677537</c:v>
                </c:pt>
                <c:pt idx="4">
                  <c:v>-4.1224109219509444</c:v>
                </c:pt>
                <c:pt idx="5">
                  <c:v>-2.830647722910328</c:v>
                </c:pt>
                <c:pt idx="6">
                  <c:v>1.3917532796574363</c:v>
                </c:pt>
                <c:pt idx="7">
                  <c:v>0.75623912697528795</c:v>
                </c:pt>
                <c:pt idx="8">
                  <c:v>2.8947820381905984</c:v>
                </c:pt>
                <c:pt idx="9">
                  <c:v>1.5008760799882594</c:v>
                </c:pt>
                <c:pt idx="10">
                  <c:v>3.9397759820917457</c:v>
                </c:pt>
                <c:pt idx="11">
                  <c:v>6.187279358044691</c:v>
                </c:pt>
                <c:pt idx="12">
                  <c:v>10.676015633855272</c:v>
                </c:pt>
                <c:pt idx="13">
                  <c:v>4.0432649368704432</c:v>
                </c:pt>
                <c:pt idx="14">
                  <c:v>-3.9600166772211054</c:v>
                </c:pt>
                <c:pt idx="15">
                  <c:v>-3.7197846237419725</c:v>
                </c:pt>
                <c:pt idx="16" formatCode="General">
                  <c:v>-5.9</c:v>
                </c:pt>
                <c:pt idx="17" formatCode="General">
                  <c:v>-3.2</c:v>
                </c:pt>
                <c:pt idx="18" formatCode="General">
                  <c:v>2.7</c:v>
                </c:pt>
                <c:pt idx="19" formatCode="General">
                  <c:v>3.2</c:v>
                </c:pt>
                <c:pt idx="20">
                  <c:v>0.61620004247988902</c:v>
                </c:pt>
                <c:pt idx="21">
                  <c:v>-2.7479586957636712</c:v>
                </c:pt>
                <c:pt idx="22">
                  <c:v>-1.378210531983342</c:v>
                </c:pt>
                <c:pt idx="23">
                  <c:v>-1.5323386270326722</c:v>
                </c:pt>
              </c:numCache>
            </c:numRef>
          </c:val>
          <c:extLst xmlns:c16r2="http://schemas.microsoft.com/office/drawing/2015/06/chart">
            <c:ext xmlns:c16="http://schemas.microsoft.com/office/drawing/2014/chart" uri="{C3380CC4-5D6E-409C-BE32-E72D297353CC}">
              <c16:uniqueId val="{00000000-0D67-4E03-8328-9A0D39BC7E77}"/>
            </c:ext>
          </c:extLst>
        </c:ser>
        <c:ser>
          <c:idx val="2"/>
          <c:order val="2"/>
          <c:tx>
            <c:strRef>
              <c:f>'Chart 32'!$A$4</c:f>
              <c:strCache>
                <c:ptCount val="1"/>
                <c:pt idx="0">
                  <c:v>Import of goods</c:v>
                </c:pt>
              </c:strCache>
            </c:strRef>
          </c:tx>
          <c:invertIfNegative val="0"/>
          <c:cat>
            <c:strRef>
              <c:f>'Chart 32'!$B$1:$Y$1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strCache>
            </c:strRef>
          </c:cat>
          <c:val>
            <c:numRef>
              <c:f>'Chart 32'!$B$4:$Y$4</c:f>
              <c:numCache>
                <c:formatCode>0.0</c:formatCode>
                <c:ptCount val="24"/>
                <c:pt idx="0">
                  <c:v>-16.639792391061007</c:v>
                </c:pt>
                <c:pt idx="1">
                  <c:v>-14.686783019606438</c:v>
                </c:pt>
                <c:pt idx="2">
                  <c:v>-16.713486039389196</c:v>
                </c:pt>
                <c:pt idx="3">
                  <c:v>-12.866635242358285</c:v>
                </c:pt>
                <c:pt idx="4">
                  <c:v>-6.3842864260501528</c:v>
                </c:pt>
                <c:pt idx="5">
                  <c:v>-4.0727842791837219</c:v>
                </c:pt>
                <c:pt idx="6">
                  <c:v>0.91356067048533873</c:v>
                </c:pt>
                <c:pt idx="7">
                  <c:v>3.1562156633646765</c:v>
                </c:pt>
                <c:pt idx="8">
                  <c:v>7.1028480655802184</c:v>
                </c:pt>
                <c:pt idx="9">
                  <c:v>2.8253891781904628</c:v>
                </c:pt>
                <c:pt idx="10">
                  <c:v>5.0501889287134958</c:v>
                </c:pt>
                <c:pt idx="11">
                  <c:v>6.1233503086363044</c:v>
                </c:pt>
                <c:pt idx="12">
                  <c:v>8.6981757339557078</c:v>
                </c:pt>
                <c:pt idx="13">
                  <c:v>6.0358051245117395</c:v>
                </c:pt>
                <c:pt idx="14">
                  <c:v>-0.36767843088098573</c:v>
                </c:pt>
                <c:pt idx="15">
                  <c:v>-1.6728668056727258</c:v>
                </c:pt>
                <c:pt idx="16" formatCode="General">
                  <c:v>-4.3</c:v>
                </c:pt>
                <c:pt idx="17" formatCode="General">
                  <c:v>-2.6</c:v>
                </c:pt>
                <c:pt idx="18" formatCode="General">
                  <c:v>0.9</c:v>
                </c:pt>
                <c:pt idx="19" formatCode="General">
                  <c:v>2.1</c:v>
                </c:pt>
                <c:pt idx="20">
                  <c:v>-0.55299521812025887</c:v>
                </c:pt>
                <c:pt idx="21">
                  <c:v>-5.0204822945543128</c:v>
                </c:pt>
                <c:pt idx="22">
                  <c:v>-1.0213442137564641</c:v>
                </c:pt>
                <c:pt idx="23">
                  <c:v>-0.52629283670938776</c:v>
                </c:pt>
              </c:numCache>
            </c:numRef>
          </c:val>
          <c:extLst xmlns:c16r2="http://schemas.microsoft.com/office/drawing/2015/06/chart">
            <c:ext xmlns:c16="http://schemas.microsoft.com/office/drawing/2014/chart" uri="{C3380CC4-5D6E-409C-BE32-E72D297353CC}">
              <c16:uniqueId val="{00000001-0D67-4E03-8328-9A0D39BC7E77}"/>
            </c:ext>
          </c:extLst>
        </c:ser>
        <c:ser>
          <c:idx val="3"/>
          <c:order val="3"/>
          <c:tx>
            <c:strRef>
              <c:f>'Chart 32'!$A$5</c:f>
              <c:strCache>
                <c:ptCount val="1"/>
                <c:pt idx="0">
                  <c:v>Consumer goods</c:v>
                </c:pt>
              </c:strCache>
            </c:strRef>
          </c:tx>
          <c:spPr>
            <a:solidFill>
              <a:schemeClr val="accent4">
                <a:lumMod val="75000"/>
              </a:schemeClr>
            </a:solidFill>
            <a:ln>
              <a:noFill/>
            </a:ln>
            <a:effectLst/>
          </c:spPr>
          <c:invertIfNegative val="0"/>
          <c:cat>
            <c:strRef>
              <c:f>'Chart 32'!$B$1:$Y$1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strCache>
            </c:strRef>
          </c:cat>
          <c:val>
            <c:numRef>
              <c:f>'Chart 32'!$B$5:$Y$5</c:f>
              <c:numCache>
                <c:formatCode>0.0</c:formatCode>
                <c:ptCount val="24"/>
                <c:pt idx="0">
                  <c:v>-15.424049767459891</c:v>
                </c:pt>
                <c:pt idx="1">
                  <c:v>-13.275978095463472</c:v>
                </c:pt>
                <c:pt idx="2">
                  <c:v>-15.145459515984953</c:v>
                </c:pt>
                <c:pt idx="3">
                  <c:v>-10.67488321677537</c:v>
                </c:pt>
                <c:pt idx="4">
                  <c:v>-4.1224109219509444</c:v>
                </c:pt>
                <c:pt idx="5">
                  <c:v>-2.830647722910328</c:v>
                </c:pt>
                <c:pt idx="6">
                  <c:v>1.3917532796574363</c:v>
                </c:pt>
                <c:pt idx="7">
                  <c:v>0.75623912697528795</c:v>
                </c:pt>
                <c:pt idx="8">
                  <c:v>2.8947820381905984</c:v>
                </c:pt>
                <c:pt idx="9">
                  <c:v>1.5008760799882594</c:v>
                </c:pt>
                <c:pt idx="10">
                  <c:v>3.9397759820917457</c:v>
                </c:pt>
                <c:pt idx="11">
                  <c:v>6.187279358044691</c:v>
                </c:pt>
                <c:pt idx="12">
                  <c:v>10.676015633855272</c:v>
                </c:pt>
                <c:pt idx="13">
                  <c:v>4.0432649368704432</c:v>
                </c:pt>
                <c:pt idx="14">
                  <c:v>-3.9600166772211054</c:v>
                </c:pt>
                <c:pt idx="15">
                  <c:v>-3.7197846237419725</c:v>
                </c:pt>
                <c:pt idx="16" formatCode="General">
                  <c:v>-5.9</c:v>
                </c:pt>
                <c:pt idx="17" formatCode="General">
                  <c:v>-3.2</c:v>
                </c:pt>
                <c:pt idx="18" formatCode="General">
                  <c:v>2.7</c:v>
                </c:pt>
                <c:pt idx="19" formatCode="General">
                  <c:v>3.2</c:v>
                </c:pt>
                <c:pt idx="20">
                  <c:v>0.61620004247988902</c:v>
                </c:pt>
                <c:pt idx="21">
                  <c:v>-2.7479586957636712</c:v>
                </c:pt>
                <c:pt idx="22">
                  <c:v>-1.378210531983342</c:v>
                </c:pt>
                <c:pt idx="23">
                  <c:v>-1.5323386270326722</c:v>
                </c:pt>
              </c:numCache>
            </c:numRef>
          </c:val>
          <c:extLst xmlns:c16r2="http://schemas.microsoft.com/office/drawing/2015/06/chart">
            <c:ext xmlns:c16="http://schemas.microsoft.com/office/drawing/2014/chart" uri="{C3380CC4-5D6E-409C-BE32-E72D297353CC}">
              <c16:uniqueId val="{00000002-0D67-4E03-8328-9A0D39BC7E77}"/>
            </c:ext>
          </c:extLst>
        </c:ser>
        <c:ser>
          <c:idx val="4"/>
          <c:order val="4"/>
          <c:tx>
            <c:strRef>
              <c:f>'Chart 32'!$A$6</c:f>
              <c:strCache>
                <c:ptCount val="1"/>
                <c:pt idx="0">
                  <c:v>Raw materials</c:v>
                </c:pt>
              </c:strCache>
            </c:strRef>
          </c:tx>
          <c:spPr>
            <a:solidFill>
              <a:schemeClr val="accent3">
                <a:lumMod val="75000"/>
              </a:schemeClr>
            </a:solidFill>
            <a:ln>
              <a:noFill/>
            </a:ln>
            <a:effectLst/>
          </c:spPr>
          <c:invertIfNegative val="0"/>
          <c:cat>
            <c:strRef>
              <c:f>'Chart 32'!$B$1:$Y$1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strCache>
            </c:strRef>
          </c:cat>
          <c:val>
            <c:numRef>
              <c:f>'Chart 32'!$B$6:$Y$6</c:f>
              <c:numCache>
                <c:formatCode>0.0</c:formatCode>
                <c:ptCount val="24"/>
                <c:pt idx="0">
                  <c:v>-20.179755847243115</c:v>
                </c:pt>
                <c:pt idx="1">
                  <c:v>-18.056860748296089</c:v>
                </c:pt>
                <c:pt idx="2">
                  <c:v>-20.358531202548974</c:v>
                </c:pt>
                <c:pt idx="3">
                  <c:v>-15.971418134893455</c:v>
                </c:pt>
                <c:pt idx="4">
                  <c:v>-8.35041666591016</c:v>
                </c:pt>
                <c:pt idx="5">
                  <c:v>-5.1617825466470038</c:v>
                </c:pt>
                <c:pt idx="6">
                  <c:v>1.0129553556647437</c:v>
                </c:pt>
                <c:pt idx="7">
                  <c:v>4.823937100796087</c:v>
                </c:pt>
                <c:pt idx="8">
                  <c:v>10.355729078254242</c:v>
                </c:pt>
                <c:pt idx="9">
                  <c:v>3.8337860301210327</c:v>
                </c:pt>
                <c:pt idx="10">
                  <c:v>6.4553420409603461</c:v>
                </c:pt>
                <c:pt idx="11">
                  <c:v>7.335183187885093</c:v>
                </c:pt>
                <c:pt idx="12">
                  <c:v>9.7045402355432202</c:v>
                </c:pt>
                <c:pt idx="13">
                  <c:v>8.2608589855065873</c:v>
                </c:pt>
                <c:pt idx="14">
                  <c:v>1.1959771117019216</c:v>
                </c:pt>
                <c:pt idx="15">
                  <c:v>-1.0206785187959611</c:v>
                </c:pt>
                <c:pt idx="16" formatCode="General">
                  <c:v>-4.5</c:v>
                </c:pt>
                <c:pt idx="17" formatCode="General">
                  <c:v>-2.9</c:v>
                </c:pt>
                <c:pt idx="18" formatCode="General">
                  <c:v>0.2</c:v>
                </c:pt>
                <c:pt idx="19" formatCode="General">
                  <c:v>2</c:v>
                </c:pt>
                <c:pt idx="20">
                  <c:v>-1.2126491349322492</c:v>
                </c:pt>
                <c:pt idx="21">
                  <c:v>-7.1509851305807501</c:v>
                </c:pt>
                <c:pt idx="22">
                  <c:v>-1.1991096183133862</c:v>
                </c:pt>
                <c:pt idx="23">
                  <c:v>-0.30205720378498313</c:v>
                </c:pt>
              </c:numCache>
            </c:numRef>
          </c:val>
          <c:extLst xmlns:c16r2="http://schemas.microsoft.com/office/drawing/2015/06/chart">
            <c:ext xmlns:c16="http://schemas.microsoft.com/office/drawing/2014/chart" uri="{C3380CC4-5D6E-409C-BE32-E72D297353CC}">
              <c16:uniqueId val="{00000003-0D67-4E03-8328-9A0D39BC7E77}"/>
            </c:ext>
          </c:extLst>
        </c:ser>
        <c:dLbls>
          <c:showLegendKey val="0"/>
          <c:showVal val="0"/>
          <c:showCatName val="0"/>
          <c:showSerName val="0"/>
          <c:showPercent val="0"/>
          <c:showBubbleSize val="0"/>
        </c:dLbls>
        <c:gapWidth val="219"/>
        <c:axId val="474571616"/>
        <c:axId val="474572792"/>
      </c:barChart>
      <c:lineChart>
        <c:grouping val="standard"/>
        <c:varyColors val="0"/>
        <c:ser>
          <c:idx val="0"/>
          <c:order val="0"/>
          <c:tx>
            <c:strRef>
              <c:f>'Chart 32'!$A$2</c:f>
              <c:strCache>
                <c:ptCount val="1"/>
                <c:pt idx="0">
                  <c:v>Total imports</c:v>
                </c:pt>
              </c:strCache>
            </c:strRef>
          </c:tx>
          <c:spPr>
            <a:ln w="12700" cap="rnd">
              <a:solidFill>
                <a:srgbClr val="C00000"/>
              </a:solidFill>
              <a:round/>
            </a:ln>
            <a:effectLst/>
          </c:spPr>
          <c:marker>
            <c:symbol val="none"/>
          </c:marker>
          <c:cat>
            <c:strRef>
              <c:f>'Chart 32'!$B$1:$Y$1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strCache>
            </c:strRef>
          </c:cat>
          <c:val>
            <c:numRef>
              <c:f>'Chart 32'!$B$2:$Y$2</c:f>
              <c:numCache>
                <c:formatCode>0.0</c:formatCode>
                <c:ptCount val="24"/>
                <c:pt idx="0">
                  <c:v>-16.269450911511512</c:v>
                </c:pt>
                <c:pt idx="1">
                  <c:v>-14.247319759210995</c:v>
                </c:pt>
                <c:pt idx="2">
                  <c:v>-16.220101520623032</c:v>
                </c:pt>
                <c:pt idx="3">
                  <c:v>-12.173978535550802</c:v>
                </c:pt>
                <c:pt idx="4">
                  <c:v>-5.6982782734099686</c:v>
                </c:pt>
                <c:pt idx="5">
                  <c:v>-3.7255670016511147</c:v>
                </c:pt>
                <c:pt idx="6">
                  <c:v>1.0098625025013632</c:v>
                </c:pt>
                <c:pt idx="7">
                  <c:v>2.2412666328701221</c:v>
                </c:pt>
                <c:pt idx="8">
                  <c:v>5.5587642778320685</c:v>
                </c:pt>
                <c:pt idx="9">
                  <c:v>2.3674496663436742</c:v>
                </c:pt>
                <c:pt idx="10">
                  <c:v>4.6750390240283082</c:v>
                </c:pt>
                <c:pt idx="11">
                  <c:v>6.1688884200858212</c:v>
                </c:pt>
                <c:pt idx="12">
                  <c:v>9.4362590870751006</c:v>
                </c:pt>
                <c:pt idx="13">
                  <c:v>5.2968209895528702</c:v>
                </c:pt>
                <c:pt idx="14">
                  <c:v>-1.71428319894531</c:v>
                </c:pt>
                <c:pt idx="15">
                  <c:v>-2.3932702253878517</c:v>
                </c:pt>
                <c:pt idx="16" formatCode="General">
                  <c:v>-4.9000000000000004</c:v>
                </c:pt>
                <c:pt idx="17" formatCode="General">
                  <c:v>-2.8</c:v>
                </c:pt>
                <c:pt idx="18" formatCode="General">
                  <c:v>1.6</c:v>
                </c:pt>
                <c:pt idx="19" formatCode="General">
                  <c:v>2.5</c:v>
                </c:pt>
                <c:pt idx="20">
                  <c:v>-0.11750046271600922</c:v>
                </c:pt>
                <c:pt idx="21">
                  <c:v>-4.1737171367424679</c:v>
                </c:pt>
                <c:pt idx="22">
                  <c:v>-1.1440714370520908</c:v>
                </c:pt>
                <c:pt idx="23">
                  <c:v>-0.89173545848807123</c:v>
                </c:pt>
              </c:numCache>
            </c:numRef>
          </c:val>
          <c:smooth val="0"/>
          <c:extLst xmlns:c16r2="http://schemas.microsoft.com/office/drawing/2015/06/chart">
            <c:ext xmlns:c16="http://schemas.microsoft.com/office/drawing/2014/chart" uri="{C3380CC4-5D6E-409C-BE32-E72D297353CC}">
              <c16:uniqueId val="{00000004-0D67-4E03-8328-9A0D39BC7E77}"/>
            </c:ext>
          </c:extLst>
        </c:ser>
        <c:dLbls>
          <c:showLegendKey val="0"/>
          <c:showVal val="0"/>
          <c:showCatName val="0"/>
          <c:showSerName val="0"/>
          <c:showPercent val="0"/>
          <c:showBubbleSize val="0"/>
        </c:dLbls>
        <c:marker val="1"/>
        <c:smooth val="0"/>
        <c:axId val="474571616"/>
        <c:axId val="474572792"/>
      </c:lineChart>
      <c:catAx>
        <c:axId val="4745716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2792"/>
        <c:crosses val="autoZero"/>
        <c:auto val="1"/>
        <c:lblAlgn val="ctr"/>
        <c:lblOffset val="100"/>
        <c:noMultiLvlLbl val="0"/>
      </c:catAx>
      <c:valAx>
        <c:axId val="474572792"/>
        <c:scaling>
          <c:orientation val="minMax"/>
          <c:max val="15"/>
          <c:min val="-2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1616"/>
        <c:crosses val="autoZero"/>
        <c:crossBetween val="between"/>
        <c:majorUnit val="5"/>
      </c:valAx>
      <c:spPr>
        <a:noFill/>
        <a:ln>
          <a:noFill/>
        </a:ln>
        <a:effectLst/>
      </c:spPr>
    </c:plotArea>
    <c:legend>
      <c:legendPos val="b"/>
      <c:layout>
        <c:manualLayout>
          <c:xMode val="edge"/>
          <c:yMode val="edge"/>
          <c:x val="0"/>
          <c:y val="0.80509405551822455"/>
          <c:w val="0.9587472222222222"/>
          <c:h val="0.18320074400178393"/>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33'!$C$1</c:f>
              <c:strCache>
                <c:ptCount val="1"/>
                <c:pt idx="0">
                  <c:v>Gross accumulation of private fixed assets</c:v>
                </c:pt>
              </c:strCache>
            </c:strRef>
          </c:tx>
          <c:spPr>
            <a:solidFill>
              <a:schemeClr val="accent5">
                <a:lumMod val="75000"/>
              </a:schemeClr>
            </a:solidFill>
            <a:ln w="12700">
              <a:noFill/>
            </a:ln>
            <a:effectLst/>
          </c:spPr>
          <c:invertIfNegative val="0"/>
          <c:cat>
            <c:strRef>
              <c:f>'Chart 33'!$A$2:$A$17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strCache>
            </c:strRef>
          </c:cat>
          <c:val>
            <c:numRef>
              <c:f>'Chart 33'!$C$2:$C$17</c:f>
              <c:numCache>
                <c:formatCode>0.0%</c:formatCode>
                <c:ptCount val="16"/>
                <c:pt idx="0">
                  <c:v>-4.1912472114929357E-2</c:v>
                </c:pt>
                <c:pt idx="1">
                  <c:v>0.14882957355312953</c:v>
                </c:pt>
                <c:pt idx="2">
                  <c:v>6.4973533581466111E-2</c:v>
                </c:pt>
                <c:pt idx="3">
                  <c:v>-1.2721252581995088E-2</c:v>
                </c:pt>
                <c:pt idx="4">
                  <c:v>0.25217813246739706</c:v>
                </c:pt>
                <c:pt idx="5">
                  <c:v>0.14210536625954262</c:v>
                </c:pt>
                <c:pt idx="6">
                  <c:v>0.13675962646719825</c:v>
                </c:pt>
                <c:pt idx="7">
                  <c:v>0.25552693730829246</c:v>
                </c:pt>
                <c:pt idx="8">
                  <c:v>0.20884402044324887</c:v>
                </c:pt>
                <c:pt idx="9">
                  <c:v>2.4502073790766445E-2</c:v>
                </c:pt>
                <c:pt idx="10">
                  <c:v>-5.1395688764258408E-2</c:v>
                </c:pt>
                <c:pt idx="11">
                  <c:v>-5.4877100260018213E-2</c:v>
                </c:pt>
                <c:pt idx="12">
                  <c:v>-0.15889792973765027</c:v>
                </c:pt>
                <c:pt idx="13">
                  <c:v>-0.39131121464367796</c:v>
                </c:pt>
                <c:pt idx="14">
                  <c:v>-0.13421947345090501</c:v>
                </c:pt>
                <c:pt idx="15">
                  <c:v>-1.5634735546055652E-2</c:v>
                </c:pt>
              </c:numCache>
            </c:numRef>
          </c:val>
          <c:extLst xmlns:c16r2="http://schemas.microsoft.com/office/drawing/2015/06/chart">
            <c:ext xmlns:c16="http://schemas.microsoft.com/office/drawing/2014/chart" uri="{C3380CC4-5D6E-409C-BE32-E72D297353CC}">
              <c16:uniqueId val="{00000000-112A-49C6-A5A8-B44B754BE38C}"/>
            </c:ext>
          </c:extLst>
        </c:ser>
        <c:ser>
          <c:idx val="0"/>
          <c:order val="0"/>
          <c:tx>
            <c:strRef>
              <c:f>'Chart 33'!$B$1</c:f>
              <c:strCache>
                <c:ptCount val="1"/>
                <c:pt idx="0">
                  <c:v>Private consumption</c:v>
                </c:pt>
              </c:strCache>
            </c:strRef>
          </c:tx>
          <c:spPr>
            <a:solidFill>
              <a:schemeClr val="accent6">
                <a:lumMod val="75000"/>
              </a:schemeClr>
            </a:solidFill>
            <a:ln w="12700">
              <a:noFill/>
            </a:ln>
            <a:effectLst/>
          </c:spPr>
          <c:invertIfNegative val="0"/>
          <c:cat>
            <c:strRef>
              <c:f>'Chart 33'!$A$2:$A$17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strCache>
            </c:strRef>
          </c:cat>
          <c:val>
            <c:numRef>
              <c:f>'Chart 33'!$B$2:$B$17</c:f>
              <c:numCache>
                <c:formatCode>0.0%</c:formatCode>
                <c:ptCount val="16"/>
                <c:pt idx="0">
                  <c:v>9.684258163781706E-2</c:v>
                </c:pt>
                <c:pt idx="1">
                  <c:v>0.12630491171678784</c:v>
                </c:pt>
                <c:pt idx="2">
                  <c:v>9.6260334133689576E-2</c:v>
                </c:pt>
                <c:pt idx="3">
                  <c:v>0.2228289228277518</c:v>
                </c:pt>
                <c:pt idx="4">
                  <c:v>5.8433926994705558E-2</c:v>
                </c:pt>
                <c:pt idx="5">
                  <c:v>9.1953200941774893E-2</c:v>
                </c:pt>
                <c:pt idx="6">
                  <c:v>3.4913602719927467E-2</c:v>
                </c:pt>
                <c:pt idx="7">
                  <c:v>2.2953909331175453E-2</c:v>
                </c:pt>
                <c:pt idx="8">
                  <c:v>0.15214404640845131</c:v>
                </c:pt>
                <c:pt idx="9">
                  <c:v>0.11054494010983618</c:v>
                </c:pt>
                <c:pt idx="10">
                  <c:v>8.8654229022704534E-2</c:v>
                </c:pt>
                <c:pt idx="11">
                  <c:v>0.12575922771035095</c:v>
                </c:pt>
                <c:pt idx="12">
                  <c:v>5.5258147824682165E-3</c:v>
                </c:pt>
                <c:pt idx="13">
                  <c:v>-0.19685828501738997</c:v>
                </c:pt>
                <c:pt idx="14">
                  <c:v>-9.1723719737944548E-2</c:v>
                </c:pt>
                <c:pt idx="15">
                  <c:v>-0.23271992683501125</c:v>
                </c:pt>
              </c:numCache>
            </c:numRef>
          </c:val>
          <c:extLst xmlns:c16r2="http://schemas.microsoft.com/office/drawing/2015/06/char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474577104"/>
        <c:axId val="474573184"/>
      </c:barChart>
      <c:lineChart>
        <c:grouping val="standard"/>
        <c:varyColors val="0"/>
        <c:ser>
          <c:idx val="2"/>
          <c:order val="2"/>
          <c:tx>
            <c:strRef>
              <c:f>'Chart 33'!$D$1</c:f>
              <c:strCache>
                <c:ptCount val="1"/>
                <c:pt idx="0">
                  <c:v>Previous projection of private spendings</c:v>
                </c:pt>
              </c:strCache>
            </c:strRef>
          </c:tx>
          <c:spPr>
            <a:ln w="12700" cap="rnd">
              <a:solidFill>
                <a:srgbClr val="C00000"/>
              </a:solidFill>
              <a:round/>
            </a:ln>
            <a:effectLst/>
          </c:spPr>
          <c:marker>
            <c:symbol val="none"/>
          </c:marker>
          <c:cat>
            <c:strRef>
              <c:f>'Chart 33'!$A$2:$A$17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strCache>
            </c:strRef>
          </c:cat>
          <c:val>
            <c:numRef>
              <c:f>'Chart 33'!$D$2:$D$17</c:f>
              <c:numCache>
                <c:formatCode>0.0%</c:formatCode>
                <c:ptCount val="16"/>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0.1586691026594543</c:v>
                </c:pt>
                <c:pt idx="9">
                  <c:v>9.8805166378606923E-2</c:v>
                </c:pt>
                <c:pt idx="10">
                  <c:v>6.6831035707677303E-2</c:v>
                </c:pt>
                <c:pt idx="11">
                  <c:v>9.2898922636062059E-2</c:v>
                </c:pt>
                <c:pt idx="12">
                  <c:v>6.5362055714455834E-3</c:v>
                </c:pt>
                <c:pt idx="13">
                  <c:v>-0.21661388111175564</c:v>
                </c:pt>
                <c:pt idx="14">
                  <c:v>-8.7543860205606325E-2</c:v>
                </c:pt>
                <c:pt idx="15">
                  <c:v>-9.5000000000000001E-2</c:v>
                </c:pt>
              </c:numCache>
            </c:numRef>
          </c:val>
          <c:smooth val="0"/>
          <c:extLst xmlns:c16r2="http://schemas.microsoft.com/office/drawing/2015/06/chart">
            <c:ext xmlns:c16="http://schemas.microsoft.com/office/drawing/2014/chart" uri="{C3380CC4-5D6E-409C-BE32-E72D297353CC}">
              <c16:uniqueId val="{00000002-112A-49C6-A5A8-B44B754BE38C}"/>
            </c:ext>
          </c:extLst>
        </c:ser>
        <c:ser>
          <c:idx val="3"/>
          <c:order val="3"/>
          <c:tx>
            <c:strRef>
              <c:f>'Chart 33'!$E$1</c:f>
              <c:strCache>
                <c:ptCount val="1"/>
                <c:pt idx="0">
                  <c:v>Current projection of private spendings</c:v>
                </c:pt>
              </c:strCache>
            </c:strRef>
          </c:tx>
          <c:spPr>
            <a:ln w="12700" cap="rnd">
              <a:solidFill>
                <a:schemeClr val="tx2"/>
              </a:solidFill>
              <a:round/>
            </a:ln>
            <a:effectLst/>
          </c:spPr>
          <c:marker>
            <c:symbol val="none"/>
          </c:marker>
          <c:cat>
            <c:strRef>
              <c:f>'Chart 33'!$A$2:$A$17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strCache>
            </c:strRef>
          </c:cat>
          <c:val>
            <c:numRef>
              <c:f>'Chart 33'!$E$2:$E$17</c:f>
              <c:numCache>
                <c:formatCode>0.0%</c:formatCode>
                <c:ptCount val="16"/>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0.1586691026594543</c:v>
                </c:pt>
                <c:pt idx="9">
                  <c:v>9.8805166378606923E-2</c:v>
                </c:pt>
                <c:pt idx="10">
                  <c:v>6.6831035707677303E-2</c:v>
                </c:pt>
                <c:pt idx="11">
                  <c:v>9.2898922636062059E-2</c:v>
                </c:pt>
                <c:pt idx="12">
                  <c:v>-1.3050861558323372E-2</c:v>
                </c:pt>
                <c:pt idx="13">
                  <c:v>-0.22094146799998512</c:v>
                </c:pt>
                <c:pt idx="14">
                  <c:v>-9.7401226038971916E-2</c:v>
                </c:pt>
                <c:pt idx="15">
                  <c:v>-0.19901175384817185</c:v>
                </c:pt>
              </c:numCache>
            </c:numRef>
          </c:val>
          <c:smooth val="0"/>
          <c:extLst xmlns:c16r2="http://schemas.microsoft.com/office/drawing/2015/06/char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474577104"/>
        <c:axId val="474573184"/>
      </c:lineChart>
      <c:catAx>
        <c:axId val="47457710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3184"/>
        <c:crosses val="autoZero"/>
        <c:auto val="1"/>
        <c:lblAlgn val="ctr"/>
        <c:lblOffset val="100"/>
        <c:noMultiLvlLbl val="0"/>
      </c:catAx>
      <c:valAx>
        <c:axId val="474573184"/>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7104"/>
        <c:crosses val="autoZero"/>
        <c:crossBetween val="between"/>
        <c:minorUnit val="0.1"/>
      </c:valAx>
      <c:spPr>
        <a:noFill/>
        <a:ln>
          <a:noFill/>
        </a:ln>
        <a:effectLst/>
      </c:spPr>
    </c:plotArea>
    <c:legend>
      <c:legendPos val="b"/>
      <c:layout>
        <c:manualLayout>
          <c:xMode val="edge"/>
          <c:yMode val="edge"/>
          <c:x val="0"/>
          <c:y val="0.71149745223245964"/>
          <c:w val="0.69876904761904757"/>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655956311915E-2"/>
          <c:y val="6.1373164838327159E-2"/>
          <c:w val="0.83071223329946664"/>
          <c:h val="0.7093668501175916"/>
        </c:manualLayout>
      </c:layout>
      <c:barChart>
        <c:barDir val="col"/>
        <c:grouping val="clustered"/>
        <c:varyColors val="0"/>
        <c:ser>
          <c:idx val="1"/>
          <c:order val="1"/>
          <c:tx>
            <c:strRef>
              <c:f>'Chart 34'!$A$3</c:f>
              <c:strCache>
                <c:ptCount val="1"/>
                <c:pt idx="0">
                  <c:v>Real export, y/y growth,%</c:v>
                </c:pt>
              </c:strCache>
            </c:strRef>
          </c:tx>
          <c:spPr>
            <a:solidFill>
              <a:schemeClr val="accent5">
                <a:lumMod val="75000"/>
              </a:schemeClr>
            </a:solidFill>
            <a:ln>
              <a:noFill/>
            </a:ln>
            <a:effectLst/>
          </c:spPr>
          <c:invertIfNegative val="0"/>
          <c:cat>
            <c:strRef>
              <c:f>'Chart 34'!$B$1:$Y$1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                                    </c:v>
                </c:pt>
              </c:strCache>
            </c:strRef>
          </c:cat>
          <c:val>
            <c:numRef>
              <c:f>'Chart 34'!$B$3:$Y$3</c:f>
              <c:numCache>
                <c:formatCode>0.0</c:formatCode>
                <c:ptCount val="24"/>
                <c:pt idx="0">
                  <c:v>-3.9554871002272307</c:v>
                </c:pt>
                <c:pt idx="1">
                  <c:v>12.17909781973465</c:v>
                </c:pt>
                <c:pt idx="2">
                  <c:v>4.799103893001984</c:v>
                </c:pt>
                <c:pt idx="3">
                  <c:v>5.6960113014418994</c:v>
                </c:pt>
                <c:pt idx="4">
                  <c:v>27.979900000000001</c:v>
                </c:pt>
                <c:pt idx="5">
                  <c:v>15.1996</c:v>
                </c:pt>
                <c:pt idx="6">
                  <c:v>22.2</c:v>
                </c:pt>
                <c:pt idx="7">
                  <c:v>21</c:v>
                </c:pt>
                <c:pt idx="8">
                  <c:v>20.399999999999999</c:v>
                </c:pt>
                <c:pt idx="9">
                  <c:v>16.7</c:v>
                </c:pt>
                <c:pt idx="10">
                  <c:v>21.5</c:v>
                </c:pt>
                <c:pt idx="11">
                  <c:v>18.399999999999999</c:v>
                </c:pt>
                <c:pt idx="12">
                  <c:v>17.100000000000001</c:v>
                </c:pt>
                <c:pt idx="13">
                  <c:v>2.5</c:v>
                </c:pt>
                <c:pt idx="14">
                  <c:v>-0.7</c:v>
                </c:pt>
                <c:pt idx="15">
                  <c:v>4.4000000000000004</c:v>
                </c:pt>
                <c:pt idx="16">
                  <c:v>-3.9</c:v>
                </c:pt>
                <c:pt idx="17">
                  <c:v>15.2</c:v>
                </c:pt>
                <c:pt idx="18">
                  <c:v>22.2</c:v>
                </c:pt>
                <c:pt idx="19">
                  <c:v>26.5</c:v>
                </c:pt>
                <c:pt idx="20">
                  <c:v>-1.2765365782041442</c:v>
                </c:pt>
                <c:pt idx="21">
                  <c:v>-31.999556253788924</c:v>
                </c:pt>
                <c:pt idx="22">
                  <c:v>-42.050588119402896</c:v>
                </c:pt>
                <c:pt idx="23">
                  <c:v>-38.810841561473389</c:v>
                </c:pt>
              </c:numCache>
            </c:numRef>
          </c:val>
          <c:extLst xmlns:c16r2="http://schemas.microsoft.com/office/drawing/2015/06/chart">
            <c:ext xmlns:c16="http://schemas.microsoft.com/office/drawing/2014/chart" uri="{C3380CC4-5D6E-409C-BE32-E72D297353CC}">
              <c16:uniqueId val="{00000000-76E2-469D-984F-77CF82262722}"/>
            </c:ext>
          </c:extLst>
        </c:ser>
        <c:ser>
          <c:idx val="2"/>
          <c:order val="2"/>
          <c:tx>
            <c:strRef>
              <c:f>'Chart 34'!$A$4</c:f>
              <c:strCache>
                <c:ptCount val="1"/>
                <c:pt idx="0">
                  <c:v>Real import, y/y growth,%</c:v>
                </c:pt>
              </c:strCache>
            </c:strRef>
          </c:tx>
          <c:spPr>
            <a:solidFill>
              <a:schemeClr val="accent4"/>
            </a:solidFill>
            <a:ln w="12700">
              <a:noFill/>
            </a:ln>
            <a:effectLst/>
          </c:spPr>
          <c:invertIfNegative val="0"/>
          <c:cat>
            <c:strRef>
              <c:f>'Chart 34'!$B$1:$Y$1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                                    </c:v>
                </c:pt>
              </c:strCache>
            </c:strRef>
          </c:cat>
          <c:val>
            <c:numRef>
              <c:f>'Chart 34'!$B$4:$Y$4</c:f>
              <c:numCache>
                <c:formatCode>0.0</c:formatCode>
                <c:ptCount val="24"/>
                <c:pt idx="0">
                  <c:v>-15.951595306166482</c:v>
                </c:pt>
                <c:pt idx="1">
                  <c:v>-15.977958066747149</c:v>
                </c:pt>
                <c:pt idx="2">
                  <c:v>-17.13384929006466</c:v>
                </c:pt>
                <c:pt idx="3">
                  <c:v>-11.770366094382069</c:v>
                </c:pt>
                <c:pt idx="4">
                  <c:v>-5.1656000000000004</c:v>
                </c:pt>
                <c:pt idx="5">
                  <c:v>7.40022</c:v>
                </c:pt>
                <c:pt idx="6">
                  <c:v>8.1999999999999993</c:v>
                </c:pt>
                <c:pt idx="7">
                  <c:v>12.2</c:v>
                </c:pt>
                <c:pt idx="8">
                  <c:v>19.7</c:v>
                </c:pt>
                <c:pt idx="9">
                  <c:v>16.899999999999999</c:v>
                </c:pt>
                <c:pt idx="10">
                  <c:v>24.1</c:v>
                </c:pt>
                <c:pt idx="11">
                  <c:v>33.9</c:v>
                </c:pt>
                <c:pt idx="12">
                  <c:v>29.3</c:v>
                </c:pt>
                <c:pt idx="13">
                  <c:v>20.7</c:v>
                </c:pt>
                <c:pt idx="14">
                  <c:v>9.6</c:v>
                </c:pt>
                <c:pt idx="15">
                  <c:v>2.5</c:v>
                </c:pt>
                <c:pt idx="16">
                  <c:v>0.5</c:v>
                </c:pt>
                <c:pt idx="17">
                  <c:v>5.0999999999999996</c:v>
                </c:pt>
                <c:pt idx="18">
                  <c:v>13.2</c:v>
                </c:pt>
                <c:pt idx="19">
                  <c:v>24.4</c:v>
                </c:pt>
                <c:pt idx="20">
                  <c:v>-9.6783168710350367</c:v>
                </c:pt>
                <c:pt idx="21">
                  <c:v>-33.301723241697644</c:v>
                </c:pt>
                <c:pt idx="22">
                  <c:v>-34.18442288424896</c:v>
                </c:pt>
                <c:pt idx="23">
                  <c:v>-42.443668055471193</c:v>
                </c:pt>
              </c:numCache>
            </c:numRef>
          </c:val>
          <c:extLst xmlns:c16r2="http://schemas.microsoft.com/office/drawing/2015/06/chart">
            <c:ext xmlns:c16="http://schemas.microsoft.com/office/drawing/2014/chart" uri="{C3380CC4-5D6E-409C-BE32-E72D297353CC}">
              <c16:uniqueId val="{00000001-76E2-469D-984F-77CF82262722}"/>
            </c:ext>
          </c:extLst>
        </c:ser>
        <c:dLbls>
          <c:showLegendKey val="0"/>
          <c:showVal val="0"/>
          <c:showCatName val="0"/>
          <c:showSerName val="0"/>
          <c:showPercent val="0"/>
          <c:showBubbleSize val="0"/>
        </c:dLbls>
        <c:gapWidth val="219"/>
        <c:axId val="474574360"/>
        <c:axId val="474574752"/>
      </c:barChart>
      <c:lineChart>
        <c:grouping val="stacked"/>
        <c:varyColors val="0"/>
        <c:ser>
          <c:idx val="0"/>
          <c:order val="0"/>
          <c:tx>
            <c:strRef>
              <c:f>'Chart 34'!$A$2</c:f>
              <c:strCache>
                <c:ptCount val="1"/>
                <c:pt idx="0">
                  <c:v>Net export, right axis</c:v>
                </c:pt>
              </c:strCache>
            </c:strRef>
          </c:tx>
          <c:spPr>
            <a:ln w="12700" cap="rnd">
              <a:solidFill>
                <a:srgbClr val="C00000"/>
              </a:solidFill>
              <a:round/>
            </a:ln>
            <a:effectLst/>
          </c:spPr>
          <c:marker>
            <c:symbol val="none"/>
          </c:marker>
          <c:cat>
            <c:strRef>
              <c:f>'Chart 34'!$B$1:$Y$1</c:f>
              <c:strCache>
                <c:ptCount val="24"/>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                                    </c:v>
                </c:pt>
              </c:strCache>
            </c:strRef>
          </c:cat>
          <c:val>
            <c:numRef>
              <c:f>'Chart 34'!$B$2:$Y$2</c:f>
              <c:numCache>
                <c:formatCode>0.0</c:formatCode>
                <c:ptCount val="24"/>
                <c:pt idx="0">
                  <c:v>32.787757646529386</c:v>
                </c:pt>
                <c:pt idx="1">
                  <c:v>57.712540981550617</c:v>
                </c:pt>
                <c:pt idx="2">
                  <c:v>58.871130882749092</c:v>
                </c:pt>
                <c:pt idx="3">
                  <c:v>37.10330777720587</c:v>
                </c:pt>
                <c:pt idx="4">
                  <c:v>61.503700000000002</c:v>
                </c:pt>
                <c:pt idx="5">
                  <c:v>12.8377</c:v>
                </c:pt>
                <c:pt idx="6">
                  <c:v>39</c:v>
                </c:pt>
                <c:pt idx="7">
                  <c:v>7.9</c:v>
                </c:pt>
                <c:pt idx="8">
                  <c:v>-17.8</c:v>
                </c:pt>
                <c:pt idx="9">
                  <c:v>-17.7</c:v>
                </c:pt>
                <c:pt idx="10">
                  <c:v>-50.9</c:v>
                </c:pt>
                <c:pt idx="11">
                  <c:v>-67.3</c:v>
                </c:pt>
                <c:pt idx="12">
                  <c:v>-90.5</c:v>
                </c:pt>
                <c:pt idx="13">
                  <c:v>-96.5</c:v>
                </c:pt>
                <c:pt idx="14">
                  <c:v>-71.900000000000006</c:v>
                </c:pt>
                <c:pt idx="15">
                  <c:v>-2.8</c:v>
                </c:pt>
                <c:pt idx="16">
                  <c:v>-14.6</c:v>
                </c:pt>
                <c:pt idx="17">
                  <c:v>18.8</c:v>
                </c:pt>
                <c:pt idx="18">
                  <c:v>29.7</c:v>
                </c:pt>
                <c:pt idx="19">
                  <c:v>-22.8</c:v>
                </c:pt>
                <c:pt idx="20">
                  <c:v>34.112675865959744</c:v>
                </c:pt>
                <c:pt idx="21">
                  <c:v>37.334987455123525</c:v>
                </c:pt>
                <c:pt idx="22">
                  <c:v>-25.197096448615184</c:v>
                </c:pt>
                <c:pt idx="23">
                  <c:v>50.701550338608875</c:v>
                </c:pt>
              </c:numCache>
            </c:numRef>
          </c:val>
          <c:smooth val="0"/>
          <c:extLst xmlns:c16r2="http://schemas.microsoft.com/office/drawing/2015/06/chart">
            <c:ext xmlns:c16="http://schemas.microsoft.com/office/drawing/2014/chart" uri="{C3380CC4-5D6E-409C-BE32-E72D297353CC}">
              <c16:uniqueId val="{00000002-76E2-469D-984F-77CF82262722}"/>
            </c:ext>
          </c:extLst>
        </c:ser>
        <c:dLbls>
          <c:showLegendKey val="0"/>
          <c:showVal val="0"/>
          <c:showCatName val="0"/>
          <c:showSerName val="0"/>
          <c:showPercent val="0"/>
          <c:showBubbleSize val="0"/>
        </c:dLbls>
        <c:marker val="1"/>
        <c:smooth val="0"/>
        <c:axId val="474575928"/>
        <c:axId val="474575144"/>
      </c:lineChart>
      <c:catAx>
        <c:axId val="4745743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4752"/>
        <c:crosses val="autoZero"/>
        <c:auto val="1"/>
        <c:lblAlgn val="ctr"/>
        <c:lblOffset val="100"/>
        <c:noMultiLvlLbl val="0"/>
      </c:catAx>
      <c:valAx>
        <c:axId val="474574752"/>
        <c:scaling>
          <c:orientation val="minMax"/>
          <c:max val="50"/>
          <c:min val="-4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4360"/>
        <c:crosses val="autoZero"/>
        <c:crossBetween val="between"/>
        <c:majorUnit val="10"/>
      </c:valAx>
      <c:valAx>
        <c:axId val="474575144"/>
        <c:scaling>
          <c:orientation val="minMax"/>
          <c:max val="80"/>
          <c:min val="-1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4575928"/>
        <c:crosses val="max"/>
        <c:crossBetween val="between"/>
        <c:majorUnit val="20"/>
      </c:valAx>
      <c:catAx>
        <c:axId val="474575928"/>
        <c:scaling>
          <c:orientation val="minMax"/>
        </c:scaling>
        <c:delete val="1"/>
        <c:axPos val="b"/>
        <c:numFmt formatCode="General" sourceLinked="1"/>
        <c:majorTickMark val="out"/>
        <c:minorTickMark val="none"/>
        <c:tickLblPos val="nextTo"/>
        <c:crossAx val="474575144"/>
        <c:crosses val="autoZero"/>
        <c:auto val="1"/>
        <c:lblAlgn val="ctr"/>
        <c:lblOffset val="100"/>
        <c:noMultiLvlLbl val="0"/>
      </c:catAx>
      <c:spPr>
        <a:noFill/>
        <a:ln>
          <a:noFill/>
        </a:ln>
        <a:effectLst/>
      </c:spPr>
    </c:plotArea>
    <c:legend>
      <c:legendPos val="b"/>
      <c:layout>
        <c:manualLayout>
          <c:xMode val="edge"/>
          <c:yMode val="edge"/>
          <c:x val="0"/>
          <c:y val="0.87325787643344788"/>
          <c:w val="0.94771230158730158"/>
          <c:h val="0.112766426201610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02326821618807"/>
          <c:y val="3.4120237340000741E-2"/>
          <c:w val="0.84505810261620529"/>
          <c:h val="0.72759059020328887"/>
        </c:manualLayout>
      </c:layout>
      <c:barChart>
        <c:barDir val="col"/>
        <c:grouping val="clustered"/>
        <c:varyColors val="0"/>
        <c:ser>
          <c:idx val="3"/>
          <c:order val="0"/>
          <c:tx>
            <c:strRef>
              <c:f>'Chart 35'!$A$2</c:f>
              <c:strCache>
                <c:ptCount val="1"/>
                <c:pt idx="0">
                  <c:v>Revenue impulse</c:v>
                </c:pt>
              </c:strCache>
            </c:strRef>
          </c:tx>
          <c:spPr>
            <a:solidFill>
              <a:srgbClr val="4BACC6">
                <a:lumMod val="75000"/>
              </a:srgbClr>
            </a:solidFill>
            <a:ln w="12690">
              <a:noFill/>
              <a:prstDash val="solid"/>
            </a:ln>
          </c:spPr>
          <c:invertIfNegative val="0"/>
          <c:cat>
            <c:strRef>
              <c:f>'Chart 35'!$B$1:$U$1</c:f>
              <c:strCache>
                <c:ptCount val="16"/>
                <c:pt idx="0">
                  <c:v>Q1 17</c:v>
                </c:pt>
                <c:pt idx="1">
                  <c:v>Q2</c:v>
                </c:pt>
                <c:pt idx="2">
                  <c:v>Q3</c:v>
                </c:pt>
                <c:pt idx="3">
                  <c:v>Q4</c:v>
                </c:pt>
                <c:pt idx="4">
                  <c:v>Q1 18</c:v>
                </c:pt>
                <c:pt idx="5">
                  <c:v>Q2</c:v>
                </c:pt>
                <c:pt idx="6">
                  <c:v>Q3</c:v>
                </c:pt>
                <c:pt idx="7">
                  <c:v>IV</c:v>
                </c:pt>
                <c:pt idx="8">
                  <c:v>Q1 19</c:v>
                </c:pt>
                <c:pt idx="9">
                  <c:v>Q2</c:v>
                </c:pt>
                <c:pt idx="10">
                  <c:v>Q3</c:v>
                </c:pt>
                <c:pt idx="11">
                  <c:v>Q4</c:v>
                </c:pt>
                <c:pt idx="12">
                  <c:v>Q1 20</c:v>
                </c:pt>
                <c:pt idx="13">
                  <c:v>Q2</c:v>
                </c:pt>
                <c:pt idx="14">
                  <c:v>Q3</c:v>
                </c:pt>
                <c:pt idx="15">
                  <c:v>Q4</c:v>
                </c:pt>
              </c:strCache>
            </c:strRef>
          </c:cat>
          <c:val>
            <c:numRef>
              <c:f>'Chart 35'!$B$2:$U$2</c:f>
              <c:numCache>
                <c:formatCode>0.0</c:formatCode>
                <c:ptCount val="16"/>
                <c:pt idx="0">
                  <c:v>-1.33246975</c:v>
                </c:pt>
                <c:pt idx="1">
                  <c:v>-0.34709103400000002</c:v>
                </c:pt>
                <c:pt idx="2">
                  <c:v>-0.23189163800000001</c:v>
                </c:pt>
                <c:pt idx="3">
                  <c:v>0.80463295199999996</c:v>
                </c:pt>
                <c:pt idx="4">
                  <c:v>0.89208233999999997</c:v>
                </c:pt>
                <c:pt idx="5">
                  <c:v>0.174232418</c:v>
                </c:pt>
                <c:pt idx="6">
                  <c:v>-0.780441253</c:v>
                </c:pt>
                <c:pt idx="7">
                  <c:v>-2.45104027</c:v>
                </c:pt>
                <c:pt idx="8">
                  <c:v>0.11808299799999999</c:v>
                </c:pt>
                <c:pt idx="9">
                  <c:v>-2.0890056800000001</c:v>
                </c:pt>
                <c:pt idx="10">
                  <c:v>-1.2738202000000001</c:v>
                </c:pt>
                <c:pt idx="11">
                  <c:v>0.43862204100000002</c:v>
                </c:pt>
                <c:pt idx="12">
                  <c:v>-1.7942990000000001</c:v>
                </c:pt>
                <c:pt idx="13">
                  <c:v>0.67183495299999996</c:v>
                </c:pt>
                <c:pt idx="14">
                  <c:v>0.99143272000000005</c:v>
                </c:pt>
                <c:pt idx="15">
                  <c:v>0.70222319499999997</c:v>
                </c:pt>
              </c:numCache>
            </c:numRef>
          </c:val>
          <c:extLst xmlns:c16r2="http://schemas.microsoft.com/office/drawing/2015/06/chart">
            <c:ext xmlns:c16="http://schemas.microsoft.com/office/drawing/2014/chart" uri="{C3380CC4-5D6E-409C-BE32-E72D297353CC}">
              <c16:uniqueId val="{00000000-ECA3-4438-AF8C-F12B980E5B19}"/>
            </c:ext>
          </c:extLst>
        </c:ser>
        <c:ser>
          <c:idx val="0"/>
          <c:order val="1"/>
          <c:tx>
            <c:strRef>
              <c:f>'Chart 35'!$A$3</c:f>
              <c:strCache>
                <c:ptCount val="1"/>
                <c:pt idx="0">
                  <c:v>Expendutire impulse</c:v>
                </c:pt>
              </c:strCache>
            </c:strRef>
          </c:tx>
          <c:spPr>
            <a:solidFill>
              <a:srgbClr val="F79646">
                <a:lumMod val="75000"/>
              </a:srgbClr>
            </a:solidFill>
            <a:ln w="12690">
              <a:noFill/>
              <a:prstDash val="solid"/>
            </a:ln>
          </c:spPr>
          <c:invertIfNegative val="0"/>
          <c:cat>
            <c:strRef>
              <c:f>'Chart 35'!$B$1:$U$1</c:f>
              <c:strCache>
                <c:ptCount val="16"/>
                <c:pt idx="0">
                  <c:v>Q1 17</c:v>
                </c:pt>
                <c:pt idx="1">
                  <c:v>Q2</c:v>
                </c:pt>
                <c:pt idx="2">
                  <c:v>Q3</c:v>
                </c:pt>
                <c:pt idx="3">
                  <c:v>Q4</c:v>
                </c:pt>
                <c:pt idx="4">
                  <c:v>Q1 18</c:v>
                </c:pt>
                <c:pt idx="5">
                  <c:v>Q2</c:v>
                </c:pt>
                <c:pt idx="6">
                  <c:v>Q3</c:v>
                </c:pt>
                <c:pt idx="7">
                  <c:v>IV</c:v>
                </c:pt>
                <c:pt idx="8">
                  <c:v>Q1 19</c:v>
                </c:pt>
                <c:pt idx="9">
                  <c:v>Q2</c:v>
                </c:pt>
                <c:pt idx="10">
                  <c:v>Q3</c:v>
                </c:pt>
                <c:pt idx="11">
                  <c:v>Q4</c:v>
                </c:pt>
                <c:pt idx="12">
                  <c:v>Q1 20</c:v>
                </c:pt>
                <c:pt idx="13">
                  <c:v>Q2</c:v>
                </c:pt>
                <c:pt idx="14">
                  <c:v>Q3</c:v>
                </c:pt>
                <c:pt idx="15">
                  <c:v>Q4</c:v>
                </c:pt>
              </c:strCache>
            </c:strRef>
          </c:cat>
          <c:val>
            <c:numRef>
              <c:f>'Chart 35'!$B$3:$U$3</c:f>
              <c:numCache>
                <c:formatCode>0.0</c:formatCode>
                <c:ptCount val="16"/>
                <c:pt idx="0">
                  <c:v>-0.68815038399999995</c:v>
                </c:pt>
                <c:pt idx="1">
                  <c:v>-3.0349254600000002</c:v>
                </c:pt>
                <c:pt idx="2">
                  <c:v>-2.5504486900000001</c:v>
                </c:pt>
                <c:pt idx="3">
                  <c:v>-3.3893692600000001</c:v>
                </c:pt>
                <c:pt idx="4">
                  <c:v>-3.0845559599999999</c:v>
                </c:pt>
                <c:pt idx="5">
                  <c:v>-2.80663208</c:v>
                </c:pt>
                <c:pt idx="6">
                  <c:v>-1.6734631099999999</c:v>
                </c:pt>
                <c:pt idx="7">
                  <c:v>0.74798466200000002</c:v>
                </c:pt>
                <c:pt idx="8">
                  <c:v>-0.92571425799999996</c:v>
                </c:pt>
                <c:pt idx="9">
                  <c:v>-0.73018288099999995</c:v>
                </c:pt>
                <c:pt idx="10">
                  <c:v>1.64352466</c:v>
                </c:pt>
                <c:pt idx="11">
                  <c:v>0.53407294800000005</c:v>
                </c:pt>
                <c:pt idx="12">
                  <c:v>3.1100159600000001</c:v>
                </c:pt>
                <c:pt idx="13">
                  <c:v>7.6871230199999996</c:v>
                </c:pt>
                <c:pt idx="14">
                  <c:v>4.2735685500000002</c:v>
                </c:pt>
                <c:pt idx="15">
                  <c:v>3.2555166099999999</c:v>
                </c:pt>
              </c:numCache>
            </c:numRef>
          </c:val>
          <c:extLst xmlns:c16r2="http://schemas.microsoft.com/office/drawing/2015/06/chart">
            <c:ext xmlns:c16="http://schemas.microsoft.com/office/drawing/2014/chart" uri="{C3380CC4-5D6E-409C-BE32-E72D297353CC}">
              <c16:uniqueId val="{00000001-ECA3-4438-AF8C-F12B980E5B19}"/>
            </c:ext>
          </c:extLst>
        </c:ser>
        <c:dLbls>
          <c:showLegendKey val="0"/>
          <c:showVal val="0"/>
          <c:showCatName val="0"/>
          <c:showSerName val="0"/>
          <c:showPercent val="0"/>
          <c:showBubbleSize val="0"/>
        </c:dLbls>
        <c:gapWidth val="150"/>
        <c:axId val="474576320"/>
        <c:axId val="474577888"/>
      </c:barChart>
      <c:lineChart>
        <c:grouping val="standard"/>
        <c:varyColors val="0"/>
        <c:ser>
          <c:idx val="1"/>
          <c:order val="2"/>
          <c:tx>
            <c:strRef>
              <c:f>'Chart 35'!$A$4</c:f>
              <c:strCache>
                <c:ptCount val="1"/>
                <c:pt idx="0">
                  <c:v>Fiscal impulse</c:v>
                </c:pt>
              </c:strCache>
            </c:strRef>
          </c:tx>
          <c:spPr>
            <a:ln w="12700">
              <a:solidFill>
                <a:srgbClr val="C00000"/>
              </a:solidFill>
              <a:prstDash val="solid"/>
            </a:ln>
          </c:spPr>
          <c:marker>
            <c:symbol val="none"/>
          </c:marker>
          <c:dLbls>
            <c:spPr>
              <a:noFill/>
              <a:ln>
                <a:noFill/>
              </a:ln>
              <a:effectLst/>
            </c:spPr>
            <c:txPr>
              <a:bodyPr/>
              <a:lstStyle/>
              <a:p>
                <a:pPr>
                  <a:defRPr sz="600" b="0" i="1">
                    <a:latin typeface="GHEA Grapalat" pitchFamily="50"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 35'!$B$1:$U$1</c:f>
              <c:strCache>
                <c:ptCount val="16"/>
                <c:pt idx="0">
                  <c:v>Q1 17</c:v>
                </c:pt>
                <c:pt idx="1">
                  <c:v>Q2</c:v>
                </c:pt>
                <c:pt idx="2">
                  <c:v>Q3</c:v>
                </c:pt>
                <c:pt idx="3">
                  <c:v>Q4</c:v>
                </c:pt>
                <c:pt idx="4">
                  <c:v>Q1 18</c:v>
                </c:pt>
                <c:pt idx="5">
                  <c:v>Q2</c:v>
                </c:pt>
                <c:pt idx="6">
                  <c:v>Q3</c:v>
                </c:pt>
                <c:pt idx="7">
                  <c:v>IV</c:v>
                </c:pt>
                <c:pt idx="8">
                  <c:v>Q1 19</c:v>
                </c:pt>
                <c:pt idx="9">
                  <c:v>Q2</c:v>
                </c:pt>
                <c:pt idx="10">
                  <c:v>Q3</c:v>
                </c:pt>
                <c:pt idx="11">
                  <c:v>Q4</c:v>
                </c:pt>
                <c:pt idx="12">
                  <c:v>Q1 20</c:v>
                </c:pt>
                <c:pt idx="13">
                  <c:v>Q2</c:v>
                </c:pt>
                <c:pt idx="14">
                  <c:v>Q3</c:v>
                </c:pt>
                <c:pt idx="15">
                  <c:v>Q4</c:v>
                </c:pt>
              </c:strCache>
            </c:strRef>
          </c:cat>
          <c:val>
            <c:numRef>
              <c:f>'Chart 35'!$B$4:$U$4</c:f>
              <c:numCache>
                <c:formatCode>0.0</c:formatCode>
                <c:ptCount val="16"/>
                <c:pt idx="0">
                  <c:v>-2.2000000000000002</c:v>
                </c:pt>
                <c:pt idx="1">
                  <c:v>-3.3</c:v>
                </c:pt>
                <c:pt idx="2">
                  <c:v>-2.1999999999999997</c:v>
                </c:pt>
                <c:pt idx="3">
                  <c:v>-2.0999999999999996</c:v>
                </c:pt>
                <c:pt idx="4">
                  <c:v>-1.8733084600000001</c:v>
                </c:pt>
                <c:pt idx="5">
                  <c:v>-2.794864</c:v>
                </c:pt>
                <c:pt idx="6">
                  <c:v>-3.7626933300000003</c:v>
                </c:pt>
                <c:pt idx="7">
                  <c:v>-3.2530950519999999</c:v>
                </c:pt>
                <c:pt idx="8">
                  <c:v>-1.9178882799999999</c:v>
                </c:pt>
                <c:pt idx="9">
                  <c:v>-3.1955440959999999</c:v>
                </c:pt>
                <c:pt idx="10">
                  <c:v>0.51350182000000011</c:v>
                </c:pt>
                <c:pt idx="11">
                  <c:v>1.5161811620000001</c:v>
                </c:pt>
                <c:pt idx="12">
                  <c:v>1.31571696</c:v>
                </c:pt>
                <c:pt idx="13">
                  <c:v>8.358957972999999</c:v>
                </c:pt>
                <c:pt idx="14">
                  <c:v>5.26500127</c:v>
                </c:pt>
                <c:pt idx="15">
                  <c:v>3.9577398050000001</c:v>
                </c:pt>
              </c:numCache>
            </c:numRef>
          </c:val>
          <c:smooth val="0"/>
          <c:extLst xmlns:c16r2="http://schemas.microsoft.com/office/drawing/2015/06/chart">
            <c:ext xmlns:c16="http://schemas.microsoft.com/office/drawing/2014/chart" uri="{C3380CC4-5D6E-409C-BE32-E72D297353CC}">
              <c16:uniqueId val="{00000002-ECA3-4438-AF8C-F12B980E5B19}"/>
            </c:ext>
          </c:extLst>
        </c:ser>
        <c:dLbls>
          <c:showLegendKey val="0"/>
          <c:showVal val="0"/>
          <c:showCatName val="0"/>
          <c:showSerName val="0"/>
          <c:showPercent val="0"/>
          <c:showBubbleSize val="0"/>
        </c:dLbls>
        <c:marker val="1"/>
        <c:smooth val="0"/>
        <c:axId val="474576320"/>
        <c:axId val="474577888"/>
      </c:lineChart>
      <c:catAx>
        <c:axId val="474576320"/>
        <c:scaling>
          <c:orientation val="minMax"/>
        </c:scaling>
        <c:delete val="0"/>
        <c:axPos val="b"/>
        <c:numFmt formatCode="General" sourceLinked="1"/>
        <c:majorTickMark val="out"/>
        <c:minorTickMark val="none"/>
        <c:tickLblPos val="low"/>
        <c:spPr>
          <a:ln w="3172">
            <a:solidFill>
              <a:sysClr val="windowText" lastClr="000000"/>
            </a:solidFill>
            <a:prstDash val="solid"/>
          </a:ln>
        </c:spPr>
        <c:txPr>
          <a:bodyPr rot="-540000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74577888"/>
        <c:crosses val="autoZero"/>
        <c:auto val="1"/>
        <c:lblAlgn val="ctr"/>
        <c:lblOffset val="100"/>
        <c:tickLblSkip val="1"/>
        <c:tickMarkSkip val="1"/>
        <c:noMultiLvlLbl val="0"/>
      </c:catAx>
      <c:valAx>
        <c:axId val="474577888"/>
        <c:scaling>
          <c:orientation val="minMax"/>
          <c:min val="-6"/>
        </c:scaling>
        <c:delete val="0"/>
        <c:axPos val="l"/>
        <c:numFmt formatCode="General" sourceLinked="0"/>
        <c:majorTickMark val="out"/>
        <c:minorTickMark val="none"/>
        <c:tickLblPos val="nextTo"/>
        <c:spPr>
          <a:ln w="3172">
            <a:solidFill>
              <a:sysClr val="windowText" lastClr="000000"/>
            </a:solidFill>
            <a:prstDash val="solid"/>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74576320"/>
        <c:crosses val="autoZero"/>
        <c:crossBetween val="between"/>
        <c:majorUnit val="2"/>
      </c:valAx>
      <c:spPr>
        <a:noFill/>
        <a:ln w="25400">
          <a:noFill/>
        </a:ln>
      </c:spPr>
    </c:plotArea>
    <c:legend>
      <c:legendPos val="b"/>
      <c:legendEntry>
        <c:idx val="0"/>
        <c:txPr>
          <a:bodyPr/>
          <a:lstStyle/>
          <a:p>
            <a:pPr>
              <a:defRPr sz="800" b="0" i="1" u="none" strike="noStrike" baseline="-14000">
                <a:solidFill>
                  <a:sysClr val="windowText" lastClr="000000"/>
                </a:solidFill>
                <a:latin typeface="GHEA Grapalat" pitchFamily="50" charset="0"/>
                <a:ea typeface="Arial Armenian"/>
                <a:cs typeface="Arial Armenian"/>
              </a:defRPr>
            </a:pPr>
            <a:endParaRPr lang="en-US"/>
          </a:p>
        </c:txPr>
      </c:legendEntry>
      <c:layout>
        <c:manualLayout>
          <c:xMode val="edge"/>
          <c:yMode val="edge"/>
          <c:x val="1.5465873015873016E-2"/>
          <c:y val="0.87061184473550179"/>
          <c:w val="0.96274108134423497"/>
          <c:h val="0.12809537326664847"/>
        </c:manualLayout>
      </c:layout>
      <c:overlay val="0"/>
      <c:spPr>
        <a:noFill/>
        <a:ln w="25378">
          <a:noFill/>
        </a:ln>
      </c:spPr>
      <c:txPr>
        <a:bodyPr/>
        <a:lstStyle/>
        <a:p>
          <a:pPr>
            <a:defRPr sz="800" b="0" i="1" u="none" strike="noStrike" baseline="-14000">
              <a:solidFill>
                <a:sysClr val="windowText" lastClr="000000"/>
              </a:solidFill>
              <a:latin typeface="GHEA Grapalat" pitchFamily="50" charset="0"/>
              <a:ea typeface="Arial Armenian"/>
              <a:cs typeface="Arial Armenian"/>
            </a:defRPr>
          </a:pPr>
          <a:endParaRPr lang="en-US"/>
        </a:p>
      </c:txPr>
    </c:legend>
    <c:plotVisOnly val="1"/>
    <c:dispBlanksAs val="gap"/>
    <c:showDLblsOverMax val="0"/>
  </c:chart>
  <c:spPr>
    <a:noFill/>
    <a:ln w="12690">
      <a:noFill/>
      <a:prstDash val="solid"/>
    </a:ln>
  </c:spPr>
  <c:txPr>
    <a:bodyPr/>
    <a:lstStyle/>
    <a:p>
      <a:pPr>
        <a:defRPr sz="1126"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3064334419926011"/>
          <c:h val="0.57969548341743304"/>
        </c:manualLayout>
      </c:layout>
      <c:barChart>
        <c:barDir val="col"/>
        <c:grouping val="clustered"/>
        <c:varyColors val="0"/>
        <c:ser>
          <c:idx val="0"/>
          <c:order val="0"/>
          <c:tx>
            <c:strRef>
              <c:f>'Chart 36'!$A$2</c:f>
              <c:strCache>
                <c:ptCount val="1"/>
                <c:pt idx="0">
                  <c:v>Consolidated budget income and grants</c:v>
                </c:pt>
              </c:strCache>
            </c:strRef>
          </c:tx>
          <c:spPr>
            <a:solidFill>
              <a:srgbClr val="4BACC6">
                <a:lumMod val="75000"/>
              </a:srgbClr>
            </a:solidFill>
            <a:ln w="12133">
              <a:noFill/>
              <a:prstDash val="solid"/>
            </a:ln>
          </c:spPr>
          <c:invertIfNegative val="0"/>
          <c:cat>
            <c:strRef>
              <c:f>'Chart 36'!$B$1:$I$1</c:f>
              <c:strCache>
                <c:ptCount val="8"/>
                <c:pt idx="0">
                  <c:v>I 19</c:v>
                </c:pt>
                <c:pt idx="1">
                  <c:v>II</c:v>
                </c:pt>
                <c:pt idx="2">
                  <c:v>III</c:v>
                </c:pt>
                <c:pt idx="3">
                  <c:v>IV</c:v>
                </c:pt>
                <c:pt idx="4">
                  <c:v>I 20</c:v>
                </c:pt>
                <c:pt idx="5">
                  <c:v>II </c:v>
                </c:pt>
                <c:pt idx="6">
                  <c:v>III</c:v>
                </c:pt>
                <c:pt idx="7">
                  <c:v>IV</c:v>
                </c:pt>
              </c:strCache>
            </c:strRef>
          </c:cat>
          <c:val>
            <c:numRef>
              <c:f>'Chart 36'!$B$2:$I$2</c:f>
              <c:numCache>
                <c:formatCode>General</c:formatCode>
                <c:ptCount val="8"/>
                <c:pt idx="0">
                  <c:v>330.9</c:v>
                </c:pt>
                <c:pt idx="1">
                  <c:v>448.80000000000007</c:v>
                </c:pt>
                <c:pt idx="2">
                  <c:v>401.09999999999991</c:v>
                </c:pt>
                <c:pt idx="3">
                  <c:v>427.8</c:v>
                </c:pt>
                <c:pt idx="4">
                  <c:v>381.9</c:v>
                </c:pt>
                <c:pt idx="5">
                  <c:v>353.80000000000007</c:v>
                </c:pt>
                <c:pt idx="6">
                  <c:v>370.59999999999991</c:v>
                </c:pt>
                <c:pt idx="7">
                  <c:v>502.2</c:v>
                </c:pt>
              </c:numCache>
            </c:numRef>
          </c:val>
          <c:extLst xmlns:c16r2="http://schemas.microsoft.com/office/drawing/2015/06/chart">
            <c:ext xmlns:c16="http://schemas.microsoft.com/office/drawing/2014/chart" uri="{C3380CC4-5D6E-409C-BE32-E72D297353CC}">
              <c16:uniqueId val="{00000000-9747-4912-AE25-6BEDA6BADD68}"/>
            </c:ext>
          </c:extLst>
        </c:ser>
        <c:ser>
          <c:idx val="1"/>
          <c:order val="1"/>
          <c:tx>
            <c:strRef>
              <c:f>'Chart 36'!$A$3</c:f>
              <c:strCache>
                <c:ptCount val="1"/>
                <c:pt idx="0">
                  <c:v>Consolidated budget expenditures</c:v>
                </c:pt>
              </c:strCache>
            </c:strRef>
          </c:tx>
          <c:spPr>
            <a:solidFill>
              <a:srgbClr val="F79646">
                <a:lumMod val="75000"/>
              </a:srgbClr>
            </a:solidFill>
            <a:ln w="12133">
              <a:noFill/>
              <a:prstDash val="solid"/>
            </a:ln>
          </c:spPr>
          <c:invertIfNegative val="0"/>
          <c:cat>
            <c:strRef>
              <c:f>'Chart 36'!$B$1:$I$1</c:f>
              <c:strCache>
                <c:ptCount val="8"/>
                <c:pt idx="0">
                  <c:v>I 19</c:v>
                </c:pt>
                <c:pt idx="1">
                  <c:v>II</c:v>
                </c:pt>
                <c:pt idx="2">
                  <c:v>III</c:v>
                </c:pt>
                <c:pt idx="3">
                  <c:v>IV</c:v>
                </c:pt>
                <c:pt idx="4">
                  <c:v>I 20</c:v>
                </c:pt>
                <c:pt idx="5">
                  <c:v>II </c:v>
                </c:pt>
                <c:pt idx="6">
                  <c:v>III</c:v>
                </c:pt>
                <c:pt idx="7">
                  <c:v>IV</c:v>
                </c:pt>
              </c:strCache>
            </c:strRef>
          </c:cat>
          <c:val>
            <c:numRef>
              <c:f>'Chart 36'!$B$3:$I$3</c:f>
              <c:numCache>
                <c:formatCode>General</c:formatCode>
                <c:ptCount val="8"/>
                <c:pt idx="0">
                  <c:v>290.5</c:v>
                </c:pt>
                <c:pt idx="1">
                  <c:v>355.6</c:v>
                </c:pt>
                <c:pt idx="2">
                  <c:v>425.80000000000007</c:v>
                </c:pt>
                <c:pt idx="3">
                  <c:v>589</c:v>
                </c:pt>
                <c:pt idx="4">
                  <c:v>335.6</c:v>
                </c:pt>
                <c:pt idx="5">
                  <c:v>437.5</c:v>
                </c:pt>
                <c:pt idx="6">
                  <c:v>473.6</c:v>
                </c:pt>
                <c:pt idx="7">
                  <c:v>678</c:v>
                </c:pt>
              </c:numCache>
            </c:numRef>
          </c:val>
          <c:extLst xmlns:c16r2="http://schemas.microsoft.com/office/drawing/2015/06/chart">
            <c:ext xmlns:c16="http://schemas.microsoft.com/office/drawing/2014/chart" uri="{C3380CC4-5D6E-409C-BE32-E72D297353CC}">
              <c16:uniqueId val="{00000001-9747-4912-AE25-6BEDA6BADD68}"/>
            </c:ext>
          </c:extLst>
        </c:ser>
        <c:ser>
          <c:idx val="2"/>
          <c:order val="2"/>
          <c:tx>
            <c:strRef>
              <c:f>'Chart 36'!$A$4</c:f>
              <c:strCache>
                <c:ptCount val="1"/>
                <c:pt idx="0">
                  <c:v>Deficitուրդ ("-" means deficit "+" means surplus)</c:v>
                </c:pt>
              </c:strCache>
            </c:strRef>
          </c:tx>
          <c:spPr>
            <a:solidFill>
              <a:srgbClr val="8064A2">
                <a:lumMod val="75000"/>
              </a:srgbClr>
            </a:solidFill>
            <a:ln w="12133">
              <a:noFill/>
              <a:prstDash val="solid"/>
            </a:ln>
          </c:spPr>
          <c:invertIfNegative val="0"/>
          <c:cat>
            <c:strRef>
              <c:f>'Chart 36'!$B$1:$I$1</c:f>
              <c:strCache>
                <c:ptCount val="8"/>
                <c:pt idx="0">
                  <c:v>I 19</c:v>
                </c:pt>
                <c:pt idx="1">
                  <c:v>II</c:v>
                </c:pt>
                <c:pt idx="2">
                  <c:v>III</c:v>
                </c:pt>
                <c:pt idx="3">
                  <c:v>IV</c:v>
                </c:pt>
                <c:pt idx="4">
                  <c:v>I 20</c:v>
                </c:pt>
                <c:pt idx="5">
                  <c:v>II </c:v>
                </c:pt>
                <c:pt idx="6">
                  <c:v>III</c:v>
                </c:pt>
                <c:pt idx="7">
                  <c:v>IV</c:v>
                </c:pt>
              </c:strCache>
            </c:strRef>
          </c:cat>
          <c:val>
            <c:numRef>
              <c:f>'Chart 36'!$B$4:$I$4</c:f>
              <c:numCache>
                <c:formatCode>General</c:formatCode>
                <c:ptCount val="8"/>
                <c:pt idx="0">
                  <c:v>40.399999999999977</c:v>
                </c:pt>
                <c:pt idx="1">
                  <c:v>93.200000000000045</c:v>
                </c:pt>
                <c:pt idx="2">
                  <c:v>-24.700000000000159</c:v>
                </c:pt>
                <c:pt idx="3">
                  <c:v>-161.19999999999999</c:v>
                </c:pt>
                <c:pt idx="4">
                  <c:v>46.299999999999955</c:v>
                </c:pt>
                <c:pt idx="5">
                  <c:v>-83.699999999999932</c:v>
                </c:pt>
                <c:pt idx="6">
                  <c:v>-103.00000000000011</c:v>
                </c:pt>
                <c:pt idx="7">
                  <c:v>-175.8</c:v>
                </c:pt>
              </c:numCache>
            </c:numRef>
          </c:val>
          <c:extLst xmlns:c16r2="http://schemas.microsoft.com/office/drawing/2015/06/chart">
            <c:ext xmlns:c16="http://schemas.microsoft.com/office/drawing/2014/chart" uri="{C3380CC4-5D6E-409C-BE32-E72D297353CC}">
              <c16:uniqueId val="{00000002-9747-4912-AE25-6BEDA6BADD68}"/>
            </c:ext>
          </c:extLst>
        </c:ser>
        <c:dLbls>
          <c:showLegendKey val="0"/>
          <c:showVal val="0"/>
          <c:showCatName val="0"/>
          <c:showSerName val="0"/>
          <c:showPercent val="0"/>
          <c:showBubbleSize val="0"/>
        </c:dLbls>
        <c:gapWidth val="75"/>
        <c:overlap val="-50"/>
        <c:axId val="476212112"/>
        <c:axId val="476214856"/>
      </c:barChart>
      <c:catAx>
        <c:axId val="476212112"/>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76214856"/>
        <c:crosses val="autoZero"/>
        <c:auto val="1"/>
        <c:lblAlgn val="ctr"/>
        <c:lblOffset val="100"/>
        <c:noMultiLvlLbl val="0"/>
      </c:catAx>
      <c:valAx>
        <c:axId val="476214856"/>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476212112"/>
        <c:crosses val="autoZero"/>
        <c:crossBetween val="between"/>
      </c:valAx>
      <c:spPr>
        <a:noFill/>
        <a:ln w="25400">
          <a:noFill/>
        </a:ln>
      </c:spPr>
    </c:plotArea>
    <c:legend>
      <c:legendPos val="b"/>
      <c:layout>
        <c:manualLayout>
          <c:xMode val="edge"/>
          <c:yMode val="edge"/>
          <c:x val="0"/>
          <c:y val="0.73617712923499246"/>
          <c:w val="0.79085161607823207"/>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393642829343"/>
          <c:y val="0.1112078803914693"/>
          <c:w val="0.83908353441706884"/>
          <c:h val="0.63601772450508465"/>
        </c:manualLayout>
      </c:layout>
      <c:barChart>
        <c:barDir val="col"/>
        <c:grouping val="clustered"/>
        <c:varyColors val="0"/>
        <c:ser>
          <c:idx val="1"/>
          <c:order val="1"/>
          <c:tx>
            <c:strRef>
              <c:f>'Chart 37'!$A$4</c:f>
              <c:strCache>
                <c:ptCount val="1"/>
                <c:pt idx="0">
                  <c:v>Other internal sources</c:v>
                </c:pt>
              </c:strCache>
            </c:strRef>
          </c:tx>
          <c:spPr>
            <a:solidFill>
              <a:schemeClr val="accent5">
                <a:lumMod val="75000"/>
              </a:schemeClr>
            </a:solidFill>
            <a:ln>
              <a:noFill/>
            </a:ln>
            <a:effectLst/>
          </c:spPr>
          <c:invertIfNegative val="0"/>
          <c:cat>
            <c:strRef>
              <c:f>'Chart 37'!$B$1:$C$1</c:f>
              <c:strCache>
                <c:ptCount val="2"/>
                <c:pt idx="0">
                  <c:v>QIV 2019</c:v>
                </c:pt>
                <c:pt idx="1">
                  <c:v>QIV 2020</c:v>
                </c:pt>
              </c:strCache>
            </c:strRef>
          </c:cat>
          <c:val>
            <c:numRef>
              <c:f>'Chart 37'!$B$4:$C$4</c:f>
              <c:numCache>
                <c:formatCode>0.0</c:formatCode>
                <c:ptCount val="2"/>
                <c:pt idx="0">
                  <c:v>30.4</c:v>
                </c:pt>
                <c:pt idx="1">
                  <c:v>91.4</c:v>
                </c:pt>
              </c:numCache>
            </c:numRef>
          </c:val>
          <c:extLst xmlns:c16r2="http://schemas.microsoft.com/office/drawing/2015/06/chart">
            <c:ext xmlns:c16="http://schemas.microsoft.com/office/drawing/2014/chart" uri="{C3380CC4-5D6E-409C-BE32-E72D297353CC}">
              <c16:uniqueId val="{00000000-3574-4DAD-A496-6EEA58D9453F}"/>
            </c:ext>
          </c:extLst>
        </c:ser>
        <c:ser>
          <c:idx val="0"/>
          <c:order val="0"/>
          <c:tx>
            <c:strRef>
              <c:f>'Chart 37'!$A$2</c:f>
              <c:strCache>
                <c:ptCount val="1"/>
                <c:pt idx="0">
                  <c:v>External sources</c:v>
                </c:pt>
              </c:strCache>
            </c:strRef>
          </c:tx>
          <c:spPr>
            <a:solidFill>
              <a:schemeClr val="accent2"/>
            </a:solidFill>
            <a:ln>
              <a:noFill/>
            </a:ln>
            <a:effectLst/>
          </c:spPr>
          <c:invertIfNegative val="0"/>
          <c:cat>
            <c:strRef>
              <c:f>'Chart 37'!$B$1:$C$1</c:f>
              <c:strCache>
                <c:ptCount val="2"/>
                <c:pt idx="0">
                  <c:v>QIV 2019</c:v>
                </c:pt>
                <c:pt idx="1">
                  <c:v>QIV 2020</c:v>
                </c:pt>
              </c:strCache>
            </c:strRef>
          </c:cat>
          <c:val>
            <c:numRef>
              <c:f>'Chart 37'!$B$2:$C$2</c:f>
              <c:numCache>
                <c:formatCode>0.0</c:formatCode>
                <c:ptCount val="2"/>
                <c:pt idx="0">
                  <c:v>100.8</c:v>
                </c:pt>
                <c:pt idx="1">
                  <c:v>-6.6</c:v>
                </c:pt>
              </c:numCache>
            </c:numRef>
          </c:val>
          <c:extLst xmlns:c16r2="http://schemas.microsoft.com/office/drawing/2015/06/chart">
            <c:ext xmlns:c16="http://schemas.microsoft.com/office/drawing/2014/chart" uri="{C3380CC4-5D6E-409C-BE32-E72D297353CC}">
              <c16:uniqueId val="{00000001-3574-4DAD-A496-6EEA58D9453F}"/>
            </c:ext>
          </c:extLst>
        </c:ser>
        <c:ser>
          <c:idx val="2"/>
          <c:order val="2"/>
          <c:tx>
            <c:strRef>
              <c:f>'Chart 37'!$A$3</c:f>
              <c:strCache>
                <c:ptCount val="1"/>
                <c:pt idx="0">
                  <c:v>Net income from government securities</c:v>
                </c:pt>
              </c:strCache>
            </c:strRef>
          </c:tx>
          <c:spPr>
            <a:solidFill>
              <a:schemeClr val="accent3">
                <a:lumMod val="75000"/>
              </a:schemeClr>
            </a:solidFill>
            <a:ln>
              <a:noFill/>
            </a:ln>
            <a:effectLst/>
          </c:spPr>
          <c:invertIfNegative val="0"/>
          <c:cat>
            <c:strRef>
              <c:f>'Chart 37'!$B$1:$C$1</c:f>
              <c:strCache>
                <c:ptCount val="2"/>
                <c:pt idx="0">
                  <c:v>QIV 2019</c:v>
                </c:pt>
                <c:pt idx="1">
                  <c:v>QIV 2020</c:v>
                </c:pt>
              </c:strCache>
            </c:strRef>
          </c:cat>
          <c:val>
            <c:numRef>
              <c:f>'Chart 37'!$B$3:$C$3</c:f>
              <c:numCache>
                <c:formatCode>0.0</c:formatCode>
                <c:ptCount val="2"/>
                <c:pt idx="0">
                  <c:v>27.8</c:v>
                </c:pt>
                <c:pt idx="1">
                  <c:v>94.3</c:v>
                </c:pt>
              </c:numCache>
            </c:numRef>
          </c:val>
          <c:extLst xmlns:c16r2="http://schemas.microsoft.com/office/drawing/2015/06/chart">
            <c:ext xmlns:c16="http://schemas.microsoft.com/office/drawing/2014/chart" uri="{C3380CC4-5D6E-409C-BE32-E72D297353CC}">
              <c16:uniqueId val="{00000002-3574-4DAD-A496-6EEA58D9453F}"/>
            </c:ext>
          </c:extLst>
        </c:ser>
        <c:dLbls>
          <c:showLegendKey val="0"/>
          <c:showVal val="0"/>
          <c:showCatName val="0"/>
          <c:showSerName val="0"/>
          <c:showPercent val="0"/>
          <c:showBubbleSize val="0"/>
        </c:dLbls>
        <c:gapWidth val="219"/>
        <c:overlap val="-50"/>
        <c:axId val="476213680"/>
        <c:axId val="476211720"/>
      </c:barChart>
      <c:catAx>
        <c:axId val="4762136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1720"/>
        <c:crosses val="autoZero"/>
        <c:auto val="1"/>
        <c:lblAlgn val="ctr"/>
        <c:lblOffset val="100"/>
        <c:noMultiLvlLbl val="0"/>
      </c:catAx>
      <c:valAx>
        <c:axId val="47621172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3680"/>
        <c:crosses val="autoZero"/>
        <c:crossBetween val="between"/>
      </c:valAx>
      <c:spPr>
        <a:noFill/>
        <a:ln>
          <a:noFill/>
        </a:ln>
        <a:effectLst/>
      </c:spPr>
    </c:plotArea>
    <c:legend>
      <c:legendPos val="b"/>
      <c:layout>
        <c:manualLayout>
          <c:xMode val="edge"/>
          <c:yMode val="edge"/>
          <c:x val="0"/>
          <c:y val="0.83450868298996872"/>
          <c:w val="0.6331821428571428"/>
          <c:h val="0.1528885772840038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07471002460876"/>
          <c:y val="6.7008973053086174E-2"/>
          <c:w val="0.87177757787825594"/>
          <c:h val="0.46797802023514767"/>
        </c:manualLayout>
      </c:layout>
      <c:barChart>
        <c:barDir val="col"/>
        <c:grouping val="clustered"/>
        <c:varyColors val="0"/>
        <c:ser>
          <c:idx val="0"/>
          <c:order val="0"/>
          <c:tx>
            <c:strRef>
              <c:f>'Chart 38'!$B$1</c:f>
              <c:strCache>
                <c:ptCount val="1"/>
                <c:pt idx="0">
                  <c:v>Industry</c:v>
                </c:pt>
              </c:strCache>
            </c:strRef>
          </c:tx>
          <c:spPr>
            <a:solidFill>
              <a:srgbClr val="4BACC6">
                <a:lumMod val="75000"/>
              </a:srgbClr>
            </a:solidFill>
            <a:ln>
              <a:noFill/>
            </a:ln>
            <a:effectLst/>
          </c:spPr>
          <c:invertIfNegative val="0"/>
          <c:cat>
            <c:strRef>
              <c:f>'Chart 38'!$A$2:$A$17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strCache>
            </c:strRef>
          </c:cat>
          <c:val>
            <c:numRef>
              <c:f>'Chart 38'!$B$2:$B$17</c:f>
              <c:numCache>
                <c:formatCode>0.0%</c:formatCode>
                <c:ptCount val="16"/>
                <c:pt idx="0">
                  <c:v>0.12839770774795325</c:v>
                </c:pt>
                <c:pt idx="1">
                  <c:v>4.634175698770733E-2</c:v>
                </c:pt>
                <c:pt idx="2">
                  <c:v>0.11804708450930775</c:v>
                </c:pt>
                <c:pt idx="3">
                  <c:v>0.16973808465446966</c:v>
                </c:pt>
                <c:pt idx="4">
                  <c:v>7.664765689084789E-2</c:v>
                </c:pt>
                <c:pt idx="5">
                  <c:v>7.9845292258440559E-2</c:v>
                </c:pt>
                <c:pt idx="6">
                  <c:v>3.8806764995171078E-2</c:v>
                </c:pt>
                <c:pt idx="7">
                  <c:v>1.4337195495207596E-2</c:v>
                </c:pt>
                <c:pt idx="8">
                  <c:v>-7.9402912745128156E-3</c:v>
                </c:pt>
                <c:pt idx="9">
                  <c:v>8.0299555847630724E-2</c:v>
                </c:pt>
                <c:pt idx="10">
                  <c:v>0.10660109422780323</c:v>
                </c:pt>
                <c:pt idx="11">
                  <c:v>0.13692954729810197</c:v>
                </c:pt>
                <c:pt idx="12">
                  <c:v>2.0893879547329276E-2</c:v>
                </c:pt>
                <c:pt idx="13">
                  <c:v>-5.6000000000000001E-2</c:v>
                </c:pt>
                <c:pt idx="14">
                  <c:v>-2.1999999999999999E-2</c:v>
                </c:pt>
                <c:pt idx="15">
                  <c:v>-3.094576130988287E-3</c:v>
                </c:pt>
              </c:numCache>
            </c:numRef>
          </c:val>
          <c:extLst xmlns:c16r2="http://schemas.microsoft.com/office/drawing/2015/06/chart">
            <c:ext xmlns:c16="http://schemas.microsoft.com/office/drawing/2014/chart" uri="{C3380CC4-5D6E-409C-BE32-E72D297353CC}">
              <c16:uniqueId val="{00000000-9F32-495E-9D23-B45DAAB8D808}"/>
            </c:ext>
          </c:extLst>
        </c:ser>
        <c:ser>
          <c:idx val="1"/>
          <c:order val="1"/>
          <c:tx>
            <c:strRef>
              <c:f>'Chart 38'!$C$1</c:f>
              <c:strCache>
                <c:ptCount val="1"/>
                <c:pt idx="0">
                  <c:v>Agriculture</c:v>
                </c:pt>
              </c:strCache>
            </c:strRef>
          </c:tx>
          <c:spPr>
            <a:solidFill>
              <a:srgbClr val="F79646">
                <a:lumMod val="75000"/>
              </a:srgbClr>
            </a:solidFill>
            <a:ln>
              <a:noFill/>
            </a:ln>
            <a:effectLst/>
          </c:spPr>
          <c:invertIfNegative val="0"/>
          <c:cat>
            <c:strRef>
              <c:f>'Chart 38'!$A$2:$A$17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strCache>
            </c:strRef>
          </c:cat>
          <c:val>
            <c:numRef>
              <c:f>'Chart 38'!$C$2:$C$17</c:f>
              <c:numCache>
                <c:formatCode>0.0%</c:formatCode>
                <c:ptCount val="16"/>
                <c:pt idx="0">
                  <c:v>-4.8966580168330866E-2</c:v>
                </c:pt>
                <c:pt idx="1">
                  <c:v>-5.0838350125996926E-2</c:v>
                </c:pt>
                <c:pt idx="2">
                  <c:v>-0.13368221622625087</c:v>
                </c:pt>
                <c:pt idx="3">
                  <c:v>6.9095462595243337E-2</c:v>
                </c:pt>
                <c:pt idx="4">
                  <c:v>1.6409946851915436E-2</c:v>
                </c:pt>
                <c:pt idx="5">
                  <c:v>9.7288072632695732E-2</c:v>
                </c:pt>
                <c:pt idx="6">
                  <c:v>-9.225158235668203E-2</c:v>
                </c:pt>
                <c:pt idx="7">
                  <c:v>-0.11947235939951355</c:v>
                </c:pt>
                <c:pt idx="8">
                  <c:v>1.693915734382756E-2</c:v>
                </c:pt>
                <c:pt idx="9">
                  <c:v>-8.9096934602553551E-2</c:v>
                </c:pt>
                <c:pt idx="10">
                  <c:v>-6.7229716900948236E-3</c:v>
                </c:pt>
                <c:pt idx="11">
                  <c:v>-2.7672300829783295E-2</c:v>
                </c:pt>
                <c:pt idx="12">
                  <c:v>4.3760990283803383E-2</c:v>
                </c:pt>
                <c:pt idx="13">
                  <c:v>3.0000000000000001E-3</c:v>
                </c:pt>
                <c:pt idx="14">
                  <c:v>-3.4000000000000002E-2</c:v>
                </c:pt>
                <c:pt idx="15">
                  <c:v>-8.6243894623784595E-2</c:v>
                </c:pt>
              </c:numCache>
            </c:numRef>
          </c:val>
          <c:extLst xmlns:c16r2="http://schemas.microsoft.com/office/drawing/2015/06/chart">
            <c:ext xmlns:c16="http://schemas.microsoft.com/office/drawing/2014/chart" uri="{C3380CC4-5D6E-409C-BE32-E72D297353CC}">
              <c16:uniqueId val="{00000001-9F32-495E-9D23-B45DAAB8D808}"/>
            </c:ext>
          </c:extLst>
        </c:ser>
        <c:ser>
          <c:idx val="2"/>
          <c:order val="2"/>
          <c:tx>
            <c:strRef>
              <c:f>'Chart 38'!$D$1</c:f>
              <c:strCache>
                <c:ptCount val="1"/>
                <c:pt idx="0">
                  <c:v>Construction</c:v>
                </c:pt>
              </c:strCache>
            </c:strRef>
          </c:tx>
          <c:spPr>
            <a:solidFill>
              <a:schemeClr val="accent3">
                <a:lumMod val="75000"/>
              </a:schemeClr>
            </a:solidFill>
            <a:ln>
              <a:noFill/>
            </a:ln>
            <a:effectLst/>
          </c:spPr>
          <c:invertIfNegative val="0"/>
          <c:cat>
            <c:strRef>
              <c:f>'Chart 38'!$A$2:$A$17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strCache>
            </c:strRef>
          </c:cat>
          <c:val>
            <c:numRef>
              <c:f>'Chart 38'!$D$2:$D$17</c:f>
              <c:numCache>
                <c:formatCode>0.0%</c:formatCode>
                <c:ptCount val="16"/>
                <c:pt idx="0">
                  <c:v>-9.6242633502967301E-2</c:v>
                </c:pt>
                <c:pt idx="1">
                  <c:v>-0.1166450033631638</c:v>
                </c:pt>
                <c:pt idx="2">
                  <c:v>8.1522972307270999E-2</c:v>
                </c:pt>
                <c:pt idx="3">
                  <c:v>0.12367674115450371</c:v>
                </c:pt>
                <c:pt idx="4">
                  <c:v>0.13432604285641075</c:v>
                </c:pt>
                <c:pt idx="5">
                  <c:v>5.9005536544750187E-2</c:v>
                </c:pt>
                <c:pt idx="6">
                  <c:v>-1.5317593911484977E-2</c:v>
                </c:pt>
                <c:pt idx="7">
                  <c:v>-3.8407443503015767E-2</c:v>
                </c:pt>
                <c:pt idx="8">
                  <c:v>8.8568833713017908E-2</c:v>
                </c:pt>
                <c:pt idx="9">
                  <c:v>5.1420905673505504E-3</c:v>
                </c:pt>
                <c:pt idx="10">
                  <c:v>4.5780109191577767E-2</c:v>
                </c:pt>
                <c:pt idx="11">
                  <c:v>3.6194984454333931E-2</c:v>
                </c:pt>
                <c:pt idx="12">
                  <c:v>-0.12100490547681034</c:v>
                </c:pt>
                <c:pt idx="13">
                  <c:v>-0.39500000000000002</c:v>
                </c:pt>
                <c:pt idx="14">
                  <c:v>-6.7000000000000004E-2</c:v>
                </c:pt>
                <c:pt idx="15">
                  <c:v>0.14381423226063661</c:v>
                </c:pt>
              </c:numCache>
            </c:numRef>
          </c:val>
          <c:extLst xmlns:c16r2="http://schemas.microsoft.com/office/drawing/2015/06/chart">
            <c:ext xmlns:c16="http://schemas.microsoft.com/office/drawing/2014/chart" uri="{C3380CC4-5D6E-409C-BE32-E72D297353CC}">
              <c16:uniqueId val="{00000002-9F32-495E-9D23-B45DAAB8D808}"/>
            </c:ext>
          </c:extLst>
        </c:ser>
        <c:ser>
          <c:idx val="3"/>
          <c:order val="3"/>
          <c:tx>
            <c:strRef>
              <c:f>'Chart 38'!$E$1</c:f>
              <c:strCache>
                <c:ptCount val="1"/>
                <c:pt idx="0">
                  <c:v>Services</c:v>
                </c:pt>
              </c:strCache>
            </c:strRef>
          </c:tx>
          <c:spPr>
            <a:solidFill>
              <a:srgbClr val="8064A2">
                <a:lumMod val="75000"/>
              </a:srgbClr>
            </a:solidFill>
            <a:ln>
              <a:noFill/>
            </a:ln>
            <a:effectLst/>
          </c:spPr>
          <c:invertIfNegative val="0"/>
          <c:cat>
            <c:strRef>
              <c:f>'Chart 38'!$A$2:$A$17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strCache>
            </c:strRef>
          </c:cat>
          <c:val>
            <c:numRef>
              <c:f>'Chart 38'!$E$2:$E$17</c:f>
              <c:numCache>
                <c:formatCode>0.0%</c:formatCode>
                <c:ptCount val="16"/>
                <c:pt idx="0">
                  <c:v>6.7183219153435794E-2</c:v>
                </c:pt>
                <c:pt idx="1">
                  <c:v>0.13258600918992428</c:v>
                </c:pt>
                <c:pt idx="2">
                  <c:v>0.10797510530664624</c:v>
                </c:pt>
                <c:pt idx="3">
                  <c:v>0.11010105913929408</c:v>
                </c:pt>
                <c:pt idx="4">
                  <c:v>0.1144169159088841</c:v>
                </c:pt>
                <c:pt idx="5">
                  <c:v>7.9380358367754131E-2</c:v>
                </c:pt>
                <c:pt idx="6">
                  <c:v>7.4381345304877014E-2</c:v>
                </c:pt>
                <c:pt idx="7">
                  <c:v>9.9873242927743314E-2</c:v>
                </c:pt>
                <c:pt idx="8">
                  <c:v>0.11888599331924339</c:v>
                </c:pt>
                <c:pt idx="9">
                  <c:v>0.10563291203143138</c:v>
                </c:pt>
                <c:pt idx="10">
                  <c:v>0.11282915297821659</c:v>
                </c:pt>
                <c:pt idx="11">
                  <c:v>9.605915485084808E-2</c:v>
                </c:pt>
                <c:pt idx="12">
                  <c:v>5.1224906984481892E-2</c:v>
                </c:pt>
                <c:pt idx="13">
                  <c:v>-0.14399999999999999</c:v>
                </c:pt>
                <c:pt idx="14">
                  <c:v>-0.13</c:v>
                </c:pt>
                <c:pt idx="15">
                  <c:v>-0.14823888012982223</c:v>
                </c:pt>
              </c:numCache>
            </c:numRef>
          </c:val>
          <c:extLst xmlns:c16r2="http://schemas.microsoft.com/office/drawing/2015/06/char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476216424"/>
        <c:axId val="476210152"/>
      </c:barChart>
      <c:lineChart>
        <c:grouping val="standard"/>
        <c:varyColors val="0"/>
        <c:ser>
          <c:idx val="4"/>
          <c:order val="4"/>
          <c:tx>
            <c:strRef>
              <c:f>'Chart 38'!$F$1</c:f>
              <c:strCache>
                <c:ptCount val="1"/>
                <c:pt idx="0">
                  <c:v>GDP previous projection</c:v>
                </c:pt>
              </c:strCache>
            </c:strRef>
          </c:tx>
          <c:spPr>
            <a:ln w="12700" cap="rnd">
              <a:solidFill>
                <a:srgbClr val="1F497D"/>
              </a:solidFill>
              <a:round/>
            </a:ln>
            <a:effectLst/>
          </c:spPr>
          <c:marker>
            <c:symbol val="none"/>
          </c:marker>
          <c:cat>
            <c:strRef>
              <c:f>'Chart 38'!$A$2:$A$17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strCache>
            </c:strRef>
          </c:cat>
          <c:val>
            <c:numRef>
              <c:f>'Chart 38'!$F$2:$F$17</c:f>
              <c:numCache>
                <c:formatCode>0.0%</c:formatCode>
                <c:ptCount val="16"/>
                <c:pt idx="0">
                  <c:v>7.2291653784358534E-2</c:v>
                </c:pt>
                <c:pt idx="1">
                  <c:v>6.6942437930590071E-2</c:v>
                </c:pt>
                <c:pt idx="2">
                  <c:v>4.4478240742990005E-2</c:v>
                </c:pt>
                <c:pt idx="3">
                  <c:v>0.11375333959117273</c:v>
                </c:pt>
                <c:pt idx="4">
                  <c:v>0.10228546671255589</c:v>
                </c:pt>
                <c:pt idx="5">
                  <c:v>7.546517914808093E-2</c:v>
                </c:pt>
                <c:pt idx="6">
                  <c:v>2.8415118230181502E-2</c:v>
                </c:pt>
                <c:pt idx="7">
                  <c:v>3.1100471777035121E-2</c:v>
                </c:pt>
                <c:pt idx="8">
                  <c:v>7.4725453065693781E-2</c:v>
                </c:pt>
                <c:pt idx="9">
                  <c:v>6.8935408234034989E-2</c:v>
                </c:pt>
                <c:pt idx="10">
                  <c:v>8.2295685490677339E-2</c:v>
                </c:pt>
                <c:pt idx="11">
                  <c:v>7.5953279380527094E-2</c:v>
                </c:pt>
                <c:pt idx="12">
                  <c:v>4.3999999999999997E-2</c:v>
                </c:pt>
                <c:pt idx="13">
                  <c:v>-0.13400000000000001</c:v>
                </c:pt>
                <c:pt idx="14">
                  <c:v>-0.09</c:v>
                </c:pt>
                <c:pt idx="15">
                  <c:v>-7.2421521558593868E-2</c:v>
                </c:pt>
              </c:numCache>
            </c:numRef>
          </c:val>
          <c:smooth val="0"/>
          <c:extLst xmlns:c16r2="http://schemas.microsoft.com/office/drawing/2015/06/chart">
            <c:ext xmlns:c16="http://schemas.microsoft.com/office/drawing/2014/chart" uri="{C3380CC4-5D6E-409C-BE32-E72D297353CC}">
              <c16:uniqueId val="{00000004-9F32-495E-9D23-B45DAAB8D808}"/>
            </c:ext>
          </c:extLst>
        </c:ser>
        <c:ser>
          <c:idx val="5"/>
          <c:order val="5"/>
          <c:tx>
            <c:strRef>
              <c:f>'Chart 38'!$G$1</c:f>
              <c:strCache>
                <c:ptCount val="1"/>
                <c:pt idx="0">
                  <c:v>GDP current projection</c:v>
                </c:pt>
              </c:strCache>
            </c:strRef>
          </c:tx>
          <c:spPr>
            <a:ln w="12700" cap="rnd">
              <a:solidFill>
                <a:srgbClr val="C00000"/>
              </a:solidFill>
              <a:round/>
            </a:ln>
            <a:effectLst/>
          </c:spPr>
          <c:marker>
            <c:symbol val="none"/>
          </c:marker>
          <c:cat>
            <c:strRef>
              <c:f>'Chart 38'!$A$2:$A$17</c:f>
              <c:strCache>
                <c:ptCount val="1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strCache>
            </c:strRef>
          </c:cat>
          <c:val>
            <c:numRef>
              <c:f>'Chart 38'!$G$2:$G$17</c:f>
              <c:numCache>
                <c:formatCode>0.0%</c:formatCode>
                <c:ptCount val="16"/>
                <c:pt idx="0">
                  <c:v>7.229165378435852E-2</c:v>
                </c:pt>
                <c:pt idx="1">
                  <c:v>6.6942437930590015E-2</c:v>
                </c:pt>
                <c:pt idx="2">
                  <c:v>4.4478240742990068E-2</c:v>
                </c:pt>
                <c:pt idx="3">
                  <c:v>0.1137533395911727</c:v>
                </c:pt>
                <c:pt idx="4">
                  <c:v>9.919840233482248E-2</c:v>
                </c:pt>
                <c:pt idx="5">
                  <c:v>7.3930273247839726E-2</c:v>
                </c:pt>
                <c:pt idx="6">
                  <c:v>2.8283338650311407E-2</c:v>
                </c:pt>
                <c:pt idx="7">
                  <c:v>3.2902572789460009E-2</c:v>
                </c:pt>
                <c:pt idx="8">
                  <c:v>7.364301503046107E-2</c:v>
                </c:pt>
                <c:pt idx="9">
                  <c:v>6.7876606816796817E-2</c:v>
                </c:pt>
                <c:pt idx="10">
                  <c:v>8.4312029295829663E-2</c:v>
                </c:pt>
                <c:pt idx="11">
                  <c:v>7.5010333636930396E-2</c:v>
                </c:pt>
                <c:pt idx="12">
                  <c:v>3.8266274906323193E-2</c:v>
                </c:pt>
                <c:pt idx="13">
                  <c:v>-0.13700000000000001</c:v>
                </c:pt>
                <c:pt idx="14">
                  <c:v>-9.0999999999999998E-2</c:v>
                </c:pt>
                <c:pt idx="15">
                  <c:v>-8.7638424941217888E-2</c:v>
                </c:pt>
              </c:numCache>
            </c:numRef>
          </c:val>
          <c:smooth val="0"/>
          <c:extLst xmlns:c16r2="http://schemas.microsoft.com/office/drawing/2015/06/char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476216424"/>
        <c:axId val="476210152"/>
      </c:lineChart>
      <c:catAx>
        <c:axId val="476216424"/>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76210152"/>
        <c:crosses val="autoZero"/>
        <c:auto val="1"/>
        <c:lblAlgn val="ctr"/>
        <c:lblOffset val="100"/>
        <c:noMultiLvlLbl val="0"/>
      </c:catAx>
      <c:valAx>
        <c:axId val="476210152"/>
        <c:scaling>
          <c:orientation val="minMax"/>
          <c:max val="0.15000000000000002"/>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6424"/>
        <c:crosses val="autoZero"/>
        <c:crossBetween val="between"/>
        <c:majorUnit val="5.000000000000001E-2"/>
      </c:valAx>
      <c:spPr>
        <a:noFill/>
        <a:ln w="24272">
          <a:noFill/>
        </a:ln>
      </c:spPr>
    </c:plotArea>
    <c:legend>
      <c:legendPos val="b"/>
      <c:layout>
        <c:manualLayout>
          <c:xMode val="edge"/>
          <c:yMode val="edge"/>
          <c:x val="0"/>
          <c:y val="0.63206066983562537"/>
          <c:w val="0.58171686834603531"/>
          <c:h val="0.3659740919481838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39'!$B$1</c:f>
              <c:strCache>
                <c:ptCount val="1"/>
                <c:pt idx="0">
                  <c:v>Current estimate</c:v>
                </c:pt>
              </c:strCache>
            </c:strRef>
          </c:tx>
          <c:spPr>
            <a:ln w="28575" cap="rnd">
              <a:solidFill>
                <a:srgbClr val="305496"/>
              </a:solidFill>
              <a:prstDash val="solid"/>
              <a:round/>
            </a:ln>
            <a:effectLst/>
          </c:spPr>
          <c:marker>
            <c:symbol val="none"/>
          </c:marker>
          <c:cat>
            <c:strRef>
              <c:f>'Chart 39'!$A$2:$A$20</c:f>
              <c:strCache>
                <c:ptCount val="19"/>
                <c:pt idx="0">
                  <c:v>II 16</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pt idx="15">
                  <c:v>I 20</c:v>
                </c:pt>
                <c:pt idx="16">
                  <c:v>II</c:v>
                </c:pt>
                <c:pt idx="17">
                  <c:v>III</c:v>
                </c:pt>
                <c:pt idx="18">
                  <c:v>IV</c:v>
                </c:pt>
              </c:strCache>
            </c:strRef>
          </c:cat>
          <c:val>
            <c:numRef>
              <c:f>'Chart 39'!$B$2:$B$20</c:f>
              <c:numCache>
                <c:formatCode>0.0</c:formatCode>
                <c:ptCount val="19"/>
                <c:pt idx="0">
                  <c:v>5.5708997265058002</c:v>
                </c:pt>
                <c:pt idx="1">
                  <c:v>3.6488672668536566</c:v>
                </c:pt>
                <c:pt idx="2">
                  <c:v>4.4496573928443013</c:v>
                </c:pt>
                <c:pt idx="3">
                  <c:v>2.9808167012552929</c:v>
                </c:pt>
                <c:pt idx="4">
                  <c:v>3.3461867737359938</c:v>
                </c:pt>
                <c:pt idx="5">
                  <c:v>3.4321536148097351</c:v>
                </c:pt>
                <c:pt idx="6">
                  <c:v>6.1749025853675761</c:v>
                </c:pt>
                <c:pt idx="7">
                  <c:v>5.0221094029557065</c:v>
                </c:pt>
                <c:pt idx="8">
                  <c:v>4.9622860691974182</c:v>
                </c:pt>
                <c:pt idx="9">
                  <c:v>2.7228988627880284</c:v>
                </c:pt>
                <c:pt idx="10">
                  <c:v>3.9</c:v>
                </c:pt>
                <c:pt idx="11">
                  <c:v>3</c:v>
                </c:pt>
                <c:pt idx="12">
                  <c:v>3.6</c:v>
                </c:pt>
                <c:pt idx="13">
                  <c:v>4.5</c:v>
                </c:pt>
                <c:pt idx="14">
                  <c:v>3</c:v>
                </c:pt>
                <c:pt idx="15">
                  <c:v>7.7</c:v>
                </c:pt>
                <c:pt idx="16">
                  <c:v>0</c:v>
                </c:pt>
                <c:pt idx="17">
                  <c:v>2.1</c:v>
                </c:pt>
                <c:pt idx="18" formatCode="General">
                  <c:v>2.6</c:v>
                </c:pt>
              </c:numCache>
            </c:numRef>
          </c:val>
          <c:smooth val="0"/>
          <c:extLst xmlns:c16r2="http://schemas.microsoft.com/office/drawing/2015/06/chart">
            <c:ext xmlns:c16="http://schemas.microsoft.com/office/drawing/2014/chart" uri="{C3380CC4-5D6E-409C-BE32-E72D297353CC}">
              <c16:uniqueId val="{00000001-8073-4523-8DC9-C45FB6F78633}"/>
            </c:ext>
          </c:extLst>
        </c:ser>
        <c:ser>
          <c:idx val="1"/>
          <c:order val="1"/>
          <c:tx>
            <c:strRef>
              <c:f>'Chart 39'!$C$1</c:f>
              <c:strCache>
                <c:ptCount val="1"/>
                <c:pt idx="0">
                  <c:v>Previous projection</c:v>
                </c:pt>
              </c:strCache>
            </c:strRef>
          </c:tx>
          <c:spPr>
            <a:ln w="28575" cap="rnd">
              <a:solidFill>
                <a:srgbClr val="C00000"/>
              </a:solidFill>
              <a:prstDash val="solid"/>
              <a:round/>
            </a:ln>
            <a:effectLst/>
          </c:spPr>
          <c:marker>
            <c:symbol val="none"/>
          </c:marker>
          <c:cat>
            <c:strRef>
              <c:f>'Chart 39'!$A$2:$A$20</c:f>
              <c:strCache>
                <c:ptCount val="19"/>
                <c:pt idx="0">
                  <c:v>II 16</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pt idx="15">
                  <c:v>I 20</c:v>
                </c:pt>
                <c:pt idx="16">
                  <c:v>II</c:v>
                </c:pt>
                <c:pt idx="17">
                  <c:v>III</c:v>
                </c:pt>
                <c:pt idx="18">
                  <c:v>IV</c:v>
                </c:pt>
              </c:strCache>
            </c:strRef>
          </c:cat>
          <c:val>
            <c:numRef>
              <c:f>'Chart 39'!$C$2:$C$20</c:f>
              <c:numCache>
                <c:formatCode>0.0</c:formatCode>
                <c:ptCount val="19"/>
                <c:pt idx="0">
                  <c:v>5.5708997265058002</c:v>
                </c:pt>
                <c:pt idx="1">
                  <c:v>3.6488672668536566</c:v>
                </c:pt>
                <c:pt idx="2">
                  <c:v>4.4496573928443013</c:v>
                </c:pt>
                <c:pt idx="3">
                  <c:v>2.9808167012552929</c:v>
                </c:pt>
                <c:pt idx="4">
                  <c:v>3.3461867737359938</c:v>
                </c:pt>
                <c:pt idx="5">
                  <c:v>3.4321536148097351</c:v>
                </c:pt>
                <c:pt idx="6">
                  <c:v>6.1749025853675761</c:v>
                </c:pt>
                <c:pt idx="7">
                  <c:v>5.0221094029557065</c:v>
                </c:pt>
                <c:pt idx="8">
                  <c:v>4.9622860691974182</c:v>
                </c:pt>
                <c:pt idx="9">
                  <c:v>2.7228988627880284</c:v>
                </c:pt>
                <c:pt idx="10">
                  <c:v>3.9</c:v>
                </c:pt>
                <c:pt idx="11">
                  <c:v>3</c:v>
                </c:pt>
                <c:pt idx="12">
                  <c:v>3.6</c:v>
                </c:pt>
                <c:pt idx="13">
                  <c:v>4.5</c:v>
                </c:pt>
                <c:pt idx="14">
                  <c:v>3</c:v>
                </c:pt>
                <c:pt idx="15">
                  <c:v>7.7</c:v>
                </c:pt>
                <c:pt idx="16">
                  <c:v>0</c:v>
                </c:pt>
                <c:pt idx="17">
                  <c:v>2.1</c:v>
                </c:pt>
                <c:pt idx="18" formatCode="General">
                  <c:v>2.2000000000000002</c:v>
                </c:pt>
              </c:numCache>
            </c:numRef>
          </c:val>
          <c:smooth val="0"/>
          <c:extLst xmlns:c16r2="http://schemas.microsoft.com/office/drawing/2015/06/chart">
            <c:ext xmlns:c16="http://schemas.microsoft.com/office/drawing/2014/chart" uri="{C3380CC4-5D6E-409C-BE32-E72D297353CC}">
              <c16:uniqueId val="{00000003-8073-4523-8DC9-C45FB6F78633}"/>
            </c:ext>
          </c:extLst>
        </c:ser>
        <c:dLbls>
          <c:showLegendKey val="0"/>
          <c:showVal val="0"/>
          <c:showCatName val="0"/>
          <c:showSerName val="0"/>
          <c:showPercent val="0"/>
          <c:showBubbleSize val="0"/>
        </c:dLbls>
        <c:smooth val="0"/>
        <c:axId val="476209368"/>
        <c:axId val="476212504"/>
      </c:lineChart>
      <c:catAx>
        <c:axId val="476209368"/>
        <c:scaling>
          <c:orientation val="minMax"/>
        </c:scaling>
        <c:delete val="0"/>
        <c:axPos val="b"/>
        <c:numFmt formatCode="General" sourceLinked="1"/>
        <c:majorTickMark val="out"/>
        <c:minorTickMark val="none"/>
        <c:tickLblPos val="nextTo"/>
        <c:spPr>
          <a:noFill/>
          <a:ln w="9525" cap="flat" cmpd="sng" algn="ctr">
            <a:solidFill>
              <a:schemeClr val="tx1">
                <a:alpha val="99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2504"/>
        <c:crosses val="autoZero"/>
        <c:auto val="1"/>
        <c:lblAlgn val="ctr"/>
        <c:lblOffset val="100"/>
        <c:noMultiLvlLbl val="0"/>
      </c:catAx>
      <c:valAx>
        <c:axId val="47621250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09368"/>
        <c:crosses val="autoZero"/>
        <c:crossBetween val="between"/>
      </c:valAx>
      <c:spPr>
        <a:noFill/>
        <a:ln>
          <a:noFill/>
        </a:ln>
        <a:effectLst/>
      </c:spPr>
    </c:plotArea>
    <c:legend>
      <c:legendPos val="b"/>
      <c:overlay val="0"/>
      <c:spPr>
        <a:noFill/>
        <a:ln w="25400">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62840409900915484"/>
        </c:manualLayout>
      </c:layout>
      <c:barChart>
        <c:barDir val="col"/>
        <c:grouping val="stacked"/>
        <c:varyColors val="0"/>
        <c:ser>
          <c:idx val="0"/>
          <c:order val="0"/>
          <c:tx>
            <c:strRef>
              <c:f>'Chart 40'!$B$1</c:f>
              <c:strCache>
                <c:ptCount val="1"/>
                <c:pt idx="0">
                  <c:v>Private salaries</c:v>
                </c:pt>
              </c:strCache>
            </c:strRef>
          </c:tx>
          <c:invertIfNegative val="0"/>
          <c:cat>
            <c:strRef>
              <c:f>'Chart 40'!$A$2:$A$21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40'!$B$2:$B$21</c:f>
              <c:numCache>
                <c:formatCode>0.0</c:formatCode>
                <c:ptCount val="20"/>
                <c:pt idx="1">
                  <c:v>5.5708997</c:v>
                </c:pt>
                <c:pt idx="2">
                  <c:v>3.6488673</c:v>
                </c:pt>
                <c:pt idx="3">
                  <c:v>4.4496574000000004</c:v>
                </c:pt>
                <c:pt idx="4">
                  <c:v>2.9808167000000001</c:v>
                </c:pt>
                <c:pt idx="5">
                  <c:v>3.3461867999999999</c:v>
                </c:pt>
                <c:pt idx="6">
                  <c:v>3.4321535999999999</c:v>
                </c:pt>
                <c:pt idx="7">
                  <c:v>6.1749026000000002</c:v>
                </c:pt>
                <c:pt idx="8">
                  <c:v>5.0221093999999997</c:v>
                </c:pt>
                <c:pt idx="9">
                  <c:v>4.9622861</c:v>
                </c:pt>
                <c:pt idx="10">
                  <c:v>2.7228989000000001</c:v>
                </c:pt>
                <c:pt idx="11">
                  <c:v>3.9492785000000001</c:v>
                </c:pt>
                <c:pt idx="12">
                  <c:v>3</c:v>
                </c:pt>
                <c:pt idx="13">
                  <c:v>3.6</c:v>
                </c:pt>
                <c:pt idx="14">
                  <c:v>4.4000000000000004</c:v>
                </c:pt>
                <c:pt idx="15">
                  <c:v>3</c:v>
                </c:pt>
                <c:pt idx="16">
                  <c:v>7.7</c:v>
                </c:pt>
                <c:pt idx="17">
                  <c:v>0</c:v>
                </c:pt>
                <c:pt idx="18">
                  <c:v>2.1</c:v>
                </c:pt>
                <c:pt idx="19" formatCode="General">
                  <c:v>2.6</c:v>
                </c:pt>
              </c:numCache>
            </c:numRef>
          </c:val>
          <c:extLst xmlns:c16r2="http://schemas.microsoft.com/office/drawing/2015/06/chart">
            <c:ext xmlns:c16="http://schemas.microsoft.com/office/drawing/2014/chart" uri="{C3380CC4-5D6E-409C-BE32-E72D297353CC}">
              <c16:uniqueId val="{00000000-BB7D-4295-B66D-560B15FC9023}"/>
            </c:ext>
          </c:extLst>
        </c:ser>
        <c:ser>
          <c:idx val="1"/>
          <c:order val="1"/>
          <c:tx>
            <c:strRef>
              <c:f>'Chart 40'!$C$1</c:f>
              <c:strCache>
                <c:ptCount val="1"/>
                <c:pt idx="0">
                  <c:v>Real output per employed</c:v>
                </c:pt>
              </c:strCache>
            </c:strRef>
          </c:tx>
          <c:invertIfNegative val="0"/>
          <c:cat>
            <c:strRef>
              <c:f>'Chart 40'!$A$2:$A$21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40'!$C$2:$C$21</c:f>
              <c:numCache>
                <c:formatCode>0.0</c:formatCode>
                <c:ptCount val="20"/>
                <c:pt idx="1">
                  <c:v>-12.6</c:v>
                </c:pt>
                <c:pt idx="2">
                  <c:v>-8</c:v>
                </c:pt>
                <c:pt idx="3">
                  <c:v>-8.3000000000000007</c:v>
                </c:pt>
                <c:pt idx="4">
                  <c:v>-1.7</c:v>
                </c:pt>
                <c:pt idx="5">
                  <c:v>-8</c:v>
                </c:pt>
                <c:pt idx="6">
                  <c:v>-3.5</c:v>
                </c:pt>
                <c:pt idx="7">
                  <c:v>-6.8</c:v>
                </c:pt>
                <c:pt idx="8">
                  <c:v>-3.8</c:v>
                </c:pt>
                <c:pt idx="9">
                  <c:v>-8.3000000000000007</c:v>
                </c:pt>
                <c:pt idx="10">
                  <c:v>-1.4</c:v>
                </c:pt>
                <c:pt idx="11">
                  <c:v>-4.9000000000000004</c:v>
                </c:pt>
                <c:pt idx="12">
                  <c:v>-2.8</c:v>
                </c:pt>
                <c:pt idx="13">
                  <c:v>3.8</c:v>
                </c:pt>
                <c:pt idx="14">
                  <c:v>3</c:v>
                </c:pt>
                <c:pt idx="15">
                  <c:v>0.7</c:v>
                </c:pt>
                <c:pt idx="16">
                  <c:v>-3.5</c:v>
                </c:pt>
                <c:pt idx="17">
                  <c:v>11.5</c:v>
                </c:pt>
                <c:pt idx="18">
                  <c:v>7.1</c:v>
                </c:pt>
                <c:pt idx="19">
                  <c:v>3.2</c:v>
                </c:pt>
              </c:numCache>
            </c:numRef>
          </c:val>
          <c:extLst xmlns:c16r2="http://schemas.microsoft.com/office/drawing/2015/06/char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476209760"/>
        <c:axId val="476210544"/>
      </c:barChart>
      <c:lineChart>
        <c:grouping val="standard"/>
        <c:varyColors val="0"/>
        <c:ser>
          <c:idx val="2"/>
          <c:order val="2"/>
          <c:tx>
            <c:strRef>
              <c:f>'Chart 40'!$D$1</c:f>
              <c:strCache>
                <c:ptCount val="1"/>
                <c:pt idx="0">
                  <c:v>Unit labor costs</c:v>
                </c:pt>
              </c:strCache>
            </c:strRef>
          </c:tx>
          <c:spPr>
            <a:ln>
              <a:solidFill>
                <a:srgbClr val="C00000"/>
              </a:solidFill>
            </a:ln>
          </c:spPr>
          <c:marker>
            <c:symbol val="none"/>
          </c:marker>
          <c:cat>
            <c:strRef>
              <c:f>'Chart 40'!$A$2:$A$21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40'!$D$2:$D$21</c:f>
              <c:numCache>
                <c:formatCode>0.0</c:formatCode>
                <c:ptCount val="20"/>
                <c:pt idx="0">
                  <c:v>-2.2999999999999998</c:v>
                </c:pt>
                <c:pt idx="1">
                  <c:v>-6.99</c:v>
                </c:pt>
                <c:pt idx="2">
                  <c:v>-4.4400000000000004</c:v>
                </c:pt>
                <c:pt idx="3">
                  <c:v>-3.94</c:v>
                </c:pt>
                <c:pt idx="4">
                  <c:v>1.27</c:v>
                </c:pt>
                <c:pt idx="5">
                  <c:v>-4.66</c:v>
                </c:pt>
                <c:pt idx="6">
                  <c:v>-0.11600000000000001</c:v>
                </c:pt>
                <c:pt idx="7">
                  <c:v>-0.623</c:v>
                </c:pt>
                <c:pt idx="8">
                  <c:v>1.2</c:v>
                </c:pt>
                <c:pt idx="9">
                  <c:v>-3.3</c:v>
                </c:pt>
                <c:pt idx="10">
                  <c:v>1.3</c:v>
                </c:pt>
                <c:pt idx="11">
                  <c:v>-1</c:v>
                </c:pt>
                <c:pt idx="12">
                  <c:v>0.2</c:v>
                </c:pt>
                <c:pt idx="13">
                  <c:v>7.4</c:v>
                </c:pt>
                <c:pt idx="14">
                  <c:v>1.4</c:v>
                </c:pt>
                <c:pt idx="15">
                  <c:v>3.7</c:v>
                </c:pt>
                <c:pt idx="16">
                  <c:v>4.2</c:v>
                </c:pt>
                <c:pt idx="17">
                  <c:v>11.5</c:v>
                </c:pt>
                <c:pt idx="18">
                  <c:v>9.1999999999999993</c:v>
                </c:pt>
                <c:pt idx="19" formatCode="General">
                  <c:v>5.8</c:v>
                </c:pt>
              </c:numCache>
            </c:numRef>
          </c:val>
          <c:smooth val="0"/>
          <c:extLst xmlns:c16r2="http://schemas.microsoft.com/office/drawing/2015/06/char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476209760"/>
        <c:axId val="476210544"/>
      </c:lineChart>
      <c:catAx>
        <c:axId val="4762097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0544"/>
        <c:crosses val="autoZero"/>
        <c:auto val="1"/>
        <c:lblAlgn val="ctr"/>
        <c:lblOffset val="100"/>
        <c:noMultiLvlLbl val="0"/>
      </c:catAx>
      <c:valAx>
        <c:axId val="476210544"/>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09760"/>
        <c:crosses val="autoZero"/>
        <c:crossBetween val="between"/>
      </c:valAx>
      <c:spPr>
        <a:noFill/>
        <a:ln>
          <a:noFill/>
        </a:ln>
        <a:effectLst/>
      </c:spPr>
    </c:plotArea>
    <c:legend>
      <c:legendPos val="b"/>
      <c:layout>
        <c:manualLayout>
          <c:xMode val="edge"/>
          <c:yMode val="edge"/>
          <c:x val="0"/>
          <c:y val="0.80467507826581908"/>
          <c:w val="0.77832857142857148"/>
          <c:h val="0.1953249217341807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4'!$B$1</c:f>
              <c:strCache>
                <c:ptCount val="1"/>
                <c:pt idx="0">
                  <c:v>USA</c:v>
                </c:pt>
              </c:strCache>
            </c:strRef>
          </c:tx>
          <c:spPr>
            <a:ln w="19050" cap="rnd">
              <a:solidFill>
                <a:schemeClr val="accent6"/>
              </a:solidFill>
              <a:round/>
            </a:ln>
            <a:effectLst/>
          </c:spPr>
          <c:marker>
            <c:symbol val="none"/>
          </c:marker>
          <c:cat>
            <c:strRef>
              <c:f>'Chart 4'!$A$14:$A$39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4'!$B$14:$B$39</c:f>
              <c:numCache>
                <c:formatCode>0.0</c:formatCode>
                <c:ptCount val="26"/>
                <c:pt idx="0">
                  <c:v>2.48309778</c:v>
                </c:pt>
                <c:pt idx="1">
                  <c:v>1.89239987</c:v>
                </c:pt>
                <c:pt idx="2">
                  <c:v>1.9863426799999999</c:v>
                </c:pt>
                <c:pt idx="3">
                  <c:v>2.0770784</c:v>
                </c:pt>
                <c:pt idx="4">
                  <c:v>2.151789</c:v>
                </c:pt>
                <c:pt idx="5">
                  <c:v>2.6999249999999999</c:v>
                </c:pt>
                <c:pt idx="6">
                  <c:v>2.6321340000000002</c:v>
                </c:pt>
                <c:pt idx="7">
                  <c:v>2.165124</c:v>
                </c:pt>
                <c:pt idx="8">
                  <c:v>1.602125</c:v>
                </c:pt>
                <c:pt idx="9">
                  <c:v>1.817151</c:v>
                </c:pt>
                <c:pt idx="10">
                  <c:v>1.7507740000000001</c:v>
                </c:pt>
                <c:pt idx="11">
                  <c:v>2.0054080000000001</c:v>
                </c:pt>
                <c:pt idx="12">
                  <c:v>2.084076</c:v>
                </c:pt>
                <c:pt idx="13">
                  <c:v>0.38445000000000001</c:v>
                </c:pt>
                <c:pt idx="14">
                  <c:v>1.216958</c:v>
                </c:pt>
                <c:pt idx="15">
                  <c:v>1.219454</c:v>
                </c:pt>
                <c:pt idx="16">
                  <c:v>1.689011</c:v>
                </c:pt>
                <c:pt idx="17">
                  <c:v>3.2757450000000001</c:v>
                </c:pt>
                <c:pt idx="18">
                  <c:v>2.2085940000000002</c:v>
                </c:pt>
                <c:pt idx="19">
                  <c:v>1.8571629999999999</c:v>
                </c:pt>
                <c:pt idx="20">
                  <c:v>1.410755</c:v>
                </c:pt>
                <c:pt idx="21">
                  <c:v>1.2404269999999999</c:v>
                </c:pt>
                <c:pt idx="22">
                  <c:v>1.483833</c:v>
                </c:pt>
                <c:pt idx="23">
                  <c:v>1.6628620000000001</c:v>
                </c:pt>
                <c:pt idx="24">
                  <c:v>1.784449</c:v>
                </c:pt>
                <c:pt idx="25">
                  <c:v>1.7924880000000001</c:v>
                </c:pt>
              </c:numCache>
            </c:numRef>
          </c:val>
          <c:smooth val="0"/>
          <c:extLst xmlns:c16r2="http://schemas.microsoft.com/office/drawing/2015/06/chart">
            <c:ext xmlns:c16="http://schemas.microsoft.com/office/drawing/2014/chart" uri="{C3380CC4-5D6E-409C-BE32-E72D297353CC}">
              <c16:uniqueId val="{00000000-3FC1-49A2-8013-B74E5EF372A9}"/>
            </c:ext>
          </c:extLst>
        </c:ser>
        <c:ser>
          <c:idx val="1"/>
          <c:order val="1"/>
          <c:tx>
            <c:strRef>
              <c:f>'Chart 4'!$C$1</c:f>
              <c:strCache>
                <c:ptCount val="1"/>
                <c:pt idx="0">
                  <c:v>Eurozone</c:v>
                </c:pt>
              </c:strCache>
            </c:strRef>
          </c:tx>
          <c:spPr>
            <a:ln w="19050" cap="rnd">
              <a:solidFill>
                <a:srgbClr val="002060"/>
              </a:solidFill>
              <a:round/>
            </a:ln>
            <a:effectLst/>
          </c:spPr>
          <c:marker>
            <c:symbol val="none"/>
          </c:marker>
          <c:cat>
            <c:strRef>
              <c:f>'Chart 4'!$A$14:$A$39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4'!$C$14:$C$39</c:f>
              <c:numCache>
                <c:formatCode>0.0</c:formatCode>
                <c:ptCount val="26"/>
                <c:pt idx="0">
                  <c:v>1.77781513</c:v>
                </c:pt>
                <c:pt idx="1">
                  <c:v>1.4960974</c:v>
                </c:pt>
                <c:pt idx="2">
                  <c:v>1.4203329</c:v>
                </c:pt>
                <c:pt idx="3">
                  <c:v>1.41551132</c:v>
                </c:pt>
                <c:pt idx="4">
                  <c:v>1.1099589999999999</c:v>
                </c:pt>
                <c:pt idx="5">
                  <c:v>1.7673730000000001</c:v>
                </c:pt>
                <c:pt idx="6">
                  <c:v>2.2375820000000002</c:v>
                </c:pt>
                <c:pt idx="7">
                  <c:v>1.815042</c:v>
                </c:pt>
                <c:pt idx="8">
                  <c:v>1.4284840000000001</c:v>
                </c:pt>
                <c:pt idx="9">
                  <c:v>1.3942490000000001</c:v>
                </c:pt>
                <c:pt idx="10">
                  <c:v>0.929728</c:v>
                </c:pt>
                <c:pt idx="11">
                  <c:v>1.0057430000000001</c:v>
                </c:pt>
                <c:pt idx="12">
                  <c:v>1.11351</c:v>
                </c:pt>
                <c:pt idx="13">
                  <c:v>0.21831700000000001</c:v>
                </c:pt>
                <c:pt idx="14">
                  <c:v>-3.9079999999999997E-2</c:v>
                </c:pt>
                <c:pt idx="15">
                  <c:v>-0.27054</c:v>
                </c:pt>
                <c:pt idx="16">
                  <c:v>0.75698200000000004</c:v>
                </c:pt>
                <c:pt idx="17">
                  <c:v>1.448223</c:v>
                </c:pt>
                <c:pt idx="18">
                  <c:v>1.7509999999999999</c:v>
                </c:pt>
                <c:pt idx="19">
                  <c:v>1.7784310000000001</c:v>
                </c:pt>
                <c:pt idx="20">
                  <c:v>0.66441499999999998</c:v>
                </c:pt>
                <c:pt idx="21">
                  <c:v>0.29347800000000002</c:v>
                </c:pt>
                <c:pt idx="22">
                  <c:v>9.9843000000000001E-2</c:v>
                </c:pt>
                <c:pt idx="23">
                  <c:v>0.18457599999999999</c:v>
                </c:pt>
                <c:pt idx="24">
                  <c:v>0.19884399999999999</c:v>
                </c:pt>
                <c:pt idx="25">
                  <c:v>0.34019500000000003</c:v>
                </c:pt>
              </c:numCache>
            </c:numRef>
          </c:val>
          <c:smooth val="0"/>
          <c:extLst xmlns:c16r2="http://schemas.microsoft.com/office/drawing/2015/06/chart">
            <c:ext xmlns:c16="http://schemas.microsoft.com/office/drawing/2014/chart" uri="{C3380CC4-5D6E-409C-BE32-E72D297353CC}">
              <c16:uniqueId val="{00000001-3FC1-49A2-8013-B74E5EF372A9}"/>
            </c:ext>
          </c:extLst>
        </c:ser>
        <c:ser>
          <c:idx val="2"/>
          <c:order val="2"/>
          <c:tx>
            <c:strRef>
              <c:f>'Chart 4'!$D$1</c:f>
              <c:strCache>
                <c:ptCount val="1"/>
                <c:pt idx="0">
                  <c:v>Russia</c:v>
                </c:pt>
              </c:strCache>
            </c:strRef>
          </c:tx>
          <c:spPr>
            <a:ln w="19050" cap="rnd">
              <a:solidFill>
                <a:srgbClr val="C00000"/>
              </a:solidFill>
              <a:round/>
            </a:ln>
            <a:effectLst/>
          </c:spPr>
          <c:marker>
            <c:symbol val="none"/>
          </c:marker>
          <c:cat>
            <c:strRef>
              <c:f>'Chart 4'!$A$14:$A$39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4'!$D$14:$D$39</c:f>
              <c:numCache>
                <c:formatCode>0.0</c:formatCode>
                <c:ptCount val="26"/>
                <c:pt idx="0">
                  <c:v>4.5910353800000001</c:v>
                </c:pt>
                <c:pt idx="1">
                  <c:v>4.1639892400000003</c:v>
                </c:pt>
                <c:pt idx="2">
                  <c:v>3.2367740999999999</c:v>
                </c:pt>
                <c:pt idx="3">
                  <c:v>2.4984850600000001</c:v>
                </c:pt>
                <c:pt idx="4">
                  <c:v>2.3358560000000002</c:v>
                </c:pt>
                <c:pt idx="5">
                  <c:v>2.3507359999999999</c:v>
                </c:pt>
                <c:pt idx="6">
                  <c:v>2.882441</c:v>
                </c:pt>
                <c:pt idx="7">
                  <c:v>3.8190919999999999</c:v>
                </c:pt>
                <c:pt idx="8">
                  <c:v>5.0869549999999997</c:v>
                </c:pt>
                <c:pt idx="9">
                  <c:v>4.8559210000000004</c:v>
                </c:pt>
                <c:pt idx="10">
                  <c:v>4.1809250000000002</c:v>
                </c:pt>
                <c:pt idx="11">
                  <c:v>3.407022</c:v>
                </c:pt>
                <c:pt idx="12">
                  <c:v>2.419699</c:v>
                </c:pt>
                <c:pt idx="13">
                  <c:v>3.0486309999999999</c:v>
                </c:pt>
                <c:pt idx="14">
                  <c:v>3.4725320000000002</c:v>
                </c:pt>
                <c:pt idx="15">
                  <c:v>4.3450139999999999</c:v>
                </c:pt>
                <c:pt idx="16">
                  <c:v>5.0663400000000003</c:v>
                </c:pt>
                <c:pt idx="17">
                  <c:v>4.3926910000000001</c:v>
                </c:pt>
                <c:pt idx="18">
                  <c:v>4.0980400000000001</c:v>
                </c:pt>
                <c:pt idx="19">
                  <c:v>3.78714</c:v>
                </c:pt>
                <c:pt idx="20">
                  <c:v>3.5579689999999999</c:v>
                </c:pt>
                <c:pt idx="21">
                  <c:v>3.9206699999999999</c:v>
                </c:pt>
                <c:pt idx="22">
                  <c:v>4.3893319999999996</c:v>
                </c:pt>
                <c:pt idx="23">
                  <c:v>4.4378070000000003</c:v>
                </c:pt>
                <c:pt idx="24">
                  <c:v>4.349755</c:v>
                </c:pt>
                <c:pt idx="25">
                  <c:v>4.2287710000000001</c:v>
                </c:pt>
              </c:numCache>
            </c:numRef>
          </c:val>
          <c:smooth val="0"/>
          <c:extLst xmlns:c16r2="http://schemas.microsoft.com/office/drawing/2015/06/chart">
            <c:ext xmlns:c16="http://schemas.microsoft.com/office/drawing/2014/chart" uri="{C3380CC4-5D6E-409C-BE32-E72D297353CC}">
              <c16:uniqueId val="{00000002-3FC1-49A2-8013-B74E5EF372A9}"/>
            </c:ext>
          </c:extLst>
        </c:ser>
        <c:dLbls>
          <c:showLegendKey val="0"/>
          <c:showVal val="0"/>
          <c:showCatName val="0"/>
          <c:showSerName val="0"/>
          <c:showPercent val="0"/>
          <c:showBubbleSize val="0"/>
        </c:dLbls>
        <c:smooth val="0"/>
        <c:axId val="431077168"/>
        <c:axId val="431074032"/>
      </c:lineChart>
      <c:catAx>
        <c:axId val="4310771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4032"/>
        <c:crosses val="autoZero"/>
        <c:auto val="1"/>
        <c:lblAlgn val="ctr"/>
        <c:lblOffset val="100"/>
        <c:noMultiLvlLbl val="0"/>
      </c:catAx>
      <c:valAx>
        <c:axId val="431074032"/>
        <c:scaling>
          <c:orientation val="minMax"/>
          <c:max val="6"/>
          <c:min val="-1"/>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7168"/>
        <c:crosses val="autoZero"/>
        <c:crossBetween val="between"/>
      </c:valAx>
      <c:spPr>
        <a:noFill/>
        <a:ln>
          <a:noFill/>
        </a:ln>
        <a:effectLst/>
      </c:spPr>
    </c:plotArea>
    <c:legend>
      <c:legendPos val="b"/>
      <c:layout>
        <c:manualLayout>
          <c:xMode val="edge"/>
          <c:yMode val="edge"/>
          <c:x val="3.0114701024783696E-3"/>
          <c:y val="0.87424344084532035"/>
          <c:w val="0.85345758191516385"/>
          <c:h val="0.112235152178707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1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48993849206349205"/>
        </c:manualLayout>
      </c:layout>
      <c:lineChart>
        <c:grouping val="standard"/>
        <c:varyColors val="0"/>
        <c:ser>
          <c:idx val="1"/>
          <c:order val="0"/>
          <c:tx>
            <c:strRef>
              <c:f>'Chart 41'!$B$1</c:f>
              <c:strCache>
                <c:ptCount val="1"/>
                <c:pt idx="0">
                  <c:v>CBA repo average</c:v>
                </c:pt>
              </c:strCache>
            </c:strRef>
          </c:tx>
          <c:spPr>
            <a:ln w="12700">
              <a:solidFill>
                <a:srgbClr val="C00000"/>
              </a:solidFill>
            </a:ln>
          </c:spPr>
          <c:marker>
            <c:symbol val="none"/>
          </c:marker>
          <c:cat>
            <c:numRef>
              <c:f>'Chart 41'!$A$2:$A$208</c:f>
              <c:numCache>
                <c:formatCode>[$-409]dd\-mmm\-yy;@</c:formatCode>
                <c:ptCount val="207"/>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numCache>
            </c:numRef>
          </c:cat>
          <c:val>
            <c:numRef>
              <c:f>'Chart 41'!$B$2:$B$208</c:f>
              <c:numCache>
                <c:formatCode>_(* #,##0.0_);_(* \(#,##0.0\);_(* "-"??_);_(@_)</c:formatCode>
                <c:ptCount val="207"/>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numCache>
            </c:numRef>
          </c:val>
          <c:smooth val="0"/>
          <c:extLst xmlns:c16r2="http://schemas.microsoft.com/office/drawing/2015/06/chart">
            <c:ext xmlns:c16="http://schemas.microsoft.com/office/drawing/2014/chart" uri="{C3380CC4-5D6E-409C-BE32-E72D297353CC}">
              <c16:uniqueId val="{00000000-E98B-4CE9-8F66-47B9E15BC872}"/>
            </c:ext>
          </c:extLst>
        </c:ser>
        <c:ser>
          <c:idx val="2"/>
          <c:order val="1"/>
          <c:tx>
            <c:strRef>
              <c:f>'Chart 41'!$C$1</c:f>
              <c:strCache>
                <c:ptCount val="1"/>
                <c:pt idx="0">
                  <c:v>Interbank repo</c:v>
                </c:pt>
              </c:strCache>
            </c:strRef>
          </c:tx>
          <c:spPr>
            <a:ln w="12700">
              <a:solidFill>
                <a:srgbClr val="00B050"/>
              </a:solidFill>
            </a:ln>
          </c:spPr>
          <c:marker>
            <c:symbol val="none"/>
          </c:marker>
          <c:cat>
            <c:numRef>
              <c:f>'Chart 41'!$A$2:$A$208</c:f>
              <c:numCache>
                <c:formatCode>[$-409]dd\-mmm\-yy;@</c:formatCode>
                <c:ptCount val="207"/>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numCache>
            </c:numRef>
          </c:cat>
          <c:val>
            <c:numRef>
              <c:f>'Chart 41'!$C$2:$C$208</c:f>
              <c:numCache>
                <c:formatCode>_(* #,##0.0_);_(* \(#,##0.0\);_(* "-"??_);_(@_)</c:formatCode>
                <c:ptCount val="207"/>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numCache>
            </c:numRef>
          </c:val>
          <c:smooth val="0"/>
          <c:extLst xmlns:c16r2="http://schemas.microsoft.com/office/drawing/2015/06/chart">
            <c:ext xmlns:c16="http://schemas.microsoft.com/office/drawing/2014/chart" uri="{C3380CC4-5D6E-409C-BE32-E72D297353CC}">
              <c16:uniqueId val="{00000001-E98B-4CE9-8F66-47B9E15BC872}"/>
            </c:ext>
          </c:extLst>
        </c:ser>
        <c:ser>
          <c:idx val="3"/>
          <c:order val="2"/>
          <c:tx>
            <c:strRef>
              <c:f>'Chart 41'!$D$1</c:f>
              <c:strCache>
                <c:ptCount val="1"/>
                <c:pt idx="0">
                  <c:v>Բորսայական վարկերի %</c:v>
                </c:pt>
              </c:strCache>
            </c:strRef>
          </c:tx>
          <c:marker>
            <c:symbol val="none"/>
          </c:marker>
          <c:cat>
            <c:numRef>
              <c:f>'Chart 41'!$A$2:$A$208</c:f>
              <c:numCache>
                <c:formatCode>[$-409]dd\-mmm\-yy;@</c:formatCode>
                <c:ptCount val="207"/>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numCache>
            </c:numRef>
          </c:cat>
          <c:val>
            <c:numRef>
              <c:f>'Chart 41'!$D$2:$D$208</c:f>
            </c:numRef>
          </c:val>
          <c:smooth val="0"/>
          <c:extLst xmlns:c16r2="http://schemas.microsoft.com/office/drawing/2015/06/chart">
            <c:ext xmlns:c16="http://schemas.microsoft.com/office/drawing/2014/chart" uri="{C3380CC4-5D6E-409C-BE32-E72D297353CC}">
              <c16:uniqueId val="{00000002-E98B-4CE9-8F66-47B9E15BC872}"/>
            </c:ext>
          </c:extLst>
        </c:ser>
        <c:ser>
          <c:idx val="4"/>
          <c:order val="3"/>
          <c:tx>
            <c:strRef>
              <c:f>'Chart 41'!$E$1</c:f>
              <c:strCache>
                <c:ptCount val="1"/>
                <c:pt idx="0">
                  <c:v>CBA refinancing rate</c:v>
                </c:pt>
              </c:strCache>
            </c:strRef>
          </c:tx>
          <c:spPr>
            <a:ln w="12700">
              <a:prstDash val="solid"/>
            </a:ln>
          </c:spPr>
          <c:marker>
            <c:symbol val="none"/>
          </c:marker>
          <c:cat>
            <c:numRef>
              <c:f>'Chart 41'!$A$2:$A$208</c:f>
              <c:numCache>
                <c:formatCode>[$-409]dd\-mmm\-yy;@</c:formatCode>
                <c:ptCount val="207"/>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numCache>
            </c:numRef>
          </c:cat>
          <c:val>
            <c:numRef>
              <c:f>'Chart 41'!$E$2:$E$208</c:f>
              <c:numCache>
                <c:formatCode>_(* #,##0.0_);_(* \(#,##0.0\);_(* "-"??_);_(@_)</c:formatCode>
                <c:ptCount val="207"/>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numCache>
            </c:numRef>
          </c:val>
          <c:smooth val="0"/>
          <c:extLst xmlns:c16r2="http://schemas.microsoft.com/office/drawing/2015/06/chart">
            <c:ext xmlns:c16="http://schemas.microsoft.com/office/drawing/2014/chart" uri="{C3380CC4-5D6E-409C-BE32-E72D297353CC}">
              <c16:uniqueId val="{00000003-E98B-4CE9-8F66-47B9E15BC872}"/>
            </c:ext>
          </c:extLst>
        </c:ser>
        <c:ser>
          <c:idx val="5"/>
          <c:order val="4"/>
          <c:tx>
            <c:strRef>
              <c:f>'Chart 41'!$F$1</c:f>
              <c:strCache>
                <c:ptCount val="1"/>
                <c:pt idx="0">
                  <c:v>CBA deposits rate</c:v>
                </c:pt>
              </c:strCache>
            </c:strRef>
          </c:tx>
          <c:spPr>
            <a:ln w="12700">
              <a:solidFill>
                <a:srgbClr val="8064A2">
                  <a:lumMod val="50000"/>
                </a:srgbClr>
              </a:solidFill>
            </a:ln>
          </c:spPr>
          <c:marker>
            <c:symbol val="none"/>
          </c:marker>
          <c:cat>
            <c:numRef>
              <c:f>'Chart 41'!$A$2:$A$208</c:f>
              <c:numCache>
                <c:formatCode>[$-409]dd\-mmm\-yy;@</c:formatCode>
                <c:ptCount val="207"/>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numCache>
            </c:numRef>
          </c:cat>
          <c:val>
            <c:numRef>
              <c:f>'Chart 41'!$F$2:$F$208</c:f>
              <c:numCache>
                <c:formatCode>_(* #,##0.0_);_(* \(#,##0.0\);_(* "-"??_);_(@_)</c:formatCode>
                <c:ptCount val="207"/>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numCache>
            </c:numRef>
          </c:val>
          <c:smooth val="0"/>
          <c:extLst xmlns:c16r2="http://schemas.microsoft.com/office/drawing/2015/06/chart">
            <c:ext xmlns:c16="http://schemas.microsoft.com/office/drawing/2014/chart" uri="{C3380CC4-5D6E-409C-BE32-E72D297353CC}">
              <c16:uniqueId val="{00000004-E98B-4CE9-8F66-47B9E15BC872}"/>
            </c:ext>
          </c:extLst>
        </c:ser>
        <c:ser>
          <c:idx val="0"/>
          <c:order val="5"/>
          <c:tx>
            <c:strRef>
              <c:f>'Chart 41'!$G$1</c:f>
              <c:strCache>
                <c:ptCount val="1"/>
                <c:pt idx="0">
                  <c:v>Lombard repos</c:v>
                </c:pt>
              </c:strCache>
            </c:strRef>
          </c:tx>
          <c:spPr>
            <a:ln w="12700">
              <a:solidFill>
                <a:srgbClr val="ED7D31">
                  <a:lumMod val="75000"/>
                </a:srgbClr>
              </a:solidFill>
            </a:ln>
          </c:spPr>
          <c:marker>
            <c:symbol val="none"/>
          </c:marker>
          <c:cat>
            <c:numRef>
              <c:f>'Chart 41'!$A$2:$A$208</c:f>
              <c:numCache>
                <c:formatCode>[$-409]dd\-mmm\-yy;@</c:formatCode>
                <c:ptCount val="207"/>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numCache>
            </c:numRef>
          </c:cat>
          <c:val>
            <c:numRef>
              <c:f>'Chart 41'!$G$2:$G$208</c:f>
              <c:numCache>
                <c:formatCode>_(* #,##0.0_);_(* \(#,##0.0\);_(* "-"??_);_(@_)</c:formatCode>
                <c:ptCount val="207"/>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numCache>
            </c:numRef>
          </c:val>
          <c:smooth val="0"/>
          <c:extLst xmlns:c16r2="http://schemas.microsoft.com/office/drawing/2015/06/chart">
            <c:ext xmlns:c16="http://schemas.microsoft.com/office/drawing/2014/chart" uri="{C3380CC4-5D6E-409C-BE32-E72D297353CC}">
              <c16:uniqueId val="{00000005-E98B-4CE9-8F66-47B9E15BC872}"/>
            </c:ext>
          </c:extLst>
        </c:ser>
        <c:dLbls>
          <c:showLegendKey val="0"/>
          <c:showVal val="0"/>
          <c:showCatName val="0"/>
          <c:showSerName val="0"/>
          <c:showPercent val="0"/>
          <c:showBubbleSize val="0"/>
        </c:dLbls>
        <c:smooth val="0"/>
        <c:axId val="476210936"/>
        <c:axId val="476213288"/>
      </c:lineChart>
      <c:dateAx>
        <c:axId val="476210936"/>
        <c:scaling>
          <c:orientation val="minMax"/>
          <c:max val="44195"/>
          <c:min val="43466"/>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476213288"/>
        <c:crosses val="autoZero"/>
        <c:auto val="1"/>
        <c:lblOffset val="100"/>
        <c:baseTimeUnit val="days"/>
        <c:majorUnit val="45"/>
        <c:majorTimeUnit val="days"/>
      </c:dateAx>
      <c:valAx>
        <c:axId val="476213288"/>
        <c:scaling>
          <c:orientation val="minMax"/>
          <c:max val="8"/>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476210936"/>
        <c:crosses val="autoZero"/>
        <c:crossBetween val="between"/>
        <c:majorUnit val="1"/>
      </c:valAx>
    </c:plotArea>
    <c:legend>
      <c:legendPos val="r"/>
      <c:layout>
        <c:manualLayout>
          <c:xMode val="edge"/>
          <c:yMode val="edge"/>
          <c:x val="2.3796489451069765E-2"/>
          <c:y val="0.69940238095238094"/>
          <c:w val="0.55526587301587305"/>
          <c:h val="0.28772976190476185"/>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42'!$B$1</c:f>
              <c:strCache>
                <c:ptCount val="1"/>
                <c:pt idx="0">
                  <c:v>USD</c:v>
                </c:pt>
              </c:strCache>
            </c:strRef>
          </c:tx>
          <c:spPr>
            <a:ln w="19050" cap="rnd">
              <a:solidFill>
                <a:srgbClr val="002060"/>
              </a:solidFill>
              <a:round/>
            </a:ln>
            <a:effectLst/>
          </c:spPr>
          <c:marker>
            <c:symbol val="none"/>
          </c:marker>
          <c:dLbls>
            <c:dLbl>
              <c:idx val="59"/>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044E-4B92-8DF7-FB56DE8407D3}"/>
                </c:ext>
                <c:ext xmlns:c15="http://schemas.microsoft.com/office/drawing/2012/chart" uri="{CE6537A1-D6FC-4f65-9D91-7224C49458BB}"/>
              </c:extLst>
            </c:dLbl>
            <c:dLbl>
              <c:idx val="224"/>
              <c:layout>
                <c:manualLayout>
                  <c:x val="-0.19985039682539693"/>
                  <c:y val="2.917732404304107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C80-450D-981A-D558E04BA0B5}"/>
                </c:ext>
                <c:ext xmlns:c15="http://schemas.microsoft.com/office/drawing/2012/chart" uri="{CE6537A1-D6FC-4f65-9D91-7224C49458BB}"/>
              </c:extLst>
            </c:dLbl>
            <c:dLbl>
              <c:idx val="239"/>
              <c:layout>
                <c:manualLayout>
                  <c:x val="-0.17793253968253978"/>
                  <c:y val="-1.747993473275710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C80-450D-981A-D558E04BA0B5}"/>
                </c:ext>
                <c:ext xmlns:c15="http://schemas.microsoft.com/office/drawing/2012/chart" uri="{CE6537A1-D6FC-4f65-9D91-7224C49458BB}"/>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1" u="none" strike="noStrike" kern="1200" baseline="0">
                    <a:solidFill>
                      <a:sysClr val="windowText" lastClr="000000"/>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'Chart 42'!$A$2:$A$252</c:f>
              <c:numCache>
                <c:formatCode>m/d/yyyy</c:formatCode>
                <c:ptCount val="251"/>
                <c:pt idx="0">
                  <c:v>43838</c:v>
                </c:pt>
                <c:pt idx="1">
                  <c:v>43839</c:v>
                </c:pt>
                <c:pt idx="2">
                  <c:v>43840</c:v>
                </c:pt>
                <c:pt idx="3">
                  <c:v>43843</c:v>
                </c:pt>
                <c:pt idx="4">
                  <c:v>43844</c:v>
                </c:pt>
                <c:pt idx="5">
                  <c:v>43845</c:v>
                </c:pt>
                <c:pt idx="6">
                  <c:v>43846</c:v>
                </c:pt>
                <c:pt idx="7">
                  <c:v>43847</c:v>
                </c:pt>
                <c:pt idx="8">
                  <c:v>43850</c:v>
                </c:pt>
                <c:pt idx="9">
                  <c:v>43851</c:v>
                </c:pt>
                <c:pt idx="10">
                  <c:v>43852</c:v>
                </c:pt>
                <c:pt idx="11">
                  <c:v>43853</c:v>
                </c:pt>
                <c:pt idx="12">
                  <c:v>43854</c:v>
                </c:pt>
                <c:pt idx="13">
                  <c:v>43859</c:v>
                </c:pt>
                <c:pt idx="14">
                  <c:v>43860</c:v>
                </c:pt>
                <c:pt idx="15">
                  <c:v>43861</c:v>
                </c:pt>
                <c:pt idx="16">
                  <c:v>43862</c:v>
                </c:pt>
                <c:pt idx="17">
                  <c:v>43864</c:v>
                </c:pt>
                <c:pt idx="18">
                  <c:v>43865</c:v>
                </c:pt>
                <c:pt idx="19">
                  <c:v>43866</c:v>
                </c:pt>
                <c:pt idx="20">
                  <c:v>43867</c:v>
                </c:pt>
                <c:pt idx="21">
                  <c:v>43868</c:v>
                </c:pt>
                <c:pt idx="22">
                  <c:v>43871</c:v>
                </c:pt>
                <c:pt idx="23">
                  <c:v>43872</c:v>
                </c:pt>
                <c:pt idx="24">
                  <c:v>43873</c:v>
                </c:pt>
                <c:pt idx="25">
                  <c:v>43874</c:v>
                </c:pt>
                <c:pt idx="26">
                  <c:v>43875</c:v>
                </c:pt>
                <c:pt idx="27">
                  <c:v>43878</c:v>
                </c:pt>
                <c:pt idx="28">
                  <c:v>43879</c:v>
                </c:pt>
                <c:pt idx="29">
                  <c:v>43880</c:v>
                </c:pt>
                <c:pt idx="30">
                  <c:v>43881</c:v>
                </c:pt>
                <c:pt idx="31">
                  <c:v>43882</c:v>
                </c:pt>
                <c:pt idx="32">
                  <c:v>43885</c:v>
                </c:pt>
                <c:pt idx="33">
                  <c:v>43886</c:v>
                </c:pt>
                <c:pt idx="34">
                  <c:v>43887</c:v>
                </c:pt>
                <c:pt idx="35">
                  <c:v>43888</c:v>
                </c:pt>
                <c:pt idx="36">
                  <c:v>43889</c:v>
                </c:pt>
                <c:pt idx="37">
                  <c:v>43892</c:v>
                </c:pt>
                <c:pt idx="38">
                  <c:v>43893</c:v>
                </c:pt>
                <c:pt idx="39">
                  <c:v>43894</c:v>
                </c:pt>
                <c:pt idx="40">
                  <c:v>43895</c:v>
                </c:pt>
                <c:pt idx="41">
                  <c:v>43896</c:v>
                </c:pt>
                <c:pt idx="42">
                  <c:v>43899</c:v>
                </c:pt>
                <c:pt idx="43">
                  <c:v>43900</c:v>
                </c:pt>
                <c:pt idx="44">
                  <c:v>43901</c:v>
                </c:pt>
                <c:pt idx="45">
                  <c:v>43902</c:v>
                </c:pt>
                <c:pt idx="46">
                  <c:v>43903</c:v>
                </c:pt>
                <c:pt idx="47">
                  <c:v>43906</c:v>
                </c:pt>
                <c:pt idx="48">
                  <c:v>43907</c:v>
                </c:pt>
                <c:pt idx="49">
                  <c:v>43908</c:v>
                </c:pt>
                <c:pt idx="50">
                  <c:v>43909</c:v>
                </c:pt>
                <c:pt idx="51">
                  <c:v>43910</c:v>
                </c:pt>
                <c:pt idx="52">
                  <c:v>43913</c:v>
                </c:pt>
                <c:pt idx="53">
                  <c:v>43914</c:v>
                </c:pt>
                <c:pt idx="54">
                  <c:v>43915</c:v>
                </c:pt>
                <c:pt idx="55">
                  <c:v>43916</c:v>
                </c:pt>
                <c:pt idx="56">
                  <c:v>43917</c:v>
                </c:pt>
                <c:pt idx="57">
                  <c:v>43920</c:v>
                </c:pt>
                <c:pt idx="58">
                  <c:v>43921</c:v>
                </c:pt>
                <c:pt idx="59">
                  <c:v>43922</c:v>
                </c:pt>
                <c:pt idx="60">
                  <c:v>43923</c:v>
                </c:pt>
                <c:pt idx="61">
                  <c:v>43924</c:v>
                </c:pt>
                <c:pt idx="62">
                  <c:v>43927</c:v>
                </c:pt>
                <c:pt idx="63">
                  <c:v>43928</c:v>
                </c:pt>
                <c:pt idx="64">
                  <c:v>43929</c:v>
                </c:pt>
                <c:pt idx="65">
                  <c:v>43930</c:v>
                </c:pt>
                <c:pt idx="66">
                  <c:v>43931</c:v>
                </c:pt>
                <c:pt idx="67">
                  <c:v>43934</c:v>
                </c:pt>
                <c:pt idx="68">
                  <c:v>43935</c:v>
                </c:pt>
                <c:pt idx="69">
                  <c:v>43936</c:v>
                </c:pt>
                <c:pt idx="70">
                  <c:v>43937</c:v>
                </c:pt>
                <c:pt idx="71">
                  <c:v>43938</c:v>
                </c:pt>
                <c:pt idx="72">
                  <c:v>43941</c:v>
                </c:pt>
                <c:pt idx="73">
                  <c:v>43942</c:v>
                </c:pt>
                <c:pt idx="74">
                  <c:v>43943</c:v>
                </c:pt>
                <c:pt idx="75">
                  <c:v>43944</c:v>
                </c:pt>
                <c:pt idx="76">
                  <c:v>43948</c:v>
                </c:pt>
                <c:pt idx="77">
                  <c:v>43949</c:v>
                </c:pt>
                <c:pt idx="78">
                  <c:v>43950</c:v>
                </c:pt>
                <c:pt idx="79">
                  <c:v>43951</c:v>
                </c:pt>
                <c:pt idx="80">
                  <c:v>43955</c:v>
                </c:pt>
                <c:pt idx="81">
                  <c:v>43956</c:v>
                </c:pt>
                <c:pt idx="82">
                  <c:v>43957</c:v>
                </c:pt>
                <c:pt idx="83">
                  <c:v>43958</c:v>
                </c:pt>
                <c:pt idx="84">
                  <c:v>43959</c:v>
                </c:pt>
                <c:pt idx="85">
                  <c:v>43962</c:v>
                </c:pt>
                <c:pt idx="86">
                  <c:v>43963</c:v>
                </c:pt>
                <c:pt idx="87">
                  <c:v>43964</c:v>
                </c:pt>
                <c:pt idx="88">
                  <c:v>43965</c:v>
                </c:pt>
                <c:pt idx="89">
                  <c:v>43966</c:v>
                </c:pt>
                <c:pt idx="90">
                  <c:v>43969</c:v>
                </c:pt>
                <c:pt idx="91">
                  <c:v>43970</c:v>
                </c:pt>
                <c:pt idx="92">
                  <c:v>43971</c:v>
                </c:pt>
                <c:pt idx="93">
                  <c:v>43972</c:v>
                </c:pt>
                <c:pt idx="94">
                  <c:v>43973</c:v>
                </c:pt>
                <c:pt idx="95">
                  <c:v>43974</c:v>
                </c:pt>
                <c:pt idx="96">
                  <c:v>43976</c:v>
                </c:pt>
                <c:pt idx="97">
                  <c:v>43977</c:v>
                </c:pt>
                <c:pt idx="98">
                  <c:v>43978</c:v>
                </c:pt>
                <c:pt idx="99">
                  <c:v>43983</c:v>
                </c:pt>
                <c:pt idx="100">
                  <c:v>43984</c:v>
                </c:pt>
                <c:pt idx="101">
                  <c:v>43985</c:v>
                </c:pt>
                <c:pt idx="102">
                  <c:v>43986</c:v>
                </c:pt>
                <c:pt idx="103">
                  <c:v>43987</c:v>
                </c:pt>
                <c:pt idx="104">
                  <c:v>43990</c:v>
                </c:pt>
                <c:pt idx="105">
                  <c:v>43991</c:v>
                </c:pt>
                <c:pt idx="106">
                  <c:v>43992</c:v>
                </c:pt>
                <c:pt idx="107">
                  <c:v>43993</c:v>
                </c:pt>
                <c:pt idx="108">
                  <c:v>43994</c:v>
                </c:pt>
                <c:pt idx="109">
                  <c:v>43997</c:v>
                </c:pt>
                <c:pt idx="110">
                  <c:v>43998</c:v>
                </c:pt>
                <c:pt idx="111">
                  <c:v>43999</c:v>
                </c:pt>
                <c:pt idx="112">
                  <c:v>44000</c:v>
                </c:pt>
                <c:pt idx="113">
                  <c:v>44001</c:v>
                </c:pt>
                <c:pt idx="114">
                  <c:v>44004</c:v>
                </c:pt>
                <c:pt idx="115">
                  <c:v>44005</c:v>
                </c:pt>
                <c:pt idx="116">
                  <c:v>44006</c:v>
                </c:pt>
                <c:pt idx="117">
                  <c:v>44007</c:v>
                </c:pt>
                <c:pt idx="118">
                  <c:v>44008</c:v>
                </c:pt>
                <c:pt idx="119">
                  <c:v>44011</c:v>
                </c:pt>
                <c:pt idx="120">
                  <c:v>44012</c:v>
                </c:pt>
                <c:pt idx="121">
                  <c:v>44013</c:v>
                </c:pt>
                <c:pt idx="122">
                  <c:v>44014</c:v>
                </c:pt>
                <c:pt idx="123">
                  <c:v>44015</c:v>
                </c:pt>
                <c:pt idx="124">
                  <c:v>44018</c:v>
                </c:pt>
                <c:pt idx="125">
                  <c:v>44019</c:v>
                </c:pt>
                <c:pt idx="126">
                  <c:v>44020</c:v>
                </c:pt>
                <c:pt idx="127">
                  <c:v>44021</c:v>
                </c:pt>
                <c:pt idx="128">
                  <c:v>44022</c:v>
                </c:pt>
                <c:pt idx="129">
                  <c:v>44025</c:v>
                </c:pt>
                <c:pt idx="130">
                  <c:v>44026</c:v>
                </c:pt>
                <c:pt idx="131">
                  <c:v>44027</c:v>
                </c:pt>
                <c:pt idx="132">
                  <c:v>44028</c:v>
                </c:pt>
                <c:pt idx="133">
                  <c:v>44029</c:v>
                </c:pt>
                <c:pt idx="134">
                  <c:v>44032</c:v>
                </c:pt>
                <c:pt idx="135">
                  <c:v>44033</c:v>
                </c:pt>
                <c:pt idx="136">
                  <c:v>44034</c:v>
                </c:pt>
                <c:pt idx="137">
                  <c:v>44035</c:v>
                </c:pt>
                <c:pt idx="138">
                  <c:v>44036</c:v>
                </c:pt>
                <c:pt idx="139">
                  <c:v>44039</c:v>
                </c:pt>
                <c:pt idx="140">
                  <c:v>44040</c:v>
                </c:pt>
                <c:pt idx="141">
                  <c:v>44041</c:v>
                </c:pt>
                <c:pt idx="142">
                  <c:v>44042</c:v>
                </c:pt>
                <c:pt idx="143">
                  <c:v>44043</c:v>
                </c:pt>
                <c:pt idx="144">
                  <c:v>44046</c:v>
                </c:pt>
                <c:pt idx="145">
                  <c:v>44047</c:v>
                </c:pt>
                <c:pt idx="146">
                  <c:v>44048</c:v>
                </c:pt>
                <c:pt idx="147">
                  <c:v>44049</c:v>
                </c:pt>
                <c:pt idx="148">
                  <c:v>44050</c:v>
                </c:pt>
                <c:pt idx="149">
                  <c:v>44053</c:v>
                </c:pt>
                <c:pt idx="150">
                  <c:v>44054</c:v>
                </c:pt>
                <c:pt idx="151">
                  <c:v>44055</c:v>
                </c:pt>
                <c:pt idx="152">
                  <c:v>44056</c:v>
                </c:pt>
                <c:pt idx="153">
                  <c:v>44057</c:v>
                </c:pt>
                <c:pt idx="154">
                  <c:v>44060</c:v>
                </c:pt>
                <c:pt idx="155">
                  <c:v>44061</c:v>
                </c:pt>
                <c:pt idx="156">
                  <c:v>44062</c:v>
                </c:pt>
                <c:pt idx="157">
                  <c:v>44063</c:v>
                </c:pt>
                <c:pt idx="158">
                  <c:v>44064</c:v>
                </c:pt>
                <c:pt idx="159">
                  <c:v>44067</c:v>
                </c:pt>
                <c:pt idx="160">
                  <c:v>44068</c:v>
                </c:pt>
                <c:pt idx="161">
                  <c:v>44069</c:v>
                </c:pt>
                <c:pt idx="162">
                  <c:v>44070</c:v>
                </c:pt>
                <c:pt idx="163">
                  <c:v>44071</c:v>
                </c:pt>
                <c:pt idx="164">
                  <c:v>44074</c:v>
                </c:pt>
                <c:pt idx="165">
                  <c:v>44075</c:v>
                </c:pt>
                <c:pt idx="166">
                  <c:v>44076</c:v>
                </c:pt>
                <c:pt idx="167">
                  <c:v>44077</c:v>
                </c:pt>
                <c:pt idx="168">
                  <c:v>44078</c:v>
                </c:pt>
                <c:pt idx="169">
                  <c:v>44081</c:v>
                </c:pt>
                <c:pt idx="170">
                  <c:v>44082</c:v>
                </c:pt>
                <c:pt idx="171">
                  <c:v>44083</c:v>
                </c:pt>
                <c:pt idx="172">
                  <c:v>44084</c:v>
                </c:pt>
                <c:pt idx="173">
                  <c:v>44085</c:v>
                </c:pt>
                <c:pt idx="174">
                  <c:v>44088</c:v>
                </c:pt>
                <c:pt idx="175">
                  <c:v>44089</c:v>
                </c:pt>
                <c:pt idx="176">
                  <c:v>44090</c:v>
                </c:pt>
                <c:pt idx="177">
                  <c:v>44091</c:v>
                </c:pt>
                <c:pt idx="178">
                  <c:v>44092</c:v>
                </c:pt>
                <c:pt idx="179">
                  <c:v>44096</c:v>
                </c:pt>
                <c:pt idx="180">
                  <c:v>44097</c:v>
                </c:pt>
                <c:pt idx="181">
                  <c:v>44098</c:v>
                </c:pt>
                <c:pt idx="182">
                  <c:v>44099</c:v>
                </c:pt>
                <c:pt idx="183">
                  <c:v>44102</c:v>
                </c:pt>
                <c:pt idx="184">
                  <c:v>44103</c:v>
                </c:pt>
                <c:pt idx="185">
                  <c:v>44104</c:v>
                </c:pt>
                <c:pt idx="186">
                  <c:v>44105</c:v>
                </c:pt>
                <c:pt idx="187">
                  <c:v>44106</c:v>
                </c:pt>
                <c:pt idx="188">
                  <c:v>44109</c:v>
                </c:pt>
                <c:pt idx="189">
                  <c:v>44110</c:v>
                </c:pt>
                <c:pt idx="190">
                  <c:v>44111</c:v>
                </c:pt>
                <c:pt idx="191">
                  <c:v>44112</c:v>
                </c:pt>
                <c:pt idx="192">
                  <c:v>44113</c:v>
                </c:pt>
                <c:pt idx="193">
                  <c:v>44116</c:v>
                </c:pt>
                <c:pt idx="194">
                  <c:v>44117</c:v>
                </c:pt>
                <c:pt idx="195">
                  <c:v>44118</c:v>
                </c:pt>
                <c:pt idx="196">
                  <c:v>44119</c:v>
                </c:pt>
                <c:pt idx="197">
                  <c:v>44120</c:v>
                </c:pt>
                <c:pt idx="198">
                  <c:v>44123</c:v>
                </c:pt>
                <c:pt idx="199">
                  <c:v>44124</c:v>
                </c:pt>
                <c:pt idx="200">
                  <c:v>44125</c:v>
                </c:pt>
                <c:pt idx="201">
                  <c:v>44126</c:v>
                </c:pt>
                <c:pt idx="202">
                  <c:v>44127</c:v>
                </c:pt>
                <c:pt idx="203">
                  <c:v>44130</c:v>
                </c:pt>
                <c:pt idx="204">
                  <c:v>44131</c:v>
                </c:pt>
                <c:pt idx="205">
                  <c:v>44132</c:v>
                </c:pt>
                <c:pt idx="206">
                  <c:v>44133</c:v>
                </c:pt>
                <c:pt idx="207">
                  <c:v>44134</c:v>
                </c:pt>
                <c:pt idx="208">
                  <c:v>44137</c:v>
                </c:pt>
                <c:pt idx="209">
                  <c:v>44138</c:v>
                </c:pt>
                <c:pt idx="210">
                  <c:v>44139</c:v>
                </c:pt>
                <c:pt idx="211">
                  <c:v>44140</c:v>
                </c:pt>
                <c:pt idx="212">
                  <c:v>44141</c:v>
                </c:pt>
                <c:pt idx="213">
                  <c:v>44144</c:v>
                </c:pt>
                <c:pt idx="214">
                  <c:v>44145</c:v>
                </c:pt>
                <c:pt idx="215">
                  <c:v>44146</c:v>
                </c:pt>
                <c:pt idx="216">
                  <c:v>44147</c:v>
                </c:pt>
                <c:pt idx="217">
                  <c:v>44148</c:v>
                </c:pt>
                <c:pt idx="218">
                  <c:v>44151</c:v>
                </c:pt>
                <c:pt idx="219">
                  <c:v>44152</c:v>
                </c:pt>
                <c:pt idx="220">
                  <c:v>44153</c:v>
                </c:pt>
                <c:pt idx="221">
                  <c:v>44154</c:v>
                </c:pt>
                <c:pt idx="222">
                  <c:v>44155</c:v>
                </c:pt>
                <c:pt idx="223">
                  <c:v>44158</c:v>
                </c:pt>
                <c:pt idx="224">
                  <c:v>44159</c:v>
                </c:pt>
                <c:pt idx="225">
                  <c:v>44160</c:v>
                </c:pt>
                <c:pt idx="226">
                  <c:v>44161</c:v>
                </c:pt>
                <c:pt idx="227">
                  <c:v>44162</c:v>
                </c:pt>
                <c:pt idx="228">
                  <c:v>44165</c:v>
                </c:pt>
                <c:pt idx="229">
                  <c:v>44166</c:v>
                </c:pt>
                <c:pt idx="230">
                  <c:v>44167</c:v>
                </c:pt>
                <c:pt idx="231">
                  <c:v>44168</c:v>
                </c:pt>
                <c:pt idx="232">
                  <c:v>44169</c:v>
                </c:pt>
                <c:pt idx="233">
                  <c:v>44172</c:v>
                </c:pt>
                <c:pt idx="234">
                  <c:v>44173</c:v>
                </c:pt>
                <c:pt idx="235">
                  <c:v>44174</c:v>
                </c:pt>
                <c:pt idx="236">
                  <c:v>44175</c:v>
                </c:pt>
                <c:pt idx="237">
                  <c:v>44176</c:v>
                </c:pt>
                <c:pt idx="238">
                  <c:v>44179</c:v>
                </c:pt>
                <c:pt idx="239">
                  <c:v>44180</c:v>
                </c:pt>
                <c:pt idx="240">
                  <c:v>44181</c:v>
                </c:pt>
                <c:pt idx="241">
                  <c:v>44182</c:v>
                </c:pt>
                <c:pt idx="242">
                  <c:v>44183</c:v>
                </c:pt>
                <c:pt idx="243">
                  <c:v>44186</c:v>
                </c:pt>
                <c:pt idx="244">
                  <c:v>44187</c:v>
                </c:pt>
                <c:pt idx="245">
                  <c:v>44188</c:v>
                </c:pt>
                <c:pt idx="246">
                  <c:v>44189</c:v>
                </c:pt>
                <c:pt idx="247">
                  <c:v>44190</c:v>
                </c:pt>
                <c:pt idx="248">
                  <c:v>44193</c:v>
                </c:pt>
                <c:pt idx="249">
                  <c:v>44194</c:v>
                </c:pt>
                <c:pt idx="250">
                  <c:v>44195</c:v>
                </c:pt>
              </c:numCache>
            </c:numRef>
          </c:cat>
          <c:val>
            <c:numRef>
              <c:f>'Chart 42'!$B$2:$B$252</c:f>
              <c:numCache>
                <c:formatCode>General</c:formatCode>
                <c:ptCount val="251"/>
                <c:pt idx="0">
                  <c:v>479.76</c:v>
                </c:pt>
                <c:pt idx="1">
                  <c:v>479.62</c:v>
                </c:pt>
                <c:pt idx="2">
                  <c:v>479.26</c:v>
                </c:pt>
                <c:pt idx="3">
                  <c:v>479.36</c:v>
                </c:pt>
                <c:pt idx="4">
                  <c:v>479.39</c:v>
                </c:pt>
                <c:pt idx="5">
                  <c:v>479.63</c:v>
                </c:pt>
                <c:pt idx="6">
                  <c:v>479.76</c:v>
                </c:pt>
                <c:pt idx="7">
                  <c:v>479.61</c:v>
                </c:pt>
                <c:pt idx="8">
                  <c:v>479.34</c:v>
                </c:pt>
                <c:pt idx="9">
                  <c:v>479.33</c:v>
                </c:pt>
                <c:pt idx="10">
                  <c:v>478.9</c:v>
                </c:pt>
                <c:pt idx="11">
                  <c:v>478.73</c:v>
                </c:pt>
                <c:pt idx="12">
                  <c:v>478.87</c:v>
                </c:pt>
                <c:pt idx="13">
                  <c:v>478.58</c:v>
                </c:pt>
                <c:pt idx="14">
                  <c:v>478.69</c:v>
                </c:pt>
                <c:pt idx="15">
                  <c:v>478.6</c:v>
                </c:pt>
                <c:pt idx="16">
                  <c:v>478.76</c:v>
                </c:pt>
                <c:pt idx="17">
                  <c:v>478.85</c:v>
                </c:pt>
                <c:pt idx="18">
                  <c:v>478.8</c:v>
                </c:pt>
                <c:pt idx="19">
                  <c:v>478.72</c:v>
                </c:pt>
                <c:pt idx="20">
                  <c:v>478.85</c:v>
                </c:pt>
                <c:pt idx="21">
                  <c:v>478.47</c:v>
                </c:pt>
                <c:pt idx="22">
                  <c:v>478.98</c:v>
                </c:pt>
                <c:pt idx="23">
                  <c:v>479.05</c:v>
                </c:pt>
                <c:pt idx="24">
                  <c:v>479.29</c:v>
                </c:pt>
                <c:pt idx="25">
                  <c:v>479.11</c:v>
                </c:pt>
                <c:pt idx="26">
                  <c:v>479.05</c:v>
                </c:pt>
                <c:pt idx="27">
                  <c:v>479.05</c:v>
                </c:pt>
                <c:pt idx="28">
                  <c:v>478.95</c:v>
                </c:pt>
                <c:pt idx="29">
                  <c:v>478.63</c:v>
                </c:pt>
                <c:pt idx="30">
                  <c:v>478.37</c:v>
                </c:pt>
                <c:pt idx="31">
                  <c:v>478.35</c:v>
                </c:pt>
                <c:pt idx="32">
                  <c:v>478.42</c:v>
                </c:pt>
                <c:pt idx="33">
                  <c:v>478.33</c:v>
                </c:pt>
                <c:pt idx="34">
                  <c:v>478.39</c:v>
                </c:pt>
                <c:pt idx="35">
                  <c:v>478.49</c:v>
                </c:pt>
                <c:pt idx="36">
                  <c:v>478.6</c:v>
                </c:pt>
                <c:pt idx="37">
                  <c:v>478.8</c:v>
                </c:pt>
                <c:pt idx="38">
                  <c:v>478.87</c:v>
                </c:pt>
                <c:pt idx="39">
                  <c:v>479.12</c:v>
                </c:pt>
                <c:pt idx="40">
                  <c:v>479.6</c:v>
                </c:pt>
                <c:pt idx="41">
                  <c:v>479.82</c:v>
                </c:pt>
                <c:pt idx="42">
                  <c:v>480.48</c:v>
                </c:pt>
                <c:pt idx="43">
                  <c:v>482.09</c:v>
                </c:pt>
                <c:pt idx="44">
                  <c:v>483.03</c:v>
                </c:pt>
                <c:pt idx="45">
                  <c:v>484.33</c:v>
                </c:pt>
                <c:pt idx="46">
                  <c:v>487.85</c:v>
                </c:pt>
                <c:pt idx="47">
                  <c:v>489.8</c:v>
                </c:pt>
                <c:pt idx="48">
                  <c:v>490.76</c:v>
                </c:pt>
                <c:pt idx="49">
                  <c:v>490.53</c:v>
                </c:pt>
                <c:pt idx="50">
                  <c:v>492.22</c:v>
                </c:pt>
                <c:pt idx="51">
                  <c:v>493.58</c:v>
                </c:pt>
                <c:pt idx="52">
                  <c:v>495.01</c:v>
                </c:pt>
                <c:pt idx="53">
                  <c:v>495.43</c:v>
                </c:pt>
                <c:pt idx="54">
                  <c:v>495.93</c:v>
                </c:pt>
                <c:pt idx="55">
                  <c:v>497.24</c:v>
                </c:pt>
                <c:pt idx="56">
                  <c:v>498.43</c:v>
                </c:pt>
                <c:pt idx="57">
                  <c:v>500.8</c:v>
                </c:pt>
                <c:pt idx="58">
                  <c:v>504.47</c:v>
                </c:pt>
                <c:pt idx="59">
                  <c:v>504.96</c:v>
                </c:pt>
                <c:pt idx="60">
                  <c:v>504.5</c:v>
                </c:pt>
                <c:pt idx="61">
                  <c:v>502.97</c:v>
                </c:pt>
                <c:pt idx="62">
                  <c:v>501.55</c:v>
                </c:pt>
                <c:pt idx="63">
                  <c:v>499.37</c:v>
                </c:pt>
                <c:pt idx="64">
                  <c:v>496.58</c:v>
                </c:pt>
                <c:pt idx="65">
                  <c:v>493.1</c:v>
                </c:pt>
                <c:pt idx="66">
                  <c:v>491.18</c:v>
                </c:pt>
                <c:pt idx="67">
                  <c:v>486.53</c:v>
                </c:pt>
                <c:pt idx="68">
                  <c:v>485.52</c:v>
                </c:pt>
                <c:pt idx="69">
                  <c:v>486.12</c:v>
                </c:pt>
                <c:pt idx="70">
                  <c:v>484.57</c:v>
                </c:pt>
                <c:pt idx="71">
                  <c:v>483.96</c:v>
                </c:pt>
                <c:pt idx="72">
                  <c:v>482.52</c:v>
                </c:pt>
                <c:pt idx="73">
                  <c:v>480.87</c:v>
                </c:pt>
                <c:pt idx="74">
                  <c:v>479.81</c:v>
                </c:pt>
                <c:pt idx="75">
                  <c:v>479.67</c:v>
                </c:pt>
                <c:pt idx="76">
                  <c:v>479.58</c:v>
                </c:pt>
                <c:pt idx="77">
                  <c:v>479.63</c:v>
                </c:pt>
                <c:pt idx="78">
                  <c:v>479.52</c:v>
                </c:pt>
                <c:pt idx="79">
                  <c:v>479.28</c:v>
                </c:pt>
                <c:pt idx="80">
                  <c:v>480</c:v>
                </c:pt>
                <c:pt idx="81">
                  <c:v>480.67</c:v>
                </c:pt>
                <c:pt idx="82">
                  <c:v>481.97</c:v>
                </c:pt>
                <c:pt idx="83">
                  <c:v>483.14</c:v>
                </c:pt>
                <c:pt idx="84">
                  <c:v>484.11</c:v>
                </c:pt>
                <c:pt idx="85">
                  <c:v>486.02</c:v>
                </c:pt>
                <c:pt idx="86">
                  <c:v>487.15</c:v>
                </c:pt>
                <c:pt idx="87">
                  <c:v>487.66</c:v>
                </c:pt>
                <c:pt idx="88">
                  <c:v>488.9</c:v>
                </c:pt>
                <c:pt idx="89">
                  <c:v>487.89</c:v>
                </c:pt>
                <c:pt idx="90">
                  <c:v>485.88</c:v>
                </c:pt>
                <c:pt idx="91">
                  <c:v>484.65</c:v>
                </c:pt>
                <c:pt idx="92">
                  <c:v>483.63</c:v>
                </c:pt>
                <c:pt idx="93">
                  <c:v>481.68</c:v>
                </c:pt>
                <c:pt idx="94">
                  <c:v>481.99</c:v>
                </c:pt>
                <c:pt idx="95">
                  <c:v>482.24</c:v>
                </c:pt>
                <c:pt idx="96">
                  <c:v>483</c:v>
                </c:pt>
                <c:pt idx="97">
                  <c:v>483.82</c:v>
                </c:pt>
                <c:pt idx="98">
                  <c:v>483.91</c:v>
                </c:pt>
                <c:pt idx="99">
                  <c:v>483.02</c:v>
                </c:pt>
                <c:pt idx="100">
                  <c:v>482.49</c:v>
                </c:pt>
                <c:pt idx="101">
                  <c:v>482.38</c:v>
                </c:pt>
                <c:pt idx="102">
                  <c:v>482.11</c:v>
                </c:pt>
                <c:pt idx="103">
                  <c:v>481.74</c:v>
                </c:pt>
                <c:pt idx="104">
                  <c:v>481.42</c:v>
                </c:pt>
                <c:pt idx="105">
                  <c:v>481.23</c:v>
                </c:pt>
                <c:pt idx="106">
                  <c:v>481.03</c:v>
                </c:pt>
                <c:pt idx="107">
                  <c:v>481.61</c:v>
                </c:pt>
                <c:pt idx="108">
                  <c:v>481.79</c:v>
                </c:pt>
                <c:pt idx="109">
                  <c:v>481.41</c:v>
                </c:pt>
                <c:pt idx="110">
                  <c:v>481.27</c:v>
                </c:pt>
                <c:pt idx="111">
                  <c:v>480.33</c:v>
                </c:pt>
                <c:pt idx="112">
                  <c:v>479.93</c:v>
                </c:pt>
                <c:pt idx="113">
                  <c:v>479.67</c:v>
                </c:pt>
                <c:pt idx="114">
                  <c:v>478.99</c:v>
                </c:pt>
                <c:pt idx="115">
                  <c:v>479.43</c:v>
                </c:pt>
                <c:pt idx="116">
                  <c:v>480.08</c:v>
                </c:pt>
                <c:pt idx="117">
                  <c:v>481.3</c:v>
                </c:pt>
                <c:pt idx="118">
                  <c:v>481.94</c:v>
                </c:pt>
                <c:pt idx="119">
                  <c:v>482.44</c:v>
                </c:pt>
                <c:pt idx="120">
                  <c:v>482.36</c:v>
                </c:pt>
                <c:pt idx="121">
                  <c:v>482.52</c:v>
                </c:pt>
                <c:pt idx="122">
                  <c:v>483.36</c:v>
                </c:pt>
                <c:pt idx="123">
                  <c:v>483.84</c:v>
                </c:pt>
                <c:pt idx="124">
                  <c:v>484.35</c:v>
                </c:pt>
                <c:pt idx="125">
                  <c:v>485.12</c:v>
                </c:pt>
                <c:pt idx="126">
                  <c:v>485.74</c:v>
                </c:pt>
                <c:pt idx="127">
                  <c:v>486.6</c:v>
                </c:pt>
                <c:pt idx="128">
                  <c:v>486.73</c:v>
                </c:pt>
                <c:pt idx="129">
                  <c:v>486.54</c:v>
                </c:pt>
                <c:pt idx="130">
                  <c:v>485.62</c:v>
                </c:pt>
                <c:pt idx="131">
                  <c:v>484.5</c:v>
                </c:pt>
                <c:pt idx="132">
                  <c:v>483.64</c:v>
                </c:pt>
                <c:pt idx="133">
                  <c:v>482.62</c:v>
                </c:pt>
                <c:pt idx="134">
                  <c:v>482.81</c:v>
                </c:pt>
                <c:pt idx="135">
                  <c:v>483.7</c:v>
                </c:pt>
                <c:pt idx="136">
                  <c:v>484.16</c:v>
                </c:pt>
                <c:pt idx="137">
                  <c:v>485.19</c:v>
                </c:pt>
                <c:pt idx="138">
                  <c:v>485.29</c:v>
                </c:pt>
                <c:pt idx="139">
                  <c:v>484.97</c:v>
                </c:pt>
                <c:pt idx="140">
                  <c:v>484.64</c:v>
                </c:pt>
                <c:pt idx="141">
                  <c:v>484.42</c:v>
                </c:pt>
                <c:pt idx="142">
                  <c:v>485.16</c:v>
                </c:pt>
                <c:pt idx="143">
                  <c:v>485.33</c:v>
                </c:pt>
                <c:pt idx="144">
                  <c:v>485.83</c:v>
                </c:pt>
                <c:pt idx="145">
                  <c:v>485.66</c:v>
                </c:pt>
                <c:pt idx="146">
                  <c:v>485.52</c:v>
                </c:pt>
                <c:pt idx="147">
                  <c:v>485.18</c:v>
                </c:pt>
                <c:pt idx="148">
                  <c:v>485</c:v>
                </c:pt>
                <c:pt idx="149">
                  <c:v>485.23</c:v>
                </c:pt>
                <c:pt idx="150">
                  <c:v>485.32</c:v>
                </c:pt>
                <c:pt idx="151">
                  <c:v>485</c:v>
                </c:pt>
                <c:pt idx="152">
                  <c:v>485.17</c:v>
                </c:pt>
                <c:pt idx="153">
                  <c:v>484.83</c:v>
                </c:pt>
                <c:pt idx="154">
                  <c:v>484.65</c:v>
                </c:pt>
                <c:pt idx="155">
                  <c:v>484.21</c:v>
                </c:pt>
                <c:pt idx="156">
                  <c:v>484.3</c:v>
                </c:pt>
                <c:pt idx="157">
                  <c:v>484.72</c:v>
                </c:pt>
                <c:pt idx="158">
                  <c:v>485.05</c:v>
                </c:pt>
                <c:pt idx="159">
                  <c:v>485.25</c:v>
                </c:pt>
                <c:pt idx="160">
                  <c:v>485.71</c:v>
                </c:pt>
                <c:pt idx="161">
                  <c:v>487.17</c:v>
                </c:pt>
                <c:pt idx="162">
                  <c:v>487.03</c:v>
                </c:pt>
                <c:pt idx="163">
                  <c:v>487.24</c:v>
                </c:pt>
                <c:pt idx="164">
                  <c:v>487.2</c:v>
                </c:pt>
                <c:pt idx="165">
                  <c:v>486.86</c:v>
                </c:pt>
                <c:pt idx="166">
                  <c:v>487.29</c:v>
                </c:pt>
                <c:pt idx="167">
                  <c:v>487.48</c:v>
                </c:pt>
                <c:pt idx="168">
                  <c:v>488</c:v>
                </c:pt>
                <c:pt idx="169">
                  <c:v>488.12</c:v>
                </c:pt>
                <c:pt idx="170">
                  <c:v>488.57</c:v>
                </c:pt>
                <c:pt idx="171">
                  <c:v>488.81</c:v>
                </c:pt>
                <c:pt idx="172">
                  <c:v>488.33</c:v>
                </c:pt>
                <c:pt idx="173">
                  <c:v>487.67</c:v>
                </c:pt>
                <c:pt idx="174">
                  <c:v>486.37</c:v>
                </c:pt>
                <c:pt idx="175">
                  <c:v>485.31</c:v>
                </c:pt>
                <c:pt idx="176">
                  <c:v>484.93</c:v>
                </c:pt>
                <c:pt idx="177">
                  <c:v>484.4</c:v>
                </c:pt>
                <c:pt idx="178">
                  <c:v>485.26</c:v>
                </c:pt>
                <c:pt idx="179">
                  <c:v>485.29</c:v>
                </c:pt>
                <c:pt idx="180">
                  <c:v>485.42</c:v>
                </c:pt>
                <c:pt idx="181">
                  <c:v>485.32</c:v>
                </c:pt>
                <c:pt idx="182">
                  <c:v>485.27</c:v>
                </c:pt>
                <c:pt idx="183">
                  <c:v>485.66</c:v>
                </c:pt>
                <c:pt idx="184">
                  <c:v>487.62</c:v>
                </c:pt>
                <c:pt idx="185">
                  <c:v>488.41</c:v>
                </c:pt>
                <c:pt idx="186">
                  <c:v>488.58</c:v>
                </c:pt>
                <c:pt idx="187">
                  <c:v>488.6</c:v>
                </c:pt>
                <c:pt idx="188">
                  <c:v>488.59</c:v>
                </c:pt>
                <c:pt idx="189">
                  <c:v>490.14</c:v>
                </c:pt>
                <c:pt idx="190">
                  <c:v>490.17</c:v>
                </c:pt>
                <c:pt idx="191">
                  <c:v>491.15</c:v>
                </c:pt>
                <c:pt idx="192">
                  <c:v>490.95</c:v>
                </c:pt>
                <c:pt idx="193">
                  <c:v>489.65</c:v>
                </c:pt>
                <c:pt idx="194">
                  <c:v>490.99</c:v>
                </c:pt>
                <c:pt idx="195">
                  <c:v>491.34</c:v>
                </c:pt>
                <c:pt idx="196">
                  <c:v>491.68</c:v>
                </c:pt>
                <c:pt idx="197">
                  <c:v>492.15</c:v>
                </c:pt>
                <c:pt idx="198">
                  <c:v>492.4</c:v>
                </c:pt>
                <c:pt idx="199">
                  <c:v>493.33</c:v>
                </c:pt>
                <c:pt idx="200">
                  <c:v>494.37</c:v>
                </c:pt>
                <c:pt idx="201">
                  <c:v>494.31</c:v>
                </c:pt>
                <c:pt idx="202">
                  <c:v>494.01</c:v>
                </c:pt>
                <c:pt idx="203">
                  <c:v>493.24</c:v>
                </c:pt>
                <c:pt idx="204">
                  <c:v>493.18</c:v>
                </c:pt>
                <c:pt idx="205">
                  <c:v>492.71</c:v>
                </c:pt>
                <c:pt idx="206">
                  <c:v>493.15</c:v>
                </c:pt>
                <c:pt idx="207">
                  <c:v>493.6</c:v>
                </c:pt>
                <c:pt idx="208">
                  <c:v>493.76</c:v>
                </c:pt>
                <c:pt idx="209">
                  <c:v>493.66</c:v>
                </c:pt>
                <c:pt idx="210">
                  <c:v>493.5</c:v>
                </c:pt>
                <c:pt idx="211">
                  <c:v>493.87</c:v>
                </c:pt>
                <c:pt idx="212">
                  <c:v>493.74</c:v>
                </c:pt>
                <c:pt idx="213">
                  <c:v>493.75</c:v>
                </c:pt>
                <c:pt idx="214">
                  <c:v>494.13</c:v>
                </c:pt>
                <c:pt idx="215">
                  <c:v>494.76</c:v>
                </c:pt>
                <c:pt idx="216">
                  <c:v>495.58</c:v>
                </c:pt>
                <c:pt idx="217">
                  <c:v>495.94</c:v>
                </c:pt>
                <c:pt idx="218">
                  <c:v>497.14</c:v>
                </c:pt>
                <c:pt idx="219">
                  <c:v>497.38</c:v>
                </c:pt>
                <c:pt idx="220">
                  <c:v>498.8</c:v>
                </c:pt>
                <c:pt idx="221">
                  <c:v>500.82</c:v>
                </c:pt>
                <c:pt idx="222">
                  <c:v>503.22</c:v>
                </c:pt>
                <c:pt idx="223">
                  <c:v>505.32</c:v>
                </c:pt>
                <c:pt idx="224">
                  <c:v>512.30999999999995</c:v>
                </c:pt>
                <c:pt idx="225">
                  <c:v>511.69</c:v>
                </c:pt>
                <c:pt idx="226">
                  <c:v>508.12</c:v>
                </c:pt>
                <c:pt idx="227">
                  <c:v>508.21</c:v>
                </c:pt>
                <c:pt idx="228">
                  <c:v>506.4</c:v>
                </c:pt>
                <c:pt idx="229">
                  <c:v>506.98</c:v>
                </c:pt>
                <c:pt idx="230">
                  <c:v>509.14</c:v>
                </c:pt>
                <c:pt idx="231">
                  <c:v>510</c:v>
                </c:pt>
                <c:pt idx="232">
                  <c:v>511.25</c:v>
                </c:pt>
                <c:pt idx="233">
                  <c:v>512.54</c:v>
                </c:pt>
                <c:pt idx="234">
                  <c:v>514.13</c:v>
                </c:pt>
                <c:pt idx="235">
                  <c:v>515.48</c:v>
                </c:pt>
                <c:pt idx="236">
                  <c:v>518.77</c:v>
                </c:pt>
                <c:pt idx="237">
                  <c:v>520.62</c:v>
                </c:pt>
                <c:pt idx="238">
                  <c:v>522.46</c:v>
                </c:pt>
                <c:pt idx="239">
                  <c:v>525.09</c:v>
                </c:pt>
                <c:pt idx="240">
                  <c:v>524.9</c:v>
                </c:pt>
                <c:pt idx="241">
                  <c:v>523.41999999999996</c:v>
                </c:pt>
                <c:pt idx="242">
                  <c:v>522.23</c:v>
                </c:pt>
                <c:pt idx="243">
                  <c:v>521.66</c:v>
                </c:pt>
                <c:pt idx="244">
                  <c:v>521.97</c:v>
                </c:pt>
                <c:pt idx="245">
                  <c:v>522.21</c:v>
                </c:pt>
                <c:pt idx="246">
                  <c:v>522.48</c:v>
                </c:pt>
                <c:pt idx="247">
                  <c:v>522.57000000000005</c:v>
                </c:pt>
                <c:pt idx="248">
                  <c:v>523.25</c:v>
                </c:pt>
                <c:pt idx="249">
                  <c:v>522.29999999999995</c:v>
                </c:pt>
                <c:pt idx="250">
                  <c:v>522.59</c:v>
                </c:pt>
              </c:numCache>
            </c:numRef>
          </c:val>
          <c:smooth val="0"/>
          <c:extLst xmlns:c16r2="http://schemas.microsoft.com/office/drawing/2015/06/chart">
            <c:ext xmlns:c16="http://schemas.microsoft.com/office/drawing/2014/chart" uri="{C3380CC4-5D6E-409C-BE32-E72D297353CC}">
              <c16:uniqueId val="{00000000-044E-4B92-8DF7-FB56DE8407D3}"/>
            </c:ext>
          </c:extLst>
        </c:ser>
        <c:dLbls>
          <c:showLegendKey val="0"/>
          <c:showVal val="0"/>
          <c:showCatName val="0"/>
          <c:showSerName val="0"/>
          <c:showPercent val="0"/>
          <c:showBubbleSize val="0"/>
        </c:dLbls>
        <c:smooth val="0"/>
        <c:axId val="476215248"/>
        <c:axId val="476215640"/>
      </c:lineChart>
      <c:dateAx>
        <c:axId val="476215248"/>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5640"/>
        <c:crosses val="autoZero"/>
        <c:auto val="1"/>
        <c:lblOffset val="100"/>
        <c:baseTimeUnit val="days"/>
        <c:majorUnit val="14"/>
        <c:majorTimeUnit val="days"/>
      </c:dateAx>
      <c:valAx>
        <c:axId val="476215640"/>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2152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41249251267471621"/>
        </c:manualLayout>
      </c:layout>
      <c:areaChart>
        <c:grouping val="standard"/>
        <c:varyColors val="0"/>
        <c:ser>
          <c:idx val="0"/>
          <c:order val="0"/>
          <c:tx>
            <c:strRef>
              <c:f>'Chart 43'!$B$1</c:f>
              <c:strCache>
                <c:ptCount val="1"/>
                <c:pt idx="0">
                  <c:v>Deposit</c:v>
                </c:pt>
              </c:strCache>
            </c:strRef>
          </c:tx>
          <c:spPr>
            <a:solidFill>
              <a:schemeClr val="accent4">
                <a:lumMod val="60000"/>
                <a:lumOff val="40000"/>
              </a:schemeClr>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43'!$B$2:$B$109</c:f>
              <c:numCache>
                <c:formatCode>_(* #,##0_);_(* \(#,##0\);_(* "-"??_);_(@_)</c:formatCode>
                <c:ptCount val="24"/>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-12600.484023068422</c:v>
                </c:pt>
                <c:pt idx="13">
                  <c:v>-5615.6538013600002</c:v>
                </c:pt>
                <c:pt idx="14">
                  <c:v>-3465.4034589050002</c:v>
                </c:pt>
                <c:pt idx="15">
                  <c:v>-4660.0663568095242</c:v>
                </c:pt>
                <c:pt idx="16">
                  <c:v>-6623.2711130099997</c:v>
                </c:pt>
                <c:pt idx="17">
                  <c:v>-7223.3991951999997</c:v>
                </c:pt>
                <c:pt idx="18">
                  <c:v>-5932.5088729909094</c:v>
                </c:pt>
                <c:pt idx="19">
                  <c:v>-6712.1450965045451</c:v>
                </c:pt>
                <c:pt idx="20">
                  <c:v>-3424.2055773047623</c:v>
                </c:pt>
                <c:pt idx="21">
                  <c:v>-4000.4383561999998</c:v>
                </c:pt>
                <c:pt idx="22">
                  <c:v>-11279.836138295239</c:v>
                </c:pt>
                <c:pt idx="23">
                  <c:v>-7343.862752776191</c:v>
                </c:pt>
              </c:numCache>
            </c:numRef>
          </c:val>
          <c:extLst xmlns:c16r2="http://schemas.microsoft.com/office/drawing/2015/06/chart">
            <c:ext xmlns:c16="http://schemas.microsoft.com/office/drawing/2014/chart" uri="{C3380CC4-5D6E-409C-BE32-E72D297353CC}">
              <c16:uniqueId val="{00000000-6889-4163-883C-765AB4926750}"/>
            </c:ext>
          </c:extLst>
        </c:ser>
        <c:ser>
          <c:idx val="1"/>
          <c:order val="1"/>
          <c:tx>
            <c:strRef>
              <c:f>'Chart 43'!$C$1</c:f>
              <c:strCache>
                <c:ptCount val="1"/>
                <c:pt idx="0">
                  <c:v>Deposit auction</c:v>
                </c:pt>
              </c:strCache>
            </c:strRef>
          </c:tx>
          <c:spPr>
            <a:solidFill>
              <a:schemeClr val="accent2">
                <a:lumMod val="40000"/>
                <a:lumOff val="60000"/>
              </a:schemeClr>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43'!$C$2:$C$109</c:f>
              <c:numCache>
                <c:formatCode>_(* #,##0_);_(* \(#,##0\);_(*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6889-4163-883C-765AB4926750}"/>
            </c:ext>
          </c:extLst>
        </c:ser>
        <c:ser>
          <c:idx val="2"/>
          <c:order val="2"/>
          <c:tx>
            <c:strRef>
              <c:f>'Chart 43'!$D$1</c:f>
              <c:strCache>
                <c:ptCount val="1"/>
                <c:pt idx="0">
                  <c:v>Reverse repo</c:v>
                </c:pt>
              </c:strCache>
            </c:strRef>
          </c:tx>
          <c:spPr>
            <a:solidFill>
              <a:schemeClr val="accent3"/>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43'!$D$2:$D$109</c:f>
              <c:numCache>
                <c:formatCode>_(* #,##0_);_(* \(#,##0\);_(*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2-6889-4163-883C-765AB4926750}"/>
            </c:ext>
          </c:extLst>
        </c:ser>
        <c:ser>
          <c:idx val="3"/>
          <c:order val="3"/>
          <c:tx>
            <c:strRef>
              <c:f>'Chart 43'!$E$1</c:f>
              <c:strCache>
                <c:ptCount val="1"/>
                <c:pt idx="0">
                  <c:v>FEX attraction swap</c:v>
                </c:pt>
              </c:strCache>
            </c:strRef>
          </c:tx>
          <c:spPr>
            <a:solidFill>
              <a:srgbClr val="FF0000"/>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43'!$E$2:$E$109</c:f>
              <c:numCache>
                <c:formatCode>_(* #,##0_);_(* \(#,##0\);_(*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6889-4163-883C-765AB4926750}"/>
            </c:ext>
          </c:extLst>
        </c:ser>
        <c:ser>
          <c:idx val="4"/>
          <c:order val="4"/>
          <c:tx>
            <c:strRef>
              <c:f>'Chart 43'!$F$1</c:f>
              <c:strCache>
                <c:ptCount val="1"/>
                <c:pt idx="0">
                  <c:v>Repo (up to 7 days)</c:v>
                </c:pt>
              </c:strCache>
            </c:strRef>
          </c:tx>
          <c:spPr>
            <a:solidFill>
              <a:schemeClr val="accent5">
                <a:lumMod val="40000"/>
                <a:lumOff val="60000"/>
              </a:schemeClr>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43'!$F$2:$F$109</c:f>
              <c:numCache>
                <c:formatCode>_(* #,##0_);_(* \(#,##0\);_(* "-"??_);_(@_)</c:formatCode>
                <c:ptCount val="24"/>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182985.74685497896</c:v>
                </c:pt>
                <c:pt idx="13">
                  <c:v>163689.43833940884</c:v>
                </c:pt>
                <c:pt idx="14">
                  <c:v>188102.7029269</c:v>
                </c:pt>
                <c:pt idx="15">
                  <c:v>235436.16015652381</c:v>
                </c:pt>
                <c:pt idx="16">
                  <c:v>204193.76919004996</c:v>
                </c:pt>
                <c:pt idx="17">
                  <c:v>176754.43913434999</c:v>
                </c:pt>
                <c:pt idx="18">
                  <c:v>191040.36448695452</c:v>
                </c:pt>
                <c:pt idx="19">
                  <c:v>163236.56805622726</c:v>
                </c:pt>
                <c:pt idx="20">
                  <c:v>145426.91985814285</c:v>
                </c:pt>
                <c:pt idx="21">
                  <c:v>108677.600792</c:v>
                </c:pt>
                <c:pt idx="22">
                  <c:v>71366.087153238099</c:v>
                </c:pt>
                <c:pt idx="23">
                  <c:v>80186.295092952379</c:v>
                </c:pt>
              </c:numCache>
            </c:numRef>
          </c:val>
          <c:extLst xmlns:c16r2="http://schemas.microsoft.com/office/drawing/2015/06/chart">
            <c:ext xmlns:c16="http://schemas.microsoft.com/office/drawing/2014/chart" uri="{C3380CC4-5D6E-409C-BE32-E72D297353CC}">
              <c16:uniqueId val="{00000004-6889-4163-883C-765AB4926750}"/>
            </c:ext>
          </c:extLst>
        </c:ser>
        <c:ser>
          <c:idx val="5"/>
          <c:order val="5"/>
          <c:tx>
            <c:strRef>
              <c:f>'Chart 43'!$G$1</c:f>
              <c:strCache>
                <c:ptCount val="1"/>
                <c:pt idx="0">
                  <c:v>Lombard repo</c:v>
                </c:pt>
              </c:strCache>
            </c:strRef>
          </c:tx>
          <c:spPr>
            <a:solidFill>
              <a:schemeClr val="accent6"/>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43'!$G$2:$G$109</c:f>
              <c:numCache>
                <c:formatCode>_(* #,##0_);_(* \(#,##0\);_(* "-"??_);_(@_)</c:formatCode>
                <c:ptCount val="24"/>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1127.3813015578946</c:v>
                </c:pt>
                <c:pt idx="13">
                  <c:v>12018.167919308824</c:v>
                </c:pt>
                <c:pt idx="14">
                  <c:v>32621.305098749999</c:v>
                </c:pt>
                <c:pt idx="15">
                  <c:v>54913.348227380964</c:v>
                </c:pt>
                <c:pt idx="16">
                  <c:v>70562.003462800029</c:v>
                </c:pt>
                <c:pt idx="17">
                  <c:v>70655.081598149991</c:v>
                </c:pt>
                <c:pt idx="18">
                  <c:v>70235.636142318181</c:v>
                </c:pt>
                <c:pt idx="19">
                  <c:v>60463.88427436362</c:v>
                </c:pt>
                <c:pt idx="20">
                  <c:v>60400.084164095235</c:v>
                </c:pt>
                <c:pt idx="21">
                  <c:v>40367.114948000002</c:v>
                </c:pt>
                <c:pt idx="22">
                  <c:v>27898.989490047617</c:v>
                </c:pt>
                <c:pt idx="23">
                  <c:v>6746.4732850476184</c:v>
                </c:pt>
              </c:numCache>
            </c:numRef>
          </c:val>
          <c:extLst xmlns:c16r2="http://schemas.microsoft.com/office/drawing/2015/06/chart">
            <c:ext xmlns:c16="http://schemas.microsoft.com/office/drawing/2014/chart" uri="{C3380CC4-5D6E-409C-BE32-E72D297353CC}">
              <c16:uniqueId val="{00000005-6889-4163-883C-765AB4926750}"/>
            </c:ext>
          </c:extLst>
        </c:ser>
        <c:ser>
          <c:idx val="6"/>
          <c:order val="6"/>
          <c:tx>
            <c:strRef>
              <c:f>'Chart 43'!$H$1</c:f>
              <c:strCache>
                <c:ptCount val="1"/>
                <c:pt idx="0">
                  <c:v>Structural repo (91 days)</c:v>
                </c:pt>
              </c:strCache>
            </c:strRef>
          </c:tx>
          <c:spPr>
            <a:solidFill>
              <a:schemeClr val="accent1">
                <a:lumMod val="60000"/>
              </a:schemeClr>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43'!$H$2:$H$109</c:f>
              <c:numCache>
                <c:formatCode>_(* #,##0_);_(* \(#,##0\);_(* "-"??_);_(@_)</c:formatCode>
                <c:ptCount val="24"/>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1127.3813015578946</c:v>
                </c:pt>
                <c:pt idx="13">
                  <c:v>12017.568886250001</c:v>
                </c:pt>
                <c:pt idx="14">
                  <c:v>32621.305098749999</c:v>
                </c:pt>
                <c:pt idx="15">
                  <c:v>53657.058561714301</c:v>
                </c:pt>
                <c:pt idx="16">
                  <c:v>70485.478494150026</c:v>
                </c:pt>
                <c:pt idx="17">
                  <c:v>70505.081598149991</c:v>
                </c:pt>
                <c:pt idx="18">
                  <c:v>70071.816505954543</c:v>
                </c:pt>
                <c:pt idx="19">
                  <c:v>60395.702456181803</c:v>
                </c:pt>
                <c:pt idx="20">
                  <c:v>60400.084164095235</c:v>
                </c:pt>
                <c:pt idx="21">
                  <c:v>40367.114948000002</c:v>
                </c:pt>
                <c:pt idx="22">
                  <c:v>27898.989490047617</c:v>
                </c:pt>
                <c:pt idx="23">
                  <c:v>6746.4732850476184</c:v>
                </c:pt>
              </c:numCache>
            </c:numRef>
          </c:val>
          <c:extLst xmlns:c16r2="http://schemas.microsoft.com/office/drawing/2015/06/chart">
            <c:ext xmlns:c16="http://schemas.microsoft.com/office/drawing/2014/chart" uri="{C3380CC4-5D6E-409C-BE32-E72D297353CC}">
              <c16:uniqueId val="{00000006-6889-4163-883C-765AB4926750}"/>
            </c:ext>
          </c:extLst>
        </c:ser>
        <c:ser>
          <c:idx val="7"/>
          <c:order val="7"/>
          <c:tx>
            <c:strRef>
              <c:f>'Chart 43'!$I$1</c:f>
              <c:strCache>
                <c:ptCount val="1"/>
                <c:pt idx="0">
                  <c:v>FEX provision swap</c:v>
                </c:pt>
              </c:strCache>
            </c:strRef>
          </c:tx>
          <c:spPr>
            <a:solidFill>
              <a:schemeClr val="accent2">
                <a:lumMod val="60000"/>
              </a:schemeClr>
            </a:solidFill>
            <a:ln>
              <a:noFill/>
            </a:ln>
            <a:effectLst/>
          </c:spP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43'!$I$2:$I$109</c:f>
              <c:numCache>
                <c:formatCode>_(* #,##0_);_(* \(#,##0\);_(* "-"??_);_(@_)</c:formatCode>
                <c:ptCount val="24"/>
                <c:pt idx="0">
                  <c:v>1127.3813015578946</c:v>
                </c:pt>
                <c:pt idx="1">
                  <c:v>0</c:v>
                </c:pt>
                <c:pt idx="2">
                  <c:v>0</c:v>
                </c:pt>
                <c:pt idx="3">
                  <c:v>0</c:v>
                </c:pt>
                <c:pt idx="4">
                  <c:v>0</c:v>
                </c:pt>
                <c:pt idx="5">
                  <c:v>0</c:v>
                </c:pt>
                <c:pt idx="6">
                  <c:v>0</c:v>
                </c:pt>
                <c:pt idx="7">
                  <c:v>0</c:v>
                </c:pt>
                <c:pt idx="8">
                  <c:v>0</c:v>
                </c:pt>
                <c:pt idx="9">
                  <c:v>0</c:v>
                </c:pt>
                <c:pt idx="10">
                  <c:v>0</c:v>
                </c:pt>
                <c:pt idx="11">
                  <c:v>0</c:v>
                </c:pt>
                <c:pt idx="12">
                  <c:v>1127.3813015578946</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7-6889-4163-883C-765AB4926750}"/>
            </c:ext>
          </c:extLst>
        </c:ser>
        <c:dLbls>
          <c:showLegendKey val="0"/>
          <c:showVal val="0"/>
          <c:showCatName val="0"/>
          <c:showSerName val="0"/>
          <c:showPercent val="0"/>
          <c:showBubbleSize val="0"/>
        </c:dLbls>
        <c:axId val="478492328"/>
        <c:axId val="478515192"/>
      </c:areaChart>
      <c:lineChart>
        <c:grouping val="standard"/>
        <c:varyColors val="0"/>
        <c:ser>
          <c:idx val="8"/>
          <c:order val="8"/>
          <c:tx>
            <c:strRef>
              <c:f>'Chart 43'!$J$1</c:f>
              <c:strCache>
                <c:ptCount val="1"/>
                <c:pt idx="0">
                  <c:v>Net liquidity</c:v>
                </c:pt>
              </c:strCache>
            </c:strRef>
          </c:tx>
          <c:spPr>
            <a:ln w="12700" cap="rnd">
              <a:solidFill>
                <a:srgbClr val="FF0000"/>
              </a:solidFill>
              <a:prstDash val="dash"/>
              <a:round/>
            </a:ln>
            <a:effectLst/>
          </c:spPr>
          <c:marker>
            <c:symbol val="none"/>
          </c:marker>
          <c:cat>
            <c:strRef>
              <c:f>'Chart 43'!$A$2:$A$109</c:f>
              <c:strCache>
                <c:ptCount val="24"/>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strCache>
            </c:strRef>
          </c:cat>
          <c:val>
            <c:numRef>
              <c:f>'Chart 43'!$J$2:$J$109</c:f>
              <c:numCache>
                <c:formatCode>_(* #,##0_);_(* \(#,##0\);_(* "-"??_);_(@_)</c:formatCode>
                <c:ptCount val="24"/>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170385.26283191054</c:v>
                </c:pt>
                <c:pt idx="13">
                  <c:v>158073.78453804884</c:v>
                </c:pt>
                <c:pt idx="14">
                  <c:v>184637.29946799501</c:v>
                </c:pt>
                <c:pt idx="15">
                  <c:v>230776.09379971429</c:v>
                </c:pt>
                <c:pt idx="16">
                  <c:v>197570.49807703996</c:v>
                </c:pt>
                <c:pt idx="17">
                  <c:v>169531.03993914998</c:v>
                </c:pt>
                <c:pt idx="18">
                  <c:v>185107.85561396362</c:v>
                </c:pt>
                <c:pt idx="19">
                  <c:v>156524.42295972272</c:v>
                </c:pt>
                <c:pt idx="20">
                  <c:v>142002.71428083809</c:v>
                </c:pt>
                <c:pt idx="21">
                  <c:v>104677.1624358</c:v>
                </c:pt>
                <c:pt idx="22">
                  <c:v>60086.251014942856</c:v>
                </c:pt>
                <c:pt idx="23">
                  <c:v>72842.432340176194</c:v>
                </c:pt>
              </c:numCache>
            </c:numRef>
          </c:val>
          <c:smooth val="0"/>
          <c:extLst xmlns:c16r2="http://schemas.microsoft.com/office/drawing/2015/06/chart">
            <c:ext xmlns:c16="http://schemas.microsoft.com/office/drawing/2014/chart" uri="{C3380CC4-5D6E-409C-BE32-E72D297353CC}">
              <c16:uniqueId val="{00000008-6889-4163-883C-765AB4926750}"/>
            </c:ext>
          </c:extLst>
        </c:ser>
        <c:dLbls>
          <c:showLegendKey val="0"/>
          <c:showVal val="0"/>
          <c:showCatName val="0"/>
          <c:showSerName val="0"/>
          <c:showPercent val="0"/>
          <c:showBubbleSize val="0"/>
        </c:dLbls>
        <c:marker val="1"/>
        <c:smooth val="0"/>
        <c:axId val="478492328"/>
        <c:axId val="478515192"/>
      </c:lineChart>
      <c:catAx>
        <c:axId val="4784923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515192"/>
        <c:crosses val="autoZero"/>
        <c:auto val="1"/>
        <c:lblAlgn val="ctr"/>
        <c:lblOffset val="100"/>
        <c:noMultiLvlLbl val="0"/>
      </c:catAx>
      <c:valAx>
        <c:axId val="47851519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492328"/>
        <c:crosses val="autoZero"/>
        <c:crossBetween val="between"/>
        <c:majorUnit val="100000"/>
      </c:valAx>
      <c:spPr>
        <a:noFill/>
        <a:ln>
          <a:noFill/>
        </a:ln>
        <a:effectLst/>
      </c:spPr>
    </c:plotArea>
    <c:legend>
      <c:legendPos val="b"/>
      <c:layout>
        <c:manualLayout>
          <c:xMode val="edge"/>
          <c:yMode val="edge"/>
          <c:x val="2.1428571428571434E-3"/>
          <c:y val="0.54417880162671983"/>
          <c:w val="0.60980158730158729"/>
          <c:h val="0.4519030703049096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418002049872035E-2"/>
          <c:y val="0.18532333333333334"/>
          <c:w val="0.82114981557289013"/>
          <c:h val="0.56689388888888892"/>
        </c:manualLayout>
      </c:layout>
      <c:scatterChart>
        <c:scatterStyle val="smoothMarker"/>
        <c:varyColors val="0"/>
        <c:ser>
          <c:idx val="0"/>
          <c:order val="0"/>
          <c:tx>
            <c:strRef>
              <c:f>'Chart 44'!$B$1</c:f>
              <c:strCache>
                <c:ptCount val="1"/>
                <c:pt idx="0">
                  <c:v>Sep-20</c:v>
                </c:pt>
              </c:strCache>
            </c:strRef>
          </c:tx>
          <c:spPr>
            <a:ln w="19050">
              <a:solidFill>
                <a:srgbClr val="70AD47"/>
              </a:solidFill>
              <a:prstDash val="lgDash"/>
            </a:ln>
          </c:spPr>
          <c:marker>
            <c:symbol val="none"/>
          </c:marker>
          <c:xVal>
            <c:numRef>
              <c:f>'Chart 44'!$A$2:$A$16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44'!$B$2:$B$16</c:f>
              <c:numCache>
                <c:formatCode>0.00</c:formatCode>
                <c:ptCount val="15"/>
                <c:pt idx="0">
                  <c:v>5.1199000000000003</c:v>
                </c:pt>
                <c:pt idx="1">
                  <c:v>5.1543999999999999</c:v>
                </c:pt>
                <c:pt idx="2">
                  <c:v>5.2255000000000003</c:v>
                </c:pt>
                <c:pt idx="3">
                  <c:v>5.3312999999999997</c:v>
                </c:pt>
                <c:pt idx="4">
                  <c:v>5.4794</c:v>
                </c:pt>
                <c:pt idx="5">
                  <c:v>5.5647000000000002</c:v>
                </c:pt>
                <c:pt idx="6">
                  <c:v>5.9154999999999998</c:v>
                </c:pt>
                <c:pt idx="7">
                  <c:v>6.2523</c:v>
                </c:pt>
                <c:pt idx="8">
                  <c:v>6.5324999999999998</c:v>
                </c:pt>
                <c:pt idx="9">
                  <c:v>6.7702999999999998</c:v>
                </c:pt>
                <c:pt idx="10">
                  <c:v>7.1715</c:v>
                </c:pt>
                <c:pt idx="11">
                  <c:v>7.6761999999999997</c:v>
                </c:pt>
                <c:pt idx="12">
                  <c:v>8.1405999999999992</c:v>
                </c:pt>
                <c:pt idx="13">
                  <c:v>8.4067000000000007</c:v>
                </c:pt>
                <c:pt idx="14">
                  <c:v>8.8025000000000002</c:v>
                </c:pt>
              </c:numCache>
            </c:numRef>
          </c:yVal>
          <c:smooth val="1"/>
          <c:extLst xmlns:c16r2="http://schemas.microsoft.com/office/drawing/2015/06/chart">
            <c:ext xmlns:c16="http://schemas.microsoft.com/office/drawing/2014/chart" uri="{C3380CC4-5D6E-409C-BE32-E72D297353CC}">
              <c16:uniqueId val="{00000000-C0E0-4E9B-9794-A717AAA57681}"/>
            </c:ext>
          </c:extLst>
        </c:ser>
        <c:ser>
          <c:idx val="1"/>
          <c:order val="1"/>
          <c:tx>
            <c:strRef>
              <c:f>'Chart 44'!$C$1</c:f>
              <c:strCache>
                <c:ptCount val="1"/>
                <c:pt idx="0">
                  <c:v>Dec-20</c:v>
                </c:pt>
              </c:strCache>
            </c:strRef>
          </c:tx>
          <c:spPr>
            <a:ln w="19050">
              <a:solidFill>
                <a:srgbClr val="5B9BD5">
                  <a:lumMod val="60000"/>
                  <a:lumOff val="40000"/>
                </a:srgbClr>
              </a:solidFill>
            </a:ln>
          </c:spPr>
          <c:marker>
            <c:symbol val="none"/>
          </c:marker>
          <c:xVal>
            <c:numRef>
              <c:f>'Chart 44'!$A$2:$A$16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44'!$C$2:$C$16</c:f>
              <c:numCache>
                <c:formatCode>0.00</c:formatCode>
                <c:ptCount val="15"/>
                <c:pt idx="0">
                  <c:v>6.0334000000000003</c:v>
                </c:pt>
                <c:pt idx="1">
                  <c:v>6.0349000000000004</c:v>
                </c:pt>
                <c:pt idx="2">
                  <c:v>6.0378999999999996</c:v>
                </c:pt>
                <c:pt idx="3">
                  <c:v>6.1356000000000002</c:v>
                </c:pt>
                <c:pt idx="4">
                  <c:v>6.3277999999999999</c:v>
                </c:pt>
                <c:pt idx="5">
                  <c:v>6.4890999999999996</c:v>
                </c:pt>
                <c:pt idx="6">
                  <c:v>7.2263000000000002</c:v>
                </c:pt>
                <c:pt idx="7">
                  <c:v>7.7316000000000003</c:v>
                </c:pt>
                <c:pt idx="8">
                  <c:v>8.1206999999999994</c:v>
                </c:pt>
                <c:pt idx="9">
                  <c:v>8.3436000000000003</c:v>
                </c:pt>
                <c:pt idx="10">
                  <c:v>8.6272000000000002</c:v>
                </c:pt>
                <c:pt idx="11">
                  <c:v>8.8371999999999993</c:v>
                </c:pt>
                <c:pt idx="12">
                  <c:v>8.9748000000000001</c:v>
                </c:pt>
                <c:pt idx="13">
                  <c:v>9.0411000000000001</c:v>
                </c:pt>
                <c:pt idx="14">
                  <c:v>9.1420999999999992</c:v>
                </c:pt>
              </c:numCache>
            </c:numRef>
          </c:yVal>
          <c:smooth val="1"/>
          <c:extLst xmlns:c16r2="http://schemas.microsoft.com/office/drawing/2015/06/chart">
            <c:ext xmlns:c16="http://schemas.microsoft.com/office/drawing/2014/chart" uri="{C3380CC4-5D6E-409C-BE32-E72D297353CC}">
              <c16:uniqueId val="{00000001-C0E0-4E9B-9794-A717AAA57681}"/>
            </c:ext>
          </c:extLst>
        </c:ser>
        <c:dLbls>
          <c:showLegendKey val="0"/>
          <c:showVal val="0"/>
          <c:showCatName val="0"/>
          <c:showSerName val="0"/>
          <c:showPercent val="0"/>
          <c:showBubbleSize val="0"/>
        </c:dLbls>
        <c:axId val="478514800"/>
        <c:axId val="478516760"/>
      </c:scatterChart>
      <c:valAx>
        <c:axId val="478514800"/>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maturity (year)</a:t>
                </a:r>
              </a:p>
            </c:rich>
          </c:tx>
          <c:layout>
            <c:manualLayout>
              <c:xMode val="edge"/>
              <c:yMode val="edge"/>
              <c:x val="0.73846892175763046"/>
              <c:y val="0.82458888755499171"/>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78516760"/>
        <c:crosses val="autoZero"/>
        <c:crossBetween val="midCat"/>
      </c:valAx>
      <c:valAx>
        <c:axId val="478516760"/>
        <c:scaling>
          <c:orientation val="minMax"/>
          <c:max val="10"/>
          <c:min val="4"/>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78514800"/>
        <c:crosses val="autoZero"/>
        <c:crossBetween val="midCat"/>
        <c:majorUnit val="1"/>
      </c:valAx>
      <c:spPr>
        <a:noFill/>
        <a:ln>
          <a:noFill/>
        </a:ln>
        <a:effectLst/>
      </c:spPr>
    </c:plotArea>
    <c:legend>
      <c:legendPos val="r"/>
      <c:layout>
        <c:manualLayout>
          <c:xMode val="edge"/>
          <c:yMode val="edge"/>
          <c:x val="2.3972994712135411E-2"/>
          <c:y val="0.88063667934054646"/>
          <c:w val="0.8607870680078803"/>
          <c:h val="0.1193633206594535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73809523809518E-2"/>
          <c:y val="6.3500000000000001E-2"/>
          <c:w val="0.84998968253968255"/>
          <c:h val="0.4688761111111111"/>
        </c:manualLayout>
      </c:layout>
      <c:lineChart>
        <c:grouping val="standard"/>
        <c:varyColors val="0"/>
        <c:ser>
          <c:idx val="0"/>
          <c:order val="0"/>
          <c:tx>
            <c:strRef>
              <c:f>'Chart 45'!$B$1</c:f>
              <c:strCache>
                <c:ptCount val="1"/>
                <c:pt idx="0">
                  <c:v>CBA refinancing %</c:v>
                </c:pt>
              </c:strCache>
            </c:strRef>
          </c:tx>
          <c:spPr>
            <a:ln w="19050" cap="rnd">
              <a:solidFill>
                <a:srgbClr val="FF0000"/>
              </a:solidFill>
              <a:round/>
            </a:ln>
            <a:effectLst/>
          </c:spPr>
          <c:marker>
            <c:symbol val="none"/>
          </c:marker>
          <c:cat>
            <c:numRef>
              <c:f>'Chart 45'!$A$2:$A$166</c:f>
              <c:numCache>
                <c:formatCode>m/d/yyyy</c:formatCode>
                <c:ptCount val="16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numCache>
            </c:numRef>
          </c:cat>
          <c:val>
            <c:numRef>
              <c:f>'Chart 45'!$B$2:$B$166</c:f>
              <c:numCache>
                <c:formatCode>0.0</c:formatCode>
                <c:ptCount val="16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5.75</c:v>
                </c:pt>
                <c:pt idx="58">
                  <c:v>5.75</c:v>
                </c:pt>
                <c:pt idx="59">
                  <c:v>5.75</c:v>
                </c:pt>
                <c:pt idx="60">
                  <c:v>5.75</c:v>
                </c:pt>
                <c:pt idx="61">
                  <c:v>5.75</c:v>
                </c:pt>
                <c:pt idx="62">
                  <c:v>5.75</c:v>
                </c:pt>
                <c:pt idx="63">
                  <c:v>5.75</c:v>
                </c:pt>
                <c:pt idx="64">
                  <c:v>5.75</c:v>
                </c:pt>
                <c:pt idx="65">
                  <c:v>5.75</c:v>
                </c:pt>
                <c:pt idx="66">
                  <c:v>5.75</c:v>
                </c:pt>
                <c:pt idx="67">
                  <c:v>5.75</c:v>
                </c:pt>
                <c:pt idx="68">
                  <c:v>5.75</c:v>
                </c:pt>
                <c:pt idx="69">
                  <c:v>5.75</c:v>
                </c:pt>
                <c:pt idx="70">
                  <c:v>5.75</c:v>
                </c:pt>
                <c:pt idx="71">
                  <c:v>5.75</c:v>
                </c:pt>
                <c:pt idx="72">
                  <c:v>5.75</c:v>
                </c:pt>
                <c:pt idx="73">
                  <c:v>5.75</c:v>
                </c:pt>
                <c:pt idx="74">
                  <c:v>5.75</c:v>
                </c:pt>
                <c:pt idx="75">
                  <c:v>5.75</c:v>
                </c:pt>
                <c:pt idx="76">
                  <c:v>5.75</c:v>
                </c:pt>
                <c:pt idx="77">
                  <c:v>5.75</c:v>
                </c:pt>
                <c:pt idx="78">
                  <c:v>5.75</c:v>
                </c:pt>
                <c:pt idx="79">
                  <c:v>5.75</c:v>
                </c:pt>
                <c:pt idx="80">
                  <c:v>5.75</c:v>
                </c:pt>
                <c:pt idx="81">
                  <c:v>5.75</c:v>
                </c:pt>
                <c:pt idx="82">
                  <c:v>5.75</c:v>
                </c:pt>
                <c:pt idx="83">
                  <c:v>5.75</c:v>
                </c:pt>
                <c:pt idx="84">
                  <c:v>5.75</c:v>
                </c:pt>
                <c:pt idx="85">
                  <c:v>5.75</c:v>
                </c:pt>
                <c:pt idx="86">
                  <c:v>5.75</c:v>
                </c:pt>
                <c:pt idx="87">
                  <c:v>5.75</c:v>
                </c:pt>
                <c:pt idx="88">
                  <c:v>5.75</c:v>
                </c:pt>
                <c:pt idx="89">
                  <c:v>5.75</c:v>
                </c:pt>
                <c:pt idx="90">
                  <c:v>5.5</c:v>
                </c:pt>
                <c:pt idx="91">
                  <c:v>5.5</c:v>
                </c:pt>
                <c:pt idx="92">
                  <c:v>5.5</c:v>
                </c:pt>
                <c:pt idx="93">
                  <c:v>5.5</c:v>
                </c:pt>
                <c:pt idx="94">
                  <c:v>5.5</c:v>
                </c:pt>
                <c:pt idx="95">
                  <c:v>5.5</c:v>
                </c:pt>
                <c:pt idx="96">
                  <c:v>5.5</c:v>
                </c:pt>
                <c:pt idx="97">
                  <c:v>5.5</c:v>
                </c:pt>
                <c:pt idx="98">
                  <c:v>5.5</c:v>
                </c:pt>
                <c:pt idx="99">
                  <c:v>5.5</c:v>
                </c:pt>
                <c:pt idx="100">
                  <c:v>5.5</c:v>
                </c:pt>
                <c:pt idx="101">
                  <c:v>5.5</c:v>
                </c:pt>
                <c:pt idx="102">
                  <c:v>5.5</c:v>
                </c:pt>
                <c:pt idx="103">
                  <c:v>5.5</c:v>
                </c:pt>
                <c:pt idx="104">
                  <c:v>5.5</c:v>
                </c:pt>
                <c:pt idx="105">
                  <c:v>5.5</c:v>
                </c:pt>
                <c:pt idx="106">
                  <c:v>5.5</c:v>
                </c:pt>
                <c:pt idx="107">
                  <c:v>5.5</c:v>
                </c:pt>
                <c:pt idx="108">
                  <c:v>5.5</c:v>
                </c:pt>
                <c:pt idx="109">
                  <c:v>5.5</c:v>
                </c:pt>
                <c:pt idx="110">
                  <c:v>5.5</c:v>
                </c:pt>
                <c:pt idx="111">
                  <c:v>5.5</c:v>
                </c:pt>
                <c:pt idx="112">
                  <c:v>5.5</c:v>
                </c:pt>
                <c:pt idx="113">
                  <c:v>5.5</c:v>
                </c:pt>
                <c:pt idx="114">
                  <c:v>5.5</c:v>
                </c:pt>
                <c:pt idx="115">
                  <c:v>5.5</c:v>
                </c:pt>
                <c:pt idx="116">
                  <c:v>5.5</c:v>
                </c:pt>
                <c:pt idx="117">
                  <c:v>5.5</c:v>
                </c:pt>
                <c:pt idx="118">
                  <c:v>5.25</c:v>
                </c:pt>
                <c:pt idx="119">
                  <c:v>5.25</c:v>
                </c:pt>
                <c:pt idx="120">
                  <c:v>5.25</c:v>
                </c:pt>
                <c:pt idx="121">
                  <c:v>5.25</c:v>
                </c:pt>
                <c:pt idx="122">
                  <c:v>5.25</c:v>
                </c:pt>
                <c:pt idx="123">
                  <c:v>5.25</c:v>
                </c:pt>
                <c:pt idx="124">
                  <c:v>5.25</c:v>
                </c:pt>
                <c:pt idx="125">
                  <c:v>5</c:v>
                </c:pt>
                <c:pt idx="126">
                  <c:v>5</c:v>
                </c:pt>
                <c:pt idx="127">
                  <c:v>5</c:v>
                </c:pt>
                <c:pt idx="128">
                  <c:v>5</c:v>
                </c:pt>
                <c:pt idx="129">
                  <c:v>5</c:v>
                </c:pt>
                <c:pt idx="130">
                  <c:v>5</c:v>
                </c:pt>
                <c:pt idx="131">
                  <c:v>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4.25</c:v>
                </c:pt>
                <c:pt idx="148">
                  <c:v>4.25</c:v>
                </c:pt>
                <c:pt idx="149">
                  <c:v>4.25</c:v>
                </c:pt>
                <c:pt idx="150">
                  <c:v>4.25</c:v>
                </c:pt>
                <c:pt idx="151">
                  <c:v>4.25</c:v>
                </c:pt>
                <c:pt idx="152">
                  <c:v>4.25</c:v>
                </c:pt>
                <c:pt idx="153">
                  <c:v>4.25</c:v>
                </c:pt>
                <c:pt idx="154">
                  <c:v>4.25</c:v>
                </c:pt>
                <c:pt idx="155">
                  <c:v>4.25</c:v>
                </c:pt>
                <c:pt idx="156">
                  <c:v>4.25</c:v>
                </c:pt>
                <c:pt idx="157">
                  <c:v>4.25</c:v>
                </c:pt>
                <c:pt idx="158">
                  <c:v>4.25</c:v>
                </c:pt>
                <c:pt idx="159">
                  <c:v>4.25</c:v>
                </c:pt>
                <c:pt idx="160">
                  <c:v>4.25</c:v>
                </c:pt>
                <c:pt idx="161">
                  <c:v>5.25</c:v>
                </c:pt>
                <c:pt idx="162">
                  <c:v>5.25</c:v>
                </c:pt>
                <c:pt idx="163">
                  <c:v>5.25</c:v>
                </c:pt>
              </c:numCache>
            </c:numRef>
          </c:val>
          <c:smooth val="0"/>
          <c:extLst xmlns:c16r2="http://schemas.microsoft.com/office/drawing/2015/06/chart">
            <c:ext xmlns:c16="http://schemas.microsoft.com/office/drawing/2014/chart" uri="{C3380CC4-5D6E-409C-BE32-E72D297353CC}">
              <c16:uniqueId val="{00000000-F121-4AA2-933A-12014E68FA9C}"/>
            </c:ext>
          </c:extLst>
        </c:ser>
        <c:ser>
          <c:idx val="1"/>
          <c:order val="1"/>
          <c:tx>
            <c:strRef>
              <c:f>'Chart 45'!$C$1</c:f>
              <c:strCache>
                <c:ptCount val="1"/>
                <c:pt idx="0">
                  <c:v>1-year % (YTM)</c:v>
                </c:pt>
              </c:strCache>
            </c:strRef>
          </c:tx>
          <c:spPr>
            <a:ln w="19050" cap="rnd">
              <a:solidFill>
                <a:schemeClr val="accent5">
                  <a:lumMod val="60000"/>
                  <a:lumOff val="40000"/>
                </a:schemeClr>
              </a:solidFill>
              <a:round/>
            </a:ln>
            <a:effectLst/>
          </c:spPr>
          <c:marker>
            <c:symbol val="none"/>
          </c:marker>
          <c:cat>
            <c:numRef>
              <c:f>'Chart 45'!$A$2:$A$166</c:f>
              <c:numCache>
                <c:formatCode>m/d/yyyy</c:formatCode>
                <c:ptCount val="16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numCache>
            </c:numRef>
          </c:cat>
          <c:val>
            <c:numRef>
              <c:f>'Chart 45'!$C$2:$C$166</c:f>
              <c:numCache>
                <c:formatCode>0.0</c:formatCode>
                <c:ptCount val="165"/>
                <c:pt idx="0">
                  <c:v>6.2927</c:v>
                </c:pt>
                <c:pt idx="1">
                  <c:v>6.3440000000000003</c:v>
                </c:pt>
                <c:pt idx="2">
                  <c:v>6.3087999999999997</c:v>
                </c:pt>
                <c:pt idx="3">
                  <c:v>6.3090999999999999</c:v>
                </c:pt>
                <c:pt idx="4">
                  <c:v>6.3009000000000004</c:v>
                </c:pt>
                <c:pt idx="5">
                  <c:v>6.3045</c:v>
                </c:pt>
                <c:pt idx="6">
                  <c:v>6.2095000000000002</c:v>
                </c:pt>
                <c:pt idx="7">
                  <c:v>6.2232000000000003</c:v>
                </c:pt>
                <c:pt idx="8">
                  <c:v>6.1993999999999998</c:v>
                </c:pt>
                <c:pt idx="9">
                  <c:v>6.3094000000000001</c:v>
                </c:pt>
                <c:pt idx="10">
                  <c:v>6.3022999999999998</c:v>
                </c:pt>
                <c:pt idx="11">
                  <c:v>6.3673999999999999</c:v>
                </c:pt>
                <c:pt idx="12">
                  <c:v>6.4707999999999997</c:v>
                </c:pt>
                <c:pt idx="13">
                  <c:v>6.4718</c:v>
                </c:pt>
                <c:pt idx="14">
                  <c:v>6.4652000000000003</c:v>
                </c:pt>
                <c:pt idx="15">
                  <c:v>6.4715999999999996</c:v>
                </c:pt>
                <c:pt idx="16">
                  <c:v>6.4782000000000002</c:v>
                </c:pt>
                <c:pt idx="17">
                  <c:v>6.4939</c:v>
                </c:pt>
                <c:pt idx="18">
                  <c:v>6.5266999999999999</c:v>
                </c:pt>
                <c:pt idx="19">
                  <c:v>6.5084999999999997</c:v>
                </c:pt>
                <c:pt idx="20">
                  <c:v>6.5137</c:v>
                </c:pt>
                <c:pt idx="21">
                  <c:v>6.5214999999999996</c:v>
                </c:pt>
                <c:pt idx="22">
                  <c:v>6.5328999999999997</c:v>
                </c:pt>
                <c:pt idx="23">
                  <c:v>6.5453999999999999</c:v>
                </c:pt>
                <c:pt idx="24">
                  <c:v>6.5069999999999997</c:v>
                </c:pt>
                <c:pt idx="25">
                  <c:v>6.5461999999999998</c:v>
                </c:pt>
                <c:pt idx="26">
                  <c:v>6.5286999999999997</c:v>
                </c:pt>
                <c:pt idx="27">
                  <c:v>6.5667999999999997</c:v>
                </c:pt>
                <c:pt idx="28">
                  <c:v>6.5552000000000001</c:v>
                </c:pt>
                <c:pt idx="29">
                  <c:v>6.569</c:v>
                </c:pt>
                <c:pt idx="30">
                  <c:v>6.5869</c:v>
                </c:pt>
                <c:pt idx="31">
                  <c:v>6.5838999999999999</c:v>
                </c:pt>
                <c:pt idx="32">
                  <c:v>6.5896999999999997</c:v>
                </c:pt>
                <c:pt idx="33">
                  <c:v>6.5686999999999998</c:v>
                </c:pt>
                <c:pt idx="34">
                  <c:v>6.6017999999999999</c:v>
                </c:pt>
                <c:pt idx="35">
                  <c:v>6.6052</c:v>
                </c:pt>
                <c:pt idx="36">
                  <c:v>6.6338999999999997</c:v>
                </c:pt>
                <c:pt idx="37">
                  <c:v>6.7365000000000004</c:v>
                </c:pt>
                <c:pt idx="38">
                  <c:v>6.7201000000000004</c:v>
                </c:pt>
                <c:pt idx="39">
                  <c:v>6.6970000000000001</c:v>
                </c:pt>
                <c:pt idx="40">
                  <c:v>6.7030000000000003</c:v>
                </c:pt>
                <c:pt idx="41">
                  <c:v>6.6680000000000001</c:v>
                </c:pt>
                <c:pt idx="42">
                  <c:v>6.6372</c:v>
                </c:pt>
                <c:pt idx="43">
                  <c:v>6.633</c:v>
                </c:pt>
                <c:pt idx="44">
                  <c:v>6.5991999999999997</c:v>
                </c:pt>
                <c:pt idx="45">
                  <c:v>6.6326999999999998</c:v>
                </c:pt>
                <c:pt idx="46">
                  <c:v>6.6580000000000004</c:v>
                </c:pt>
                <c:pt idx="47">
                  <c:v>6.6501999999999999</c:v>
                </c:pt>
                <c:pt idx="48">
                  <c:v>6.6280000000000001</c:v>
                </c:pt>
                <c:pt idx="49">
                  <c:v>6.6306000000000003</c:v>
                </c:pt>
                <c:pt idx="50">
                  <c:v>6.6092000000000004</c:v>
                </c:pt>
                <c:pt idx="51">
                  <c:v>6.6215000000000002</c:v>
                </c:pt>
                <c:pt idx="52">
                  <c:v>6.6265999999999998</c:v>
                </c:pt>
                <c:pt idx="53">
                  <c:v>6.6265999999999998</c:v>
                </c:pt>
                <c:pt idx="54">
                  <c:v>6.6177000000000001</c:v>
                </c:pt>
                <c:pt idx="55">
                  <c:v>6.6374000000000004</c:v>
                </c:pt>
                <c:pt idx="56">
                  <c:v>6.6683000000000003</c:v>
                </c:pt>
                <c:pt idx="57">
                  <c:v>6.6569000000000003</c:v>
                </c:pt>
                <c:pt idx="58">
                  <c:v>6.5372000000000003</c:v>
                </c:pt>
                <c:pt idx="59">
                  <c:v>6.4823000000000004</c:v>
                </c:pt>
                <c:pt idx="60">
                  <c:v>6.5456000000000003</c:v>
                </c:pt>
                <c:pt idx="61">
                  <c:v>6.5744999999999996</c:v>
                </c:pt>
                <c:pt idx="62">
                  <c:v>6.5579000000000001</c:v>
                </c:pt>
                <c:pt idx="63">
                  <c:v>6.5605000000000002</c:v>
                </c:pt>
                <c:pt idx="64">
                  <c:v>6.5174000000000003</c:v>
                </c:pt>
                <c:pt idx="65">
                  <c:v>6.5629</c:v>
                </c:pt>
                <c:pt idx="66">
                  <c:v>6.5742000000000003</c:v>
                </c:pt>
                <c:pt idx="67">
                  <c:v>6.5147000000000004</c:v>
                </c:pt>
                <c:pt idx="68">
                  <c:v>6.4101999999999997</c:v>
                </c:pt>
                <c:pt idx="69">
                  <c:v>6.5004</c:v>
                </c:pt>
                <c:pt idx="70">
                  <c:v>6.5033000000000003</c:v>
                </c:pt>
                <c:pt idx="71">
                  <c:v>6.3587999999999996</c:v>
                </c:pt>
                <c:pt idx="72">
                  <c:v>6.3415999999999997</c:v>
                </c:pt>
                <c:pt idx="73">
                  <c:v>6.2393000000000001</c:v>
                </c:pt>
                <c:pt idx="74">
                  <c:v>6.2239000000000004</c:v>
                </c:pt>
                <c:pt idx="75">
                  <c:v>6.2576000000000001</c:v>
                </c:pt>
                <c:pt idx="76">
                  <c:v>6.2306999999999997</c:v>
                </c:pt>
                <c:pt idx="77">
                  <c:v>6.2252999999999998</c:v>
                </c:pt>
                <c:pt idx="78">
                  <c:v>6.2371999999999996</c:v>
                </c:pt>
                <c:pt idx="79">
                  <c:v>6.2453000000000003</c:v>
                </c:pt>
                <c:pt idx="80">
                  <c:v>6.2683</c:v>
                </c:pt>
                <c:pt idx="81">
                  <c:v>6.2892000000000001</c:v>
                </c:pt>
                <c:pt idx="82">
                  <c:v>6.2823000000000002</c:v>
                </c:pt>
                <c:pt idx="83">
                  <c:v>6.2606000000000002</c:v>
                </c:pt>
                <c:pt idx="84">
                  <c:v>6.2888999999999999</c:v>
                </c:pt>
                <c:pt idx="85">
                  <c:v>6.2713000000000001</c:v>
                </c:pt>
                <c:pt idx="86">
                  <c:v>6.2881</c:v>
                </c:pt>
                <c:pt idx="87">
                  <c:v>6.2752999999999997</c:v>
                </c:pt>
                <c:pt idx="88">
                  <c:v>6.2568000000000001</c:v>
                </c:pt>
                <c:pt idx="89">
                  <c:v>6.2633000000000001</c:v>
                </c:pt>
                <c:pt idx="90">
                  <c:v>6.2321999999999997</c:v>
                </c:pt>
                <c:pt idx="91">
                  <c:v>6.2153</c:v>
                </c:pt>
                <c:pt idx="92">
                  <c:v>6.1787000000000001</c:v>
                </c:pt>
                <c:pt idx="93">
                  <c:v>6.1269999999999998</c:v>
                </c:pt>
                <c:pt idx="94">
                  <c:v>5.9832999999999998</c:v>
                </c:pt>
                <c:pt idx="95">
                  <c:v>6.0881999999999996</c:v>
                </c:pt>
                <c:pt idx="96">
                  <c:v>6.0496999999999996</c:v>
                </c:pt>
                <c:pt idx="97">
                  <c:v>6.0438999999999998</c:v>
                </c:pt>
                <c:pt idx="98">
                  <c:v>5.9924999999999997</c:v>
                </c:pt>
                <c:pt idx="99">
                  <c:v>5.9276</c:v>
                </c:pt>
                <c:pt idx="100">
                  <c:v>5.9744000000000002</c:v>
                </c:pt>
                <c:pt idx="101">
                  <c:v>5.9903000000000004</c:v>
                </c:pt>
                <c:pt idx="102">
                  <c:v>5.9810999999999996</c:v>
                </c:pt>
                <c:pt idx="103">
                  <c:v>5.8669000000000002</c:v>
                </c:pt>
                <c:pt idx="104">
                  <c:v>5.9177999999999997</c:v>
                </c:pt>
                <c:pt idx="105">
                  <c:v>5.9793000000000003</c:v>
                </c:pt>
                <c:pt idx="106">
                  <c:v>5.9264000000000001</c:v>
                </c:pt>
                <c:pt idx="107">
                  <c:v>5.9554</c:v>
                </c:pt>
                <c:pt idx="108">
                  <c:v>5.9118000000000004</c:v>
                </c:pt>
                <c:pt idx="109">
                  <c:v>5.8463000000000003</c:v>
                </c:pt>
                <c:pt idx="110">
                  <c:v>5.8849999999999998</c:v>
                </c:pt>
                <c:pt idx="111">
                  <c:v>5.8367000000000004</c:v>
                </c:pt>
                <c:pt idx="112">
                  <c:v>5.7744999999999997</c:v>
                </c:pt>
                <c:pt idx="113">
                  <c:v>5.7842000000000002</c:v>
                </c:pt>
                <c:pt idx="114">
                  <c:v>5.7759</c:v>
                </c:pt>
                <c:pt idx="115">
                  <c:v>5.7944000000000004</c:v>
                </c:pt>
                <c:pt idx="116">
                  <c:v>5.8220000000000001</c:v>
                </c:pt>
                <c:pt idx="117">
                  <c:v>5.7446999999999999</c:v>
                </c:pt>
                <c:pt idx="118">
                  <c:v>5.7836999999999996</c:v>
                </c:pt>
                <c:pt idx="119">
                  <c:v>5.7565</c:v>
                </c:pt>
                <c:pt idx="120">
                  <c:v>5.7742000000000004</c:v>
                </c:pt>
                <c:pt idx="121">
                  <c:v>5.7340999999999998</c:v>
                </c:pt>
                <c:pt idx="122">
                  <c:v>5.8398000000000003</c:v>
                </c:pt>
                <c:pt idx="123">
                  <c:v>5.8212000000000002</c:v>
                </c:pt>
                <c:pt idx="124">
                  <c:v>5.8022</c:v>
                </c:pt>
                <c:pt idx="125">
                  <c:v>5.8630000000000004</c:v>
                </c:pt>
                <c:pt idx="126">
                  <c:v>5.7973999999999997</c:v>
                </c:pt>
                <c:pt idx="127">
                  <c:v>5.8102999999999998</c:v>
                </c:pt>
                <c:pt idx="128">
                  <c:v>5.8215000000000003</c:v>
                </c:pt>
                <c:pt idx="129">
                  <c:v>5.8615000000000004</c:v>
                </c:pt>
                <c:pt idx="130">
                  <c:v>5.8491</c:v>
                </c:pt>
                <c:pt idx="131">
                  <c:v>5.8808999999999996</c:v>
                </c:pt>
                <c:pt idx="132">
                  <c:v>5.6919000000000004</c:v>
                </c:pt>
                <c:pt idx="133">
                  <c:v>5.6696999999999997</c:v>
                </c:pt>
                <c:pt idx="134">
                  <c:v>5.5404999999999998</c:v>
                </c:pt>
                <c:pt idx="135">
                  <c:v>5.5434000000000001</c:v>
                </c:pt>
                <c:pt idx="136">
                  <c:v>5.5332999999999997</c:v>
                </c:pt>
                <c:pt idx="137">
                  <c:v>5.5110999999999999</c:v>
                </c:pt>
                <c:pt idx="138">
                  <c:v>5.4935</c:v>
                </c:pt>
                <c:pt idx="139">
                  <c:v>5.5426000000000002</c:v>
                </c:pt>
                <c:pt idx="140">
                  <c:v>5.5384000000000002</c:v>
                </c:pt>
                <c:pt idx="141">
                  <c:v>5.5909000000000004</c:v>
                </c:pt>
                <c:pt idx="142">
                  <c:v>5.6694000000000004</c:v>
                </c:pt>
                <c:pt idx="143">
                  <c:v>5.6304999999999996</c:v>
                </c:pt>
                <c:pt idx="144">
                  <c:v>5.6147999999999998</c:v>
                </c:pt>
                <c:pt idx="145">
                  <c:v>5.6764999999999999</c:v>
                </c:pt>
                <c:pt idx="146">
                  <c:v>5.6597</c:v>
                </c:pt>
                <c:pt idx="147">
                  <c:v>5.6184000000000003</c:v>
                </c:pt>
                <c:pt idx="148">
                  <c:v>5.5568999999999997</c:v>
                </c:pt>
                <c:pt idx="149">
                  <c:v>5.5647000000000002</c:v>
                </c:pt>
                <c:pt idx="150">
                  <c:v>5.5744999999999996</c:v>
                </c:pt>
                <c:pt idx="151">
                  <c:v>5.5647000000000002</c:v>
                </c:pt>
                <c:pt idx="152">
                  <c:v>5.6094999999999997</c:v>
                </c:pt>
                <c:pt idx="153">
                  <c:v>5.6551</c:v>
                </c:pt>
                <c:pt idx="154">
                  <c:v>5.7388000000000003</c:v>
                </c:pt>
                <c:pt idx="155">
                  <c:v>5.7908999999999997</c:v>
                </c:pt>
                <c:pt idx="156">
                  <c:v>5.7988999999999997</c:v>
                </c:pt>
                <c:pt idx="157">
                  <c:v>5.8685</c:v>
                </c:pt>
                <c:pt idx="158">
                  <c:v>5.9996999999999998</c:v>
                </c:pt>
                <c:pt idx="159">
                  <c:v>6.0812999999999997</c:v>
                </c:pt>
                <c:pt idx="160">
                  <c:v>6.0956000000000001</c:v>
                </c:pt>
                <c:pt idx="161">
                  <c:v>6.3285999999999998</c:v>
                </c:pt>
                <c:pt idx="162">
                  <c:v>6.4923000000000002</c:v>
                </c:pt>
                <c:pt idx="163">
                  <c:v>6.4890999999999996</c:v>
                </c:pt>
              </c:numCache>
            </c:numRef>
          </c:val>
          <c:smooth val="0"/>
          <c:extLst xmlns:c16r2="http://schemas.microsoft.com/office/drawing/2015/06/chart">
            <c:ext xmlns:c16="http://schemas.microsoft.com/office/drawing/2014/chart" uri="{C3380CC4-5D6E-409C-BE32-E72D297353CC}">
              <c16:uniqueId val="{00000001-F121-4AA2-933A-12014E68FA9C}"/>
            </c:ext>
          </c:extLst>
        </c:ser>
        <c:ser>
          <c:idx val="2"/>
          <c:order val="2"/>
          <c:tx>
            <c:strRef>
              <c:f>'Chart 45'!$D$1</c:f>
              <c:strCache>
                <c:ptCount val="1"/>
                <c:pt idx="0">
                  <c:v>1-day % (YTM)</c:v>
                </c:pt>
              </c:strCache>
            </c:strRef>
          </c:tx>
          <c:spPr>
            <a:ln w="12700" cap="rnd">
              <a:solidFill>
                <a:srgbClr val="00B050"/>
              </a:solidFill>
              <a:round/>
            </a:ln>
            <a:effectLst/>
          </c:spPr>
          <c:marker>
            <c:symbol val="none"/>
          </c:marker>
          <c:cat>
            <c:numRef>
              <c:f>'Chart 45'!$A$2:$A$166</c:f>
              <c:numCache>
                <c:formatCode>m/d/yyyy</c:formatCode>
                <c:ptCount val="16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numCache>
            </c:numRef>
          </c:cat>
          <c:val>
            <c:numRef>
              <c:f>'Chart 45'!$D$2:$D$166</c:f>
              <c:numCache>
                <c:formatCode>0.0</c:formatCode>
                <c:ptCount val="165"/>
                <c:pt idx="0">
                  <c:v>5.7061000000000002</c:v>
                </c:pt>
                <c:pt idx="1">
                  <c:v>5.7682000000000002</c:v>
                </c:pt>
                <c:pt idx="2">
                  <c:v>5.7393000000000001</c:v>
                </c:pt>
                <c:pt idx="3">
                  <c:v>5.7346000000000004</c:v>
                </c:pt>
                <c:pt idx="4">
                  <c:v>5.6938000000000004</c:v>
                </c:pt>
                <c:pt idx="5">
                  <c:v>5.7222999999999997</c:v>
                </c:pt>
                <c:pt idx="6">
                  <c:v>5.6032000000000002</c:v>
                </c:pt>
                <c:pt idx="7">
                  <c:v>5.6580000000000004</c:v>
                </c:pt>
                <c:pt idx="8">
                  <c:v>5.5610999999999997</c:v>
                </c:pt>
                <c:pt idx="9">
                  <c:v>5.7454000000000001</c:v>
                </c:pt>
                <c:pt idx="10">
                  <c:v>5.7582000000000004</c:v>
                </c:pt>
                <c:pt idx="11">
                  <c:v>5.8071000000000002</c:v>
                </c:pt>
                <c:pt idx="12">
                  <c:v>5.8601000000000001</c:v>
                </c:pt>
                <c:pt idx="13">
                  <c:v>5.8555000000000001</c:v>
                </c:pt>
                <c:pt idx="14">
                  <c:v>5.9047999999999998</c:v>
                </c:pt>
                <c:pt idx="15">
                  <c:v>5.9268000000000001</c:v>
                </c:pt>
                <c:pt idx="16">
                  <c:v>5.9824999999999999</c:v>
                </c:pt>
                <c:pt idx="17">
                  <c:v>5.9291999999999998</c:v>
                </c:pt>
                <c:pt idx="18">
                  <c:v>5.9702999999999999</c:v>
                </c:pt>
                <c:pt idx="19">
                  <c:v>5.9846000000000004</c:v>
                </c:pt>
                <c:pt idx="20">
                  <c:v>5.9809000000000001</c:v>
                </c:pt>
                <c:pt idx="21">
                  <c:v>5.9885999999999999</c:v>
                </c:pt>
                <c:pt idx="22">
                  <c:v>5.9279000000000002</c:v>
                </c:pt>
                <c:pt idx="23">
                  <c:v>5.9474</c:v>
                </c:pt>
                <c:pt idx="24">
                  <c:v>5.8802000000000003</c:v>
                </c:pt>
                <c:pt idx="25">
                  <c:v>5.9324000000000003</c:v>
                </c:pt>
                <c:pt idx="26">
                  <c:v>5.9053000000000004</c:v>
                </c:pt>
                <c:pt idx="27">
                  <c:v>5.8963000000000001</c:v>
                </c:pt>
                <c:pt idx="28">
                  <c:v>5.9272</c:v>
                </c:pt>
                <c:pt idx="29">
                  <c:v>5.9066999999999998</c:v>
                </c:pt>
                <c:pt idx="30">
                  <c:v>5.9179000000000004</c:v>
                </c:pt>
                <c:pt idx="31">
                  <c:v>5.8764000000000003</c:v>
                </c:pt>
                <c:pt idx="32">
                  <c:v>5.8700999999999999</c:v>
                </c:pt>
                <c:pt idx="33">
                  <c:v>5.9138999999999999</c:v>
                </c:pt>
                <c:pt idx="34">
                  <c:v>5.8856000000000002</c:v>
                </c:pt>
                <c:pt idx="35">
                  <c:v>5.8341000000000003</c:v>
                </c:pt>
                <c:pt idx="36">
                  <c:v>5.8068999999999997</c:v>
                </c:pt>
                <c:pt idx="37">
                  <c:v>5.7808999999999999</c:v>
                </c:pt>
                <c:pt idx="38">
                  <c:v>5.7862</c:v>
                </c:pt>
                <c:pt idx="39">
                  <c:v>5.8005000000000004</c:v>
                </c:pt>
                <c:pt idx="40">
                  <c:v>5.8468999999999998</c:v>
                </c:pt>
                <c:pt idx="41">
                  <c:v>5.8949999999999996</c:v>
                </c:pt>
                <c:pt idx="42">
                  <c:v>5.9756</c:v>
                </c:pt>
                <c:pt idx="43">
                  <c:v>5.9776999999999996</c:v>
                </c:pt>
                <c:pt idx="44">
                  <c:v>5.9248000000000003</c:v>
                </c:pt>
                <c:pt idx="45">
                  <c:v>5.9306000000000001</c:v>
                </c:pt>
                <c:pt idx="46">
                  <c:v>5.9363999999999999</c:v>
                </c:pt>
                <c:pt idx="47">
                  <c:v>5.968</c:v>
                </c:pt>
                <c:pt idx="48">
                  <c:v>5.8996000000000004</c:v>
                </c:pt>
                <c:pt idx="49">
                  <c:v>5.8834</c:v>
                </c:pt>
                <c:pt idx="50">
                  <c:v>5.8985000000000003</c:v>
                </c:pt>
                <c:pt idx="51">
                  <c:v>5.9145000000000003</c:v>
                </c:pt>
                <c:pt idx="52">
                  <c:v>5.8975999999999997</c:v>
                </c:pt>
                <c:pt idx="53">
                  <c:v>5.8975999999999997</c:v>
                </c:pt>
                <c:pt idx="54">
                  <c:v>5.907</c:v>
                </c:pt>
                <c:pt idx="55">
                  <c:v>5.8826999999999998</c:v>
                </c:pt>
                <c:pt idx="56">
                  <c:v>5.8994999999999997</c:v>
                </c:pt>
                <c:pt idx="57">
                  <c:v>5.8947000000000003</c:v>
                </c:pt>
                <c:pt idx="58">
                  <c:v>5.9748000000000001</c:v>
                </c:pt>
                <c:pt idx="59">
                  <c:v>6.0143000000000004</c:v>
                </c:pt>
                <c:pt idx="60">
                  <c:v>5.6981000000000002</c:v>
                </c:pt>
                <c:pt idx="61">
                  <c:v>5.7965999999999998</c:v>
                </c:pt>
                <c:pt idx="62">
                  <c:v>5.65</c:v>
                </c:pt>
                <c:pt idx="63">
                  <c:v>5.6726999999999999</c:v>
                </c:pt>
                <c:pt idx="64">
                  <c:v>5.7290000000000001</c:v>
                </c:pt>
                <c:pt idx="65">
                  <c:v>5.8082000000000003</c:v>
                </c:pt>
                <c:pt idx="66">
                  <c:v>5.7286000000000001</c:v>
                </c:pt>
                <c:pt idx="67">
                  <c:v>5.6589999999999998</c:v>
                </c:pt>
                <c:pt idx="68">
                  <c:v>5.47</c:v>
                </c:pt>
                <c:pt idx="69">
                  <c:v>5.7222999999999997</c:v>
                </c:pt>
                <c:pt idx="70">
                  <c:v>5.7102000000000004</c:v>
                </c:pt>
                <c:pt idx="71">
                  <c:v>5.5373999999999999</c:v>
                </c:pt>
                <c:pt idx="72">
                  <c:v>5.5678999999999998</c:v>
                </c:pt>
                <c:pt idx="73">
                  <c:v>5.6283000000000003</c:v>
                </c:pt>
                <c:pt idx="74">
                  <c:v>5.6096000000000004</c:v>
                </c:pt>
                <c:pt idx="75">
                  <c:v>5.7591999999999999</c:v>
                </c:pt>
                <c:pt idx="76">
                  <c:v>5.8330000000000002</c:v>
                </c:pt>
                <c:pt idx="77">
                  <c:v>5.7686000000000002</c:v>
                </c:pt>
                <c:pt idx="78">
                  <c:v>5.7009999999999996</c:v>
                </c:pt>
                <c:pt idx="79">
                  <c:v>5.6985999999999999</c:v>
                </c:pt>
                <c:pt idx="80">
                  <c:v>5.7206999999999999</c:v>
                </c:pt>
                <c:pt idx="81">
                  <c:v>5.6936</c:v>
                </c:pt>
                <c:pt idx="82">
                  <c:v>5.7161999999999997</c:v>
                </c:pt>
                <c:pt idx="83">
                  <c:v>5.7146999999999997</c:v>
                </c:pt>
                <c:pt idx="84">
                  <c:v>5.6806000000000001</c:v>
                </c:pt>
                <c:pt idx="85">
                  <c:v>5.6745000000000001</c:v>
                </c:pt>
                <c:pt idx="86">
                  <c:v>5.6981999999999999</c:v>
                </c:pt>
                <c:pt idx="87">
                  <c:v>5.6970000000000001</c:v>
                </c:pt>
                <c:pt idx="88">
                  <c:v>5.7066999999999997</c:v>
                </c:pt>
                <c:pt idx="89">
                  <c:v>5.6791999999999998</c:v>
                </c:pt>
                <c:pt idx="90">
                  <c:v>5.6432000000000002</c:v>
                </c:pt>
                <c:pt idx="91">
                  <c:v>5.6378000000000004</c:v>
                </c:pt>
                <c:pt idx="92">
                  <c:v>5.6292</c:v>
                </c:pt>
                <c:pt idx="93">
                  <c:v>5.6166</c:v>
                </c:pt>
                <c:pt idx="94">
                  <c:v>5.4875999999999996</c:v>
                </c:pt>
                <c:pt idx="95">
                  <c:v>5.6055999999999999</c:v>
                </c:pt>
                <c:pt idx="96">
                  <c:v>5.6051000000000002</c:v>
                </c:pt>
                <c:pt idx="97">
                  <c:v>5.6360000000000001</c:v>
                </c:pt>
                <c:pt idx="98">
                  <c:v>5.4531000000000001</c:v>
                </c:pt>
                <c:pt idx="99">
                  <c:v>5.4753999999999996</c:v>
                </c:pt>
                <c:pt idx="100">
                  <c:v>5.5305</c:v>
                </c:pt>
                <c:pt idx="101">
                  <c:v>5.5781000000000001</c:v>
                </c:pt>
                <c:pt idx="102">
                  <c:v>5.5408999999999997</c:v>
                </c:pt>
                <c:pt idx="103">
                  <c:v>5.4077999999999999</c:v>
                </c:pt>
                <c:pt idx="104">
                  <c:v>5.5411999999999999</c:v>
                </c:pt>
                <c:pt idx="105">
                  <c:v>5.5948000000000002</c:v>
                </c:pt>
                <c:pt idx="106">
                  <c:v>5.5754000000000001</c:v>
                </c:pt>
                <c:pt idx="107">
                  <c:v>5.5846</c:v>
                </c:pt>
                <c:pt idx="108">
                  <c:v>5.5366</c:v>
                </c:pt>
                <c:pt idx="109">
                  <c:v>5.4744999999999999</c:v>
                </c:pt>
                <c:pt idx="110">
                  <c:v>5.5374999999999996</c:v>
                </c:pt>
                <c:pt idx="111">
                  <c:v>5.4970999999999997</c:v>
                </c:pt>
                <c:pt idx="112">
                  <c:v>5.5109000000000004</c:v>
                </c:pt>
                <c:pt idx="113">
                  <c:v>5.5799000000000003</c:v>
                </c:pt>
                <c:pt idx="114">
                  <c:v>5.5258000000000003</c:v>
                </c:pt>
                <c:pt idx="115">
                  <c:v>5.4981</c:v>
                </c:pt>
                <c:pt idx="116">
                  <c:v>5.6108000000000002</c:v>
                </c:pt>
                <c:pt idx="117">
                  <c:v>5.5728999999999997</c:v>
                </c:pt>
                <c:pt idx="118">
                  <c:v>5.5410000000000004</c:v>
                </c:pt>
                <c:pt idx="119">
                  <c:v>5.4372999999999996</c:v>
                </c:pt>
                <c:pt idx="120">
                  <c:v>5.4279999999999999</c:v>
                </c:pt>
                <c:pt idx="121">
                  <c:v>5.4448999999999996</c:v>
                </c:pt>
                <c:pt idx="122">
                  <c:v>5.4179000000000004</c:v>
                </c:pt>
                <c:pt idx="123">
                  <c:v>5.4489000000000001</c:v>
                </c:pt>
                <c:pt idx="124">
                  <c:v>5.4550000000000001</c:v>
                </c:pt>
                <c:pt idx="125">
                  <c:v>5.4090999999999996</c:v>
                </c:pt>
                <c:pt idx="126">
                  <c:v>5.2816000000000001</c:v>
                </c:pt>
                <c:pt idx="127">
                  <c:v>5.2911000000000001</c:v>
                </c:pt>
                <c:pt idx="128">
                  <c:v>5.3441999999999998</c:v>
                </c:pt>
                <c:pt idx="129">
                  <c:v>5.3769999999999998</c:v>
                </c:pt>
                <c:pt idx="130">
                  <c:v>5.3882000000000003</c:v>
                </c:pt>
                <c:pt idx="131">
                  <c:v>5.3829000000000002</c:v>
                </c:pt>
                <c:pt idx="132">
                  <c:v>5.2670000000000003</c:v>
                </c:pt>
                <c:pt idx="133">
                  <c:v>5.2516999999999996</c:v>
                </c:pt>
                <c:pt idx="134">
                  <c:v>5.0072999999999999</c:v>
                </c:pt>
                <c:pt idx="135">
                  <c:v>4.9935</c:v>
                </c:pt>
                <c:pt idx="136">
                  <c:v>4.9142000000000001</c:v>
                </c:pt>
                <c:pt idx="137">
                  <c:v>4.8079000000000001</c:v>
                </c:pt>
                <c:pt idx="138">
                  <c:v>4.8490000000000002</c:v>
                </c:pt>
                <c:pt idx="139">
                  <c:v>4.9481999999999999</c:v>
                </c:pt>
                <c:pt idx="140">
                  <c:v>4.96</c:v>
                </c:pt>
                <c:pt idx="141">
                  <c:v>4.9645000000000001</c:v>
                </c:pt>
                <c:pt idx="142">
                  <c:v>5.0514000000000001</c:v>
                </c:pt>
                <c:pt idx="143">
                  <c:v>5.0753000000000004</c:v>
                </c:pt>
                <c:pt idx="144">
                  <c:v>5.1111000000000004</c:v>
                </c:pt>
                <c:pt idx="145">
                  <c:v>5.1828000000000003</c:v>
                </c:pt>
                <c:pt idx="146">
                  <c:v>5.1683000000000003</c:v>
                </c:pt>
                <c:pt idx="147">
                  <c:v>5.1828000000000003</c:v>
                </c:pt>
                <c:pt idx="148">
                  <c:v>5.0023</c:v>
                </c:pt>
                <c:pt idx="149">
                  <c:v>5.1199000000000003</c:v>
                </c:pt>
                <c:pt idx="150">
                  <c:v>5.0117000000000003</c:v>
                </c:pt>
                <c:pt idx="151">
                  <c:v>4.9480000000000004</c:v>
                </c:pt>
                <c:pt idx="152">
                  <c:v>5.1054000000000004</c:v>
                </c:pt>
                <c:pt idx="153">
                  <c:v>5.1661000000000001</c:v>
                </c:pt>
                <c:pt idx="154">
                  <c:v>5.109</c:v>
                </c:pt>
                <c:pt idx="155">
                  <c:v>5.3044000000000002</c:v>
                </c:pt>
                <c:pt idx="156">
                  <c:v>5.2920999999999996</c:v>
                </c:pt>
                <c:pt idx="157">
                  <c:v>5.1917999999999997</c:v>
                </c:pt>
                <c:pt idx="158">
                  <c:v>5.4450000000000003</c:v>
                </c:pt>
                <c:pt idx="159">
                  <c:v>5.7736000000000001</c:v>
                </c:pt>
                <c:pt idx="160">
                  <c:v>6.1101000000000001</c:v>
                </c:pt>
                <c:pt idx="161">
                  <c:v>5.8936000000000002</c:v>
                </c:pt>
                <c:pt idx="162">
                  <c:v>5.7523</c:v>
                </c:pt>
                <c:pt idx="163">
                  <c:v>6.0334000000000003</c:v>
                </c:pt>
              </c:numCache>
            </c:numRef>
          </c:val>
          <c:smooth val="0"/>
          <c:extLst xmlns:c16r2="http://schemas.microsoft.com/office/drawing/2015/06/chart">
            <c:ext xmlns:c16="http://schemas.microsoft.com/office/drawing/2014/chart" uri="{C3380CC4-5D6E-409C-BE32-E72D297353CC}">
              <c16:uniqueId val="{00000002-F121-4AA2-933A-12014E68FA9C}"/>
            </c:ext>
          </c:extLst>
        </c:ser>
        <c:ser>
          <c:idx val="3"/>
          <c:order val="3"/>
          <c:tx>
            <c:strRef>
              <c:f>'Chart 45'!$E$1</c:f>
              <c:strCache>
                <c:ptCount val="1"/>
                <c:pt idx="0">
                  <c:v>10-year % (YTM)</c:v>
                </c:pt>
              </c:strCache>
            </c:strRef>
          </c:tx>
          <c:spPr>
            <a:ln w="19050" cap="rnd">
              <a:solidFill>
                <a:schemeClr val="accent4"/>
              </a:solidFill>
              <a:round/>
            </a:ln>
            <a:effectLst/>
          </c:spPr>
          <c:marker>
            <c:symbol val="none"/>
          </c:marker>
          <c:cat>
            <c:numRef>
              <c:f>'Chart 45'!$A$2:$A$166</c:f>
              <c:numCache>
                <c:formatCode>m/d/yyyy</c:formatCode>
                <c:ptCount val="165"/>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numCache>
            </c:numRef>
          </c:cat>
          <c:val>
            <c:numRef>
              <c:f>'Chart 45'!$E$2:$E$166</c:f>
              <c:numCache>
                <c:formatCode>0.0</c:formatCode>
                <c:ptCount val="165"/>
                <c:pt idx="0">
                  <c:v>10.100300000000001</c:v>
                </c:pt>
                <c:pt idx="1">
                  <c:v>10.0626</c:v>
                </c:pt>
                <c:pt idx="2">
                  <c:v>9.9914000000000005</c:v>
                </c:pt>
                <c:pt idx="3">
                  <c:v>9.9655000000000005</c:v>
                </c:pt>
                <c:pt idx="4">
                  <c:v>9.8500999999999994</c:v>
                </c:pt>
                <c:pt idx="5">
                  <c:v>9.7047000000000008</c:v>
                </c:pt>
                <c:pt idx="6">
                  <c:v>9.7199000000000009</c:v>
                </c:pt>
                <c:pt idx="7">
                  <c:v>9.6815999999999995</c:v>
                </c:pt>
                <c:pt idx="8">
                  <c:v>9.7349999999999994</c:v>
                </c:pt>
                <c:pt idx="9">
                  <c:v>9.6927000000000003</c:v>
                </c:pt>
                <c:pt idx="10">
                  <c:v>9.6372999999999998</c:v>
                </c:pt>
                <c:pt idx="11">
                  <c:v>9.6997</c:v>
                </c:pt>
                <c:pt idx="12">
                  <c:v>9.7288999999999994</c:v>
                </c:pt>
                <c:pt idx="13">
                  <c:v>9.6959999999999997</c:v>
                </c:pt>
                <c:pt idx="14">
                  <c:v>9.7010000000000005</c:v>
                </c:pt>
                <c:pt idx="15">
                  <c:v>9.7304999999999993</c:v>
                </c:pt>
                <c:pt idx="16">
                  <c:v>9.6991999999999994</c:v>
                </c:pt>
                <c:pt idx="17">
                  <c:v>9.8404000000000007</c:v>
                </c:pt>
                <c:pt idx="18">
                  <c:v>9.7392000000000003</c:v>
                </c:pt>
                <c:pt idx="19">
                  <c:v>9.7302999999999997</c:v>
                </c:pt>
                <c:pt idx="20">
                  <c:v>9.7334999999999994</c:v>
                </c:pt>
                <c:pt idx="21">
                  <c:v>9.7155000000000005</c:v>
                </c:pt>
                <c:pt idx="22">
                  <c:v>9.74</c:v>
                </c:pt>
                <c:pt idx="23">
                  <c:v>9.7644000000000002</c:v>
                </c:pt>
                <c:pt idx="24">
                  <c:v>9.8348999999999993</c:v>
                </c:pt>
                <c:pt idx="25">
                  <c:v>9.8259000000000007</c:v>
                </c:pt>
                <c:pt idx="26">
                  <c:v>9.8465000000000007</c:v>
                </c:pt>
                <c:pt idx="27">
                  <c:v>9.8452999999999999</c:v>
                </c:pt>
                <c:pt idx="28">
                  <c:v>9.7139000000000006</c:v>
                </c:pt>
                <c:pt idx="29">
                  <c:v>9.5937000000000001</c:v>
                </c:pt>
                <c:pt idx="30">
                  <c:v>9.5975999999999999</c:v>
                </c:pt>
                <c:pt idx="31">
                  <c:v>9.5802999999999994</c:v>
                </c:pt>
                <c:pt idx="32">
                  <c:v>9.5602</c:v>
                </c:pt>
                <c:pt idx="33">
                  <c:v>9.5120000000000005</c:v>
                </c:pt>
                <c:pt idx="34">
                  <c:v>9.4917999999999996</c:v>
                </c:pt>
                <c:pt idx="35">
                  <c:v>9.5874000000000006</c:v>
                </c:pt>
                <c:pt idx="36">
                  <c:v>9.6931999999999992</c:v>
                </c:pt>
                <c:pt idx="37">
                  <c:v>9.7882999999999996</c:v>
                </c:pt>
                <c:pt idx="38">
                  <c:v>9.7851999999999997</c:v>
                </c:pt>
                <c:pt idx="39">
                  <c:v>9.7525999999999993</c:v>
                </c:pt>
                <c:pt idx="40">
                  <c:v>9.7251999999999992</c:v>
                </c:pt>
                <c:pt idx="41">
                  <c:v>9.6308000000000007</c:v>
                </c:pt>
                <c:pt idx="42">
                  <c:v>9.5565999999999995</c:v>
                </c:pt>
                <c:pt idx="43">
                  <c:v>9.5821000000000005</c:v>
                </c:pt>
                <c:pt idx="44">
                  <c:v>9.5775000000000006</c:v>
                </c:pt>
                <c:pt idx="45">
                  <c:v>9.6088000000000005</c:v>
                </c:pt>
                <c:pt idx="46">
                  <c:v>9.6470000000000002</c:v>
                </c:pt>
                <c:pt idx="47">
                  <c:v>9.6229999999999993</c:v>
                </c:pt>
                <c:pt idx="48">
                  <c:v>9.6248000000000005</c:v>
                </c:pt>
                <c:pt idx="49">
                  <c:v>9.6493000000000002</c:v>
                </c:pt>
                <c:pt idx="50">
                  <c:v>9.5785999999999998</c:v>
                </c:pt>
                <c:pt idx="51">
                  <c:v>9.6</c:v>
                </c:pt>
                <c:pt idx="52">
                  <c:v>9.6089000000000002</c:v>
                </c:pt>
                <c:pt idx="53">
                  <c:v>9.6089000000000002</c:v>
                </c:pt>
                <c:pt idx="54">
                  <c:v>9.5893999999999995</c:v>
                </c:pt>
                <c:pt idx="55">
                  <c:v>9.8604000000000003</c:v>
                </c:pt>
                <c:pt idx="56">
                  <c:v>10.0578</c:v>
                </c:pt>
                <c:pt idx="57">
                  <c:v>9.9893000000000001</c:v>
                </c:pt>
                <c:pt idx="58">
                  <c:v>10.0992</c:v>
                </c:pt>
                <c:pt idx="59">
                  <c:v>10.1653</c:v>
                </c:pt>
                <c:pt idx="60">
                  <c:v>9.9489000000000001</c:v>
                </c:pt>
                <c:pt idx="61">
                  <c:v>9.8832000000000004</c:v>
                </c:pt>
                <c:pt idx="62">
                  <c:v>9.9031000000000002</c:v>
                </c:pt>
                <c:pt idx="63">
                  <c:v>9.9273000000000007</c:v>
                </c:pt>
                <c:pt idx="64">
                  <c:v>9.8569999999999993</c:v>
                </c:pt>
                <c:pt idx="65">
                  <c:v>9.8978999999999999</c:v>
                </c:pt>
                <c:pt idx="66">
                  <c:v>9.9413999999999998</c:v>
                </c:pt>
                <c:pt idx="67">
                  <c:v>10.0997</c:v>
                </c:pt>
                <c:pt idx="68">
                  <c:v>9.9664999999999999</c:v>
                </c:pt>
                <c:pt idx="69">
                  <c:v>9.9085999999999999</c:v>
                </c:pt>
                <c:pt idx="70">
                  <c:v>9.8429000000000002</c:v>
                </c:pt>
                <c:pt idx="71">
                  <c:v>9.7584</c:v>
                </c:pt>
                <c:pt idx="72">
                  <c:v>9.7582000000000004</c:v>
                </c:pt>
                <c:pt idx="73">
                  <c:v>9.7584</c:v>
                </c:pt>
                <c:pt idx="74">
                  <c:v>9.5215999999999994</c:v>
                </c:pt>
                <c:pt idx="75">
                  <c:v>9.7515000000000001</c:v>
                </c:pt>
                <c:pt idx="76">
                  <c:v>9.4689999999999994</c:v>
                </c:pt>
                <c:pt idx="77">
                  <c:v>9.7243999999999993</c:v>
                </c:pt>
                <c:pt idx="78">
                  <c:v>9.7352000000000007</c:v>
                </c:pt>
                <c:pt idx="79">
                  <c:v>9.7317999999999998</c:v>
                </c:pt>
                <c:pt idx="80">
                  <c:v>9.7702000000000009</c:v>
                </c:pt>
                <c:pt idx="81">
                  <c:v>9.5997000000000003</c:v>
                </c:pt>
                <c:pt idx="82">
                  <c:v>9.5030000000000001</c:v>
                </c:pt>
                <c:pt idx="83">
                  <c:v>9.6309000000000005</c:v>
                </c:pt>
                <c:pt idx="84">
                  <c:v>9.5111000000000008</c:v>
                </c:pt>
                <c:pt idx="85">
                  <c:v>9.5769000000000002</c:v>
                </c:pt>
                <c:pt idx="86">
                  <c:v>9.3946000000000005</c:v>
                </c:pt>
                <c:pt idx="87">
                  <c:v>9.5218000000000007</c:v>
                </c:pt>
                <c:pt idx="88">
                  <c:v>9.3323</c:v>
                </c:pt>
                <c:pt idx="89">
                  <c:v>9.4756999999999998</c:v>
                </c:pt>
                <c:pt idx="90">
                  <c:v>9.4054000000000002</c:v>
                </c:pt>
                <c:pt idx="91">
                  <c:v>9.2285000000000004</c:v>
                </c:pt>
                <c:pt idx="92">
                  <c:v>9.2060999999999993</c:v>
                </c:pt>
                <c:pt idx="93">
                  <c:v>9.1917000000000009</c:v>
                </c:pt>
                <c:pt idx="94">
                  <c:v>9.0739999999999998</c:v>
                </c:pt>
                <c:pt idx="95">
                  <c:v>8.9793000000000003</c:v>
                </c:pt>
                <c:pt idx="96">
                  <c:v>8.9590999999999994</c:v>
                </c:pt>
                <c:pt idx="97">
                  <c:v>8.7872000000000003</c:v>
                </c:pt>
                <c:pt idx="98">
                  <c:v>8.9864999999999995</c:v>
                </c:pt>
                <c:pt idx="99">
                  <c:v>8.7227999999999994</c:v>
                </c:pt>
                <c:pt idx="100">
                  <c:v>8.7019000000000002</c:v>
                </c:pt>
                <c:pt idx="101">
                  <c:v>8.5267999999999997</c:v>
                </c:pt>
                <c:pt idx="102">
                  <c:v>8.4596</c:v>
                </c:pt>
                <c:pt idx="103">
                  <c:v>8.4505999999999997</c:v>
                </c:pt>
                <c:pt idx="104">
                  <c:v>8.4359000000000002</c:v>
                </c:pt>
                <c:pt idx="105">
                  <c:v>8.4611999999999998</c:v>
                </c:pt>
                <c:pt idx="106">
                  <c:v>8.3613999999999997</c:v>
                </c:pt>
                <c:pt idx="107">
                  <c:v>8.2890999999999995</c:v>
                </c:pt>
                <c:pt idx="108">
                  <c:v>8.2766999999999999</c:v>
                </c:pt>
                <c:pt idx="109">
                  <c:v>8.2317999999999998</c:v>
                </c:pt>
                <c:pt idx="110">
                  <c:v>8.1251999999999995</c:v>
                </c:pt>
                <c:pt idx="111">
                  <c:v>8.0073000000000008</c:v>
                </c:pt>
                <c:pt idx="112">
                  <c:v>7.7267000000000001</c:v>
                </c:pt>
                <c:pt idx="113">
                  <c:v>7.6191000000000004</c:v>
                </c:pt>
                <c:pt idx="114">
                  <c:v>7.7401999999999997</c:v>
                </c:pt>
                <c:pt idx="115">
                  <c:v>7.7488999999999999</c:v>
                </c:pt>
                <c:pt idx="116">
                  <c:v>7.9802999999999997</c:v>
                </c:pt>
                <c:pt idx="117">
                  <c:v>9.0792999999999999</c:v>
                </c:pt>
                <c:pt idx="118">
                  <c:v>8.5578000000000003</c:v>
                </c:pt>
                <c:pt idx="119">
                  <c:v>8.34</c:v>
                </c:pt>
                <c:pt idx="120">
                  <c:v>8.2558000000000007</c:v>
                </c:pt>
                <c:pt idx="121">
                  <c:v>8.3195999999999994</c:v>
                </c:pt>
                <c:pt idx="122">
                  <c:v>8.3703000000000003</c:v>
                </c:pt>
                <c:pt idx="123">
                  <c:v>8.2492000000000001</c:v>
                </c:pt>
                <c:pt idx="124">
                  <c:v>7.8769999999999998</c:v>
                </c:pt>
                <c:pt idx="125">
                  <c:v>8.0143000000000004</c:v>
                </c:pt>
                <c:pt idx="126">
                  <c:v>7.9089999999999998</c:v>
                </c:pt>
                <c:pt idx="127">
                  <c:v>7.8829000000000002</c:v>
                </c:pt>
                <c:pt idx="128">
                  <c:v>7.8197999999999999</c:v>
                </c:pt>
                <c:pt idx="129">
                  <c:v>7.8764000000000003</c:v>
                </c:pt>
                <c:pt idx="130">
                  <c:v>7.8874000000000004</c:v>
                </c:pt>
                <c:pt idx="131">
                  <c:v>7.9214000000000002</c:v>
                </c:pt>
                <c:pt idx="132">
                  <c:v>7.7131999999999996</c:v>
                </c:pt>
                <c:pt idx="133">
                  <c:v>7.6734999999999998</c:v>
                </c:pt>
                <c:pt idx="134">
                  <c:v>7.7636000000000003</c:v>
                </c:pt>
                <c:pt idx="135">
                  <c:v>7.7633999999999999</c:v>
                </c:pt>
                <c:pt idx="136">
                  <c:v>7.7572000000000001</c:v>
                </c:pt>
                <c:pt idx="137">
                  <c:v>7.8194999999999997</c:v>
                </c:pt>
                <c:pt idx="138">
                  <c:v>7.7824</c:v>
                </c:pt>
                <c:pt idx="139">
                  <c:v>7.7599</c:v>
                </c:pt>
                <c:pt idx="140">
                  <c:v>7.7877999999999998</c:v>
                </c:pt>
                <c:pt idx="141">
                  <c:v>7.7789999999999999</c:v>
                </c:pt>
                <c:pt idx="142">
                  <c:v>7.7892000000000001</c:v>
                </c:pt>
                <c:pt idx="143">
                  <c:v>7.7491000000000003</c:v>
                </c:pt>
                <c:pt idx="144">
                  <c:v>7.7378</c:v>
                </c:pt>
                <c:pt idx="145">
                  <c:v>7.7257999999999996</c:v>
                </c:pt>
                <c:pt idx="146">
                  <c:v>7.7561</c:v>
                </c:pt>
                <c:pt idx="147">
                  <c:v>7.6062000000000003</c:v>
                </c:pt>
                <c:pt idx="148">
                  <c:v>7.6607000000000003</c:v>
                </c:pt>
                <c:pt idx="149">
                  <c:v>7.6761999999999997</c:v>
                </c:pt>
                <c:pt idx="150">
                  <c:v>7.7378</c:v>
                </c:pt>
                <c:pt idx="151">
                  <c:v>7.8194999999999997</c:v>
                </c:pt>
                <c:pt idx="152">
                  <c:v>7.9417999999999997</c:v>
                </c:pt>
                <c:pt idx="153">
                  <c:v>7.9321999999999999</c:v>
                </c:pt>
                <c:pt idx="154">
                  <c:v>8.1753</c:v>
                </c:pt>
                <c:pt idx="155">
                  <c:v>8.0688999999999993</c:v>
                </c:pt>
                <c:pt idx="156">
                  <c:v>8.0983999999999998</c:v>
                </c:pt>
                <c:pt idx="157">
                  <c:v>8.2013999999999996</c:v>
                </c:pt>
                <c:pt idx="158">
                  <c:v>8.1646000000000001</c:v>
                </c:pt>
                <c:pt idx="159">
                  <c:v>8.2843999999999998</c:v>
                </c:pt>
                <c:pt idx="160">
                  <c:v>8.5548000000000002</c:v>
                </c:pt>
                <c:pt idx="161">
                  <c:v>8.6318000000000001</c:v>
                </c:pt>
                <c:pt idx="162">
                  <c:v>8.7146000000000008</c:v>
                </c:pt>
                <c:pt idx="163">
                  <c:v>8.8371999999999993</c:v>
                </c:pt>
              </c:numCache>
            </c:numRef>
          </c:val>
          <c:smooth val="0"/>
          <c:extLst xmlns:c16r2="http://schemas.microsoft.com/office/drawing/2015/06/chart">
            <c:ext xmlns:c16="http://schemas.microsoft.com/office/drawing/2014/chart" uri="{C3380CC4-5D6E-409C-BE32-E72D297353CC}">
              <c16:uniqueId val="{00000003-F121-4AA2-933A-12014E68FA9C}"/>
            </c:ext>
          </c:extLst>
        </c:ser>
        <c:dLbls>
          <c:showLegendKey val="0"/>
          <c:showVal val="0"/>
          <c:showCatName val="0"/>
          <c:showSerName val="0"/>
          <c:showPercent val="0"/>
          <c:showBubbleSize val="0"/>
        </c:dLbls>
        <c:smooth val="0"/>
        <c:axId val="478517152"/>
        <c:axId val="478517544"/>
      </c:lineChart>
      <c:dateAx>
        <c:axId val="478517152"/>
        <c:scaling>
          <c:orientation val="minMax"/>
          <c:min val="43466"/>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517544"/>
        <c:crosses val="autoZero"/>
        <c:auto val="1"/>
        <c:lblOffset val="100"/>
        <c:baseTimeUnit val="days"/>
        <c:majorUnit val="1"/>
        <c:majorTimeUnit val="months"/>
      </c:dateAx>
      <c:valAx>
        <c:axId val="478517544"/>
        <c:scaling>
          <c:orientation val="minMax"/>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GHEA Grapalat" panose="02000506050000020003" pitchFamily="50" charset="0"/>
                <a:ea typeface="+mn-ea"/>
                <a:cs typeface="+mn-cs"/>
              </a:defRPr>
            </a:pPr>
            <a:endParaRPr lang="en-US"/>
          </a:p>
        </c:txPr>
        <c:crossAx val="478517152"/>
        <c:crosses val="autoZero"/>
        <c:crossBetween val="between"/>
      </c:valAx>
      <c:spPr>
        <a:noFill/>
        <a:ln>
          <a:noFill/>
        </a:ln>
        <a:effectLst/>
      </c:spPr>
    </c:plotArea>
    <c:legend>
      <c:legendPos val="b"/>
      <c:layout>
        <c:manualLayout>
          <c:xMode val="edge"/>
          <c:yMode val="edge"/>
          <c:x val="1.3809126984126984E-2"/>
          <c:y val="0.82353666666666669"/>
          <c:w val="0.97742142857142855"/>
          <c:h val="0.17646333333333333"/>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3452380952381"/>
          <c:y val="7.7611111111111117E-2"/>
          <c:w val="0.8232289682539683"/>
          <c:h val="0.55816722222222226"/>
        </c:manualLayout>
      </c:layout>
      <c:lineChart>
        <c:grouping val="standard"/>
        <c:varyColors val="0"/>
        <c:ser>
          <c:idx val="0"/>
          <c:order val="0"/>
          <c:tx>
            <c:strRef>
              <c:f>'Chart 46'!$B$1</c:f>
              <c:strCache>
                <c:ptCount val="1"/>
                <c:pt idx="0">
                  <c:v>Total lending</c:v>
                </c:pt>
              </c:strCache>
            </c:strRef>
          </c:tx>
          <c:spPr>
            <a:ln w="19050" cap="rnd">
              <a:solidFill>
                <a:srgbClr val="FFC000"/>
              </a:solidFill>
              <a:round/>
            </a:ln>
            <a:effectLst/>
          </c:spPr>
          <c:marker>
            <c:symbol val="none"/>
          </c:marker>
          <c:cat>
            <c:strRef>
              <c:f>'Chart 46'!$A$2:$A$23</c:f>
              <c:strCache>
                <c:ptCount val="22"/>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N</c:v>
                </c:pt>
                <c:pt idx="21">
                  <c:v>D</c:v>
                </c:pt>
              </c:strCache>
            </c:strRef>
          </c:cat>
          <c:val>
            <c:numRef>
              <c:f>'Chart 46'!$B$2:$B$23</c:f>
              <c:numCache>
                <c:formatCode>0.0%</c:formatCode>
                <c:ptCount val="22"/>
                <c:pt idx="0">
                  <c:v>0.17631109401217926</c:v>
                </c:pt>
                <c:pt idx="1">
                  <c:v>0.18551582763697355</c:v>
                </c:pt>
                <c:pt idx="2">
                  <c:v>0.15216211512489181</c:v>
                </c:pt>
                <c:pt idx="3">
                  <c:v>0.14763264185720332</c:v>
                </c:pt>
                <c:pt idx="4">
                  <c:v>0.13626750447010891</c:v>
                </c:pt>
                <c:pt idx="5">
                  <c:v>0.12992243281391794</c:v>
                </c:pt>
                <c:pt idx="6">
                  <c:v>0.12047712782124137</c:v>
                </c:pt>
                <c:pt idx="7">
                  <c:v>0.13384529891527477</c:v>
                </c:pt>
                <c:pt idx="8">
                  <c:v>0.14643905018796416</c:v>
                </c:pt>
                <c:pt idx="9">
                  <c:v>0.14924512508112911</c:v>
                </c:pt>
                <c:pt idx="10">
                  <c:v>0.14421940195011332</c:v>
                </c:pt>
                <c:pt idx="11">
                  <c:v>0.16725402730479927</c:v>
                </c:pt>
                <c:pt idx="12">
                  <c:v>0.15920548571956231</c:v>
                </c:pt>
                <c:pt idx="13">
                  <c:v>0.15668868279310885</c:v>
                </c:pt>
                <c:pt idx="14">
                  <c:v>0.20143997391377283</c:v>
                </c:pt>
                <c:pt idx="15">
                  <c:v>0.1642895774477256</c:v>
                </c:pt>
                <c:pt idx="16">
                  <c:v>0.16870212493745057</c:v>
                </c:pt>
                <c:pt idx="17">
                  <c:v>0.17750269265622023</c:v>
                </c:pt>
                <c:pt idx="18">
                  <c:v>0.18333466071861701</c:v>
                </c:pt>
                <c:pt idx="19">
                  <c:v>0.17704572530604501</c:v>
                </c:pt>
                <c:pt idx="20">
                  <c:v>0.16441573303977</c:v>
                </c:pt>
                <c:pt idx="21">
                  <c:v>0.14988665296729001</c:v>
                </c:pt>
              </c:numCache>
            </c:numRef>
          </c:val>
          <c:smooth val="0"/>
          <c:extLst xmlns:c16r2="http://schemas.microsoft.com/office/drawing/2015/06/chart">
            <c:ext xmlns:c16="http://schemas.microsoft.com/office/drawing/2014/chart" uri="{C3380CC4-5D6E-409C-BE32-E72D297353CC}">
              <c16:uniqueId val="{00000000-560C-4823-A8CF-B2339A0BBBCD}"/>
            </c:ext>
          </c:extLst>
        </c:ser>
        <c:ser>
          <c:idx val="1"/>
          <c:order val="1"/>
          <c:tx>
            <c:strRef>
              <c:f>'Chart 46'!$C$1</c:f>
              <c:strCache>
                <c:ptCount val="1"/>
                <c:pt idx="0">
                  <c:v>Household loans</c:v>
                </c:pt>
              </c:strCache>
            </c:strRef>
          </c:tx>
          <c:spPr>
            <a:ln w="19050" cap="rnd">
              <a:solidFill>
                <a:srgbClr val="C00000"/>
              </a:solidFill>
              <a:prstDash val="lgDash"/>
              <a:round/>
            </a:ln>
            <a:effectLst/>
          </c:spPr>
          <c:marker>
            <c:symbol val="none"/>
          </c:marker>
          <c:cat>
            <c:strRef>
              <c:f>'Chart 46'!$A$2:$A$23</c:f>
              <c:strCache>
                <c:ptCount val="22"/>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N</c:v>
                </c:pt>
                <c:pt idx="21">
                  <c:v>D</c:v>
                </c:pt>
              </c:strCache>
            </c:strRef>
          </c:cat>
          <c:val>
            <c:numRef>
              <c:f>'Chart 46'!$C$2:$C$23</c:f>
              <c:numCache>
                <c:formatCode>0.0%</c:formatCode>
                <c:ptCount val="22"/>
                <c:pt idx="0">
                  <c:v>0.25638063164424096</c:v>
                </c:pt>
                <c:pt idx="1">
                  <c:v>0.26873757263275233</c:v>
                </c:pt>
                <c:pt idx="2">
                  <c:v>0.26894390993438844</c:v>
                </c:pt>
                <c:pt idx="3">
                  <c:v>0.29045841784402437</c:v>
                </c:pt>
                <c:pt idx="4">
                  <c:v>0.28207571911614515</c:v>
                </c:pt>
                <c:pt idx="5">
                  <c:v>0.29084312372459897</c:v>
                </c:pt>
                <c:pt idx="6">
                  <c:v>0.26431420126429184</c:v>
                </c:pt>
                <c:pt idx="7">
                  <c:v>0.27969192426912737</c:v>
                </c:pt>
                <c:pt idx="8">
                  <c:v>0.29378525911602127</c:v>
                </c:pt>
                <c:pt idx="9">
                  <c:v>0.29882138311057149</c:v>
                </c:pt>
                <c:pt idx="10">
                  <c:v>0.27573532922152966</c:v>
                </c:pt>
                <c:pt idx="11">
                  <c:v>0.27728777223220669</c:v>
                </c:pt>
                <c:pt idx="12">
                  <c:v>0.28487051768373695</c:v>
                </c:pt>
                <c:pt idx="13">
                  <c:v>0.27932238158944322</c:v>
                </c:pt>
                <c:pt idx="14">
                  <c:v>0.29621671098635916</c:v>
                </c:pt>
                <c:pt idx="15">
                  <c:v>0.24780084772962074</c:v>
                </c:pt>
                <c:pt idx="16">
                  <c:v>0.24282040176265762</c:v>
                </c:pt>
                <c:pt idx="17">
                  <c:v>0.22817109471053953</c:v>
                </c:pt>
                <c:pt idx="18">
                  <c:v>0.18417434927360765</c:v>
                </c:pt>
                <c:pt idx="19">
                  <c:v>0.14200497027474279</c:v>
                </c:pt>
                <c:pt idx="20">
                  <c:v>0.10566147062027453</c:v>
                </c:pt>
                <c:pt idx="21">
                  <c:v>8.353396555148751E-2</c:v>
                </c:pt>
              </c:numCache>
            </c:numRef>
          </c:val>
          <c:smooth val="0"/>
          <c:extLst xmlns:c16r2="http://schemas.microsoft.com/office/drawing/2015/06/chart">
            <c:ext xmlns:c16="http://schemas.microsoft.com/office/drawing/2014/chart" uri="{C3380CC4-5D6E-409C-BE32-E72D297353CC}">
              <c16:uniqueId val="{00000001-560C-4823-A8CF-B2339A0BBBCD}"/>
            </c:ext>
          </c:extLst>
        </c:ser>
        <c:ser>
          <c:idx val="2"/>
          <c:order val="2"/>
          <c:tx>
            <c:strRef>
              <c:f>'Chart 46'!$D$1</c:f>
              <c:strCache>
                <c:ptCount val="1"/>
                <c:pt idx="0">
                  <c:v>Business loans</c:v>
                </c:pt>
              </c:strCache>
            </c:strRef>
          </c:tx>
          <c:spPr>
            <a:ln w="19050" cap="rnd" cmpd="thickThin">
              <a:solidFill>
                <a:srgbClr val="0070C0"/>
              </a:solidFill>
              <a:prstDash val="lgDash"/>
              <a:round/>
            </a:ln>
            <a:effectLst/>
          </c:spPr>
          <c:marker>
            <c:symbol val="none"/>
          </c:marker>
          <c:cat>
            <c:strRef>
              <c:f>'Chart 46'!$A$2:$A$23</c:f>
              <c:strCache>
                <c:ptCount val="22"/>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N</c:v>
                </c:pt>
                <c:pt idx="21">
                  <c:v>D</c:v>
                </c:pt>
              </c:strCache>
            </c:strRef>
          </c:cat>
          <c:val>
            <c:numRef>
              <c:f>'Chart 46'!$D$2:$D$23</c:f>
              <c:numCache>
                <c:formatCode>0.0%</c:formatCode>
                <c:ptCount val="22"/>
                <c:pt idx="0">
                  <c:v>0.12297336852889829</c:v>
                </c:pt>
                <c:pt idx="1">
                  <c:v>0.13055734200502567</c:v>
                </c:pt>
                <c:pt idx="2">
                  <c:v>7.6339410729550528E-2</c:v>
                </c:pt>
                <c:pt idx="3">
                  <c:v>5.5155596746417679E-2</c:v>
                </c:pt>
                <c:pt idx="4">
                  <c:v>4.2170919328460954E-2</c:v>
                </c:pt>
                <c:pt idx="5">
                  <c:v>2.562982381529233E-2</c:v>
                </c:pt>
                <c:pt idx="6">
                  <c:v>2.3042411070256508E-2</c:v>
                </c:pt>
                <c:pt idx="7">
                  <c:v>3.497278146260463E-2</c:v>
                </c:pt>
                <c:pt idx="8">
                  <c:v>4.5760369409439283E-2</c:v>
                </c:pt>
                <c:pt idx="9">
                  <c:v>4.5089366619339266E-2</c:v>
                </c:pt>
                <c:pt idx="10">
                  <c:v>5.0510887931999093E-2</c:v>
                </c:pt>
                <c:pt idx="11">
                  <c:v>8.5335998413488712E-2</c:v>
                </c:pt>
                <c:pt idx="12">
                  <c:v>6.5549962834713149E-2</c:v>
                </c:pt>
                <c:pt idx="13">
                  <c:v>6.5804778961594312E-2</c:v>
                </c:pt>
                <c:pt idx="14">
                  <c:v>0.12889304020776371</c:v>
                </c:pt>
                <c:pt idx="15">
                  <c:v>9.8159360122692441E-2</c:v>
                </c:pt>
                <c:pt idx="16">
                  <c:v>0.10985951747677314</c:v>
                </c:pt>
                <c:pt idx="17">
                  <c:v>0.13617304754841286</c:v>
                </c:pt>
                <c:pt idx="18">
                  <c:v>0.18262484305460158</c:v>
                </c:pt>
                <c:pt idx="19">
                  <c:v>0.20736997597926687</c:v>
                </c:pt>
                <c:pt idx="20">
                  <c:v>0.21525509636629425</c:v>
                </c:pt>
                <c:pt idx="21">
                  <c:v>0.20802151734675989</c:v>
                </c:pt>
              </c:numCache>
            </c:numRef>
          </c:val>
          <c:smooth val="0"/>
          <c:extLst xmlns:c16r2="http://schemas.microsoft.com/office/drawing/2015/06/chart">
            <c:ext xmlns:c16="http://schemas.microsoft.com/office/drawing/2014/chart" uri="{C3380CC4-5D6E-409C-BE32-E72D297353CC}">
              <c16:uniqueId val="{00000002-560C-4823-A8CF-B2339A0BBBCD}"/>
            </c:ext>
          </c:extLst>
        </c:ser>
        <c:dLbls>
          <c:showLegendKey val="0"/>
          <c:showVal val="0"/>
          <c:showCatName val="0"/>
          <c:showSerName val="0"/>
          <c:showPercent val="0"/>
          <c:showBubbleSize val="0"/>
        </c:dLbls>
        <c:smooth val="0"/>
        <c:axId val="478506960"/>
        <c:axId val="478505392"/>
      </c:lineChart>
      <c:catAx>
        <c:axId val="4785069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505392"/>
        <c:crosses val="autoZero"/>
        <c:auto val="1"/>
        <c:lblAlgn val="ctr"/>
        <c:lblOffset val="100"/>
        <c:noMultiLvlLbl val="1"/>
      </c:catAx>
      <c:valAx>
        <c:axId val="47850539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506960"/>
        <c:crosses val="autoZero"/>
        <c:crossBetween val="between"/>
      </c:valAx>
      <c:spPr>
        <a:noFill/>
        <a:ln>
          <a:noFill/>
        </a:ln>
        <a:effectLst/>
      </c:spPr>
    </c:plotArea>
    <c:legend>
      <c:legendPos val="b"/>
      <c:layout>
        <c:manualLayout>
          <c:xMode val="edge"/>
          <c:yMode val="edge"/>
          <c:x val="6.3630952380952319E-3"/>
          <c:y val="0.79711555555555558"/>
          <c:w val="0.90663888888888888"/>
          <c:h val="0.1605511111111111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41936844379028E-2"/>
          <c:y val="4.4328240740740738E-2"/>
          <c:w val="0.92325227096936058"/>
          <c:h val="0.49366018518518529"/>
        </c:manualLayout>
      </c:layout>
      <c:lineChart>
        <c:grouping val="standard"/>
        <c:varyColors val="0"/>
        <c:ser>
          <c:idx val="0"/>
          <c:order val="0"/>
          <c:tx>
            <c:strRef>
              <c:f>'Chart 47'!$B$1</c:f>
              <c:strCache>
                <c:ptCount val="1"/>
                <c:pt idx="0">
                  <c:v>Consumer credits</c:v>
                </c:pt>
              </c:strCache>
            </c:strRef>
          </c:tx>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47'!$B$2:$B$21</c:f>
              <c:numCache>
                <c:formatCode>0.0</c:formatCode>
                <c:ptCount val="20"/>
                <c:pt idx="0">
                  <c:v>20.010790939501074</c:v>
                </c:pt>
                <c:pt idx="1">
                  <c:v>19.70945345614798</c:v>
                </c:pt>
                <c:pt idx="2">
                  <c:v>19.448329234939099</c:v>
                </c:pt>
                <c:pt idx="3">
                  <c:v>18.103132292980547</c:v>
                </c:pt>
                <c:pt idx="4">
                  <c:v>18.207205193465256</c:v>
                </c:pt>
                <c:pt idx="5">
                  <c:v>17.076736916480993</c:v>
                </c:pt>
                <c:pt idx="6">
                  <c:v>16.367642717970693</c:v>
                </c:pt>
                <c:pt idx="7">
                  <c:v>14.919594500554242</c:v>
                </c:pt>
                <c:pt idx="8">
                  <c:v>13.92651345548151</c:v>
                </c:pt>
                <c:pt idx="9">
                  <c:v>13.649409324102253</c:v>
                </c:pt>
                <c:pt idx="10">
                  <c:v>13.098387666233945</c:v>
                </c:pt>
                <c:pt idx="11">
                  <c:v>12.172744298537321</c:v>
                </c:pt>
                <c:pt idx="12">
                  <c:v>13.417447907644348</c:v>
                </c:pt>
                <c:pt idx="13">
                  <c:v>13.557791267422298</c:v>
                </c:pt>
                <c:pt idx="14">
                  <c:v>13.870095674794861</c:v>
                </c:pt>
                <c:pt idx="15">
                  <c:v>13.641169081161328</c:v>
                </c:pt>
                <c:pt idx="16">
                  <c:v>13.959483646596437</c:v>
                </c:pt>
                <c:pt idx="17">
                  <c:v>13.694736063598572</c:v>
                </c:pt>
                <c:pt idx="18">
                  <c:v>13.835559623221881</c:v>
                </c:pt>
                <c:pt idx="19">
                  <c:v>13.612636014004826</c:v>
                </c:pt>
              </c:numCache>
            </c:numRef>
          </c:val>
          <c:smooth val="0"/>
          <c:extLst xmlns:c16r2="http://schemas.microsoft.com/office/drawing/2015/06/chart">
            <c:ext xmlns:c16="http://schemas.microsoft.com/office/drawing/2014/chart" uri="{C3380CC4-5D6E-409C-BE32-E72D297353CC}">
              <c16:uniqueId val="{00000000-F428-4F9D-8348-20CC5A96B864}"/>
            </c:ext>
          </c:extLst>
        </c:ser>
        <c:ser>
          <c:idx val="1"/>
          <c:order val="1"/>
          <c:tx>
            <c:strRef>
              <c:f>'Chart 47'!$C$1</c:f>
              <c:strCache>
                <c:ptCount val="1"/>
                <c:pt idx="0">
                  <c:v>Mortgage loans</c:v>
                </c:pt>
              </c:strCache>
            </c:strRef>
          </c:tx>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47'!$C$2:$C$21</c:f>
              <c:numCache>
                <c:formatCode>0.0</c:formatCode>
                <c:ptCount val="20"/>
                <c:pt idx="0">
                  <c:v>12.699150696785194</c:v>
                </c:pt>
                <c:pt idx="1">
                  <c:v>12.772044111879234</c:v>
                </c:pt>
                <c:pt idx="2">
                  <c:v>11.615358357344627</c:v>
                </c:pt>
                <c:pt idx="3">
                  <c:v>12.939117393753376</c:v>
                </c:pt>
                <c:pt idx="4">
                  <c:v>12.453423484050484</c:v>
                </c:pt>
                <c:pt idx="5">
                  <c:v>11.578139736924673</c:v>
                </c:pt>
                <c:pt idx="6">
                  <c:v>11.795329870782258</c:v>
                </c:pt>
                <c:pt idx="7">
                  <c:v>11.212999673928655</c:v>
                </c:pt>
                <c:pt idx="8">
                  <c:v>11.142171123005989</c:v>
                </c:pt>
                <c:pt idx="9">
                  <c:v>11.322704922510853</c:v>
                </c:pt>
                <c:pt idx="10">
                  <c:v>10.989362916753818</c:v>
                </c:pt>
                <c:pt idx="11">
                  <c:v>10.54892998245619</c:v>
                </c:pt>
                <c:pt idx="12">
                  <c:v>10.986820843974625</c:v>
                </c:pt>
                <c:pt idx="13">
                  <c:v>10.854729344903163</c:v>
                </c:pt>
                <c:pt idx="14">
                  <c:v>10.797183163126004</c:v>
                </c:pt>
                <c:pt idx="15">
                  <c:v>10.772542647451155</c:v>
                </c:pt>
                <c:pt idx="16">
                  <c:v>10.642161662658447</c:v>
                </c:pt>
                <c:pt idx="17">
                  <c:v>10.897560978117115</c:v>
                </c:pt>
                <c:pt idx="18">
                  <c:v>10.762728912977643</c:v>
                </c:pt>
                <c:pt idx="19">
                  <c:v>10.404996693999061</c:v>
                </c:pt>
              </c:numCache>
            </c:numRef>
          </c:val>
          <c:smooth val="0"/>
          <c:extLst xmlns:c16r2="http://schemas.microsoft.com/office/drawing/2015/06/chart">
            <c:ext xmlns:c16="http://schemas.microsoft.com/office/drawing/2014/chart" uri="{C3380CC4-5D6E-409C-BE32-E72D297353CC}">
              <c16:uniqueId val="{00000001-F428-4F9D-8348-20CC5A96B864}"/>
            </c:ext>
          </c:extLst>
        </c:ser>
        <c:ser>
          <c:idx val="2"/>
          <c:order val="2"/>
          <c:tx>
            <c:strRef>
              <c:f>'Chart 47'!$D$1</c:f>
              <c:strCache>
                <c:ptCount val="1"/>
                <c:pt idx="0">
                  <c:v>Loans to individuals up to 1 year</c:v>
                </c:pt>
              </c:strCache>
            </c:strRef>
          </c:tx>
          <c:spPr>
            <a:ln>
              <a:solidFill>
                <a:srgbClr val="FFC000"/>
              </a:solidFill>
              <a:prstDash val="dash"/>
            </a:ln>
          </c:spPr>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47'!$D$2:$D$21</c:f>
              <c:numCache>
                <c:formatCode>0.0</c:formatCode>
                <c:ptCount val="20"/>
                <c:pt idx="0">
                  <c:v>21.139138069528791</c:v>
                </c:pt>
                <c:pt idx="1">
                  <c:v>20.989917692868548</c:v>
                </c:pt>
                <c:pt idx="2">
                  <c:v>21.225946811490971</c:v>
                </c:pt>
                <c:pt idx="3">
                  <c:v>19.430742726357138</c:v>
                </c:pt>
                <c:pt idx="4">
                  <c:v>19.152149575633423</c:v>
                </c:pt>
                <c:pt idx="5">
                  <c:v>18.023866245139661</c:v>
                </c:pt>
                <c:pt idx="6">
                  <c:v>17.065438906267833</c:v>
                </c:pt>
                <c:pt idx="7">
                  <c:v>16.048939290094403</c:v>
                </c:pt>
                <c:pt idx="8">
                  <c:v>15.716025593304598</c:v>
                </c:pt>
                <c:pt idx="9">
                  <c:v>15.18908855805295</c:v>
                </c:pt>
                <c:pt idx="10">
                  <c:v>14.400940391015304</c:v>
                </c:pt>
                <c:pt idx="11">
                  <c:v>14.047728948281371</c:v>
                </c:pt>
                <c:pt idx="12">
                  <c:v>14.28490935105985</c:v>
                </c:pt>
                <c:pt idx="13">
                  <c:v>14.179614966207392</c:v>
                </c:pt>
                <c:pt idx="14">
                  <c:v>14.077676365075071</c:v>
                </c:pt>
                <c:pt idx="15">
                  <c:v>14.166216952867257</c:v>
                </c:pt>
                <c:pt idx="16">
                  <c:v>14.074775222058268</c:v>
                </c:pt>
                <c:pt idx="17">
                  <c:v>14.013552675558012</c:v>
                </c:pt>
                <c:pt idx="18">
                  <c:v>14.199279356061483</c:v>
                </c:pt>
                <c:pt idx="19">
                  <c:v>14.114884128513626</c:v>
                </c:pt>
              </c:numCache>
            </c:numRef>
          </c:val>
          <c:smooth val="0"/>
          <c:extLst xmlns:c16r2="http://schemas.microsoft.com/office/drawing/2015/06/chart">
            <c:ext xmlns:c16="http://schemas.microsoft.com/office/drawing/2014/chart" uri="{C3380CC4-5D6E-409C-BE32-E72D297353CC}">
              <c16:uniqueId val="{00000002-F428-4F9D-8348-20CC5A96B864}"/>
            </c:ext>
          </c:extLst>
        </c:ser>
        <c:ser>
          <c:idx val="4"/>
          <c:order val="3"/>
          <c:tx>
            <c:strRef>
              <c:f>'Chart 47'!$F$1</c:f>
              <c:strCache>
                <c:ptCount val="1"/>
                <c:pt idx="0">
                  <c:v>Loans to legal persons up to 1 year</c:v>
                </c:pt>
              </c:strCache>
            </c:strRef>
          </c:tx>
          <c:spPr>
            <a:ln w="15875">
              <a:solidFill>
                <a:schemeClr val="accent6">
                  <a:lumMod val="75000"/>
                </a:schemeClr>
              </a:solidFill>
              <a:prstDash val="dash"/>
            </a:ln>
          </c:spPr>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47'!$F$2:$F$21</c:f>
              <c:numCache>
                <c:formatCode>0.0</c:formatCode>
                <c:ptCount val="20"/>
                <c:pt idx="0">
                  <c:v>14.983123387806041</c:v>
                </c:pt>
                <c:pt idx="1">
                  <c:v>13.245613425632087</c:v>
                </c:pt>
                <c:pt idx="2">
                  <c:v>14.232280181130683</c:v>
                </c:pt>
                <c:pt idx="3">
                  <c:v>12.298132962242089</c:v>
                </c:pt>
                <c:pt idx="4">
                  <c:v>14.221528408592174</c:v>
                </c:pt>
                <c:pt idx="5">
                  <c:v>10.960345365737254</c:v>
                </c:pt>
                <c:pt idx="6">
                  <c:v>9.8078318637371638</c:v>
                </c:pt>
                <c:pt idx="7">
                  <c:v>11.069447988923162</c:v>
                </c:pt>
                <c:pt idx="8">
                  <c:v>11.400969538989559</c:v>
                </c:pt>
                <c:pt idx="9">
                  <c:v>11.062201055660054</c:v>
                </c:pt>
                <c:pt idx="10">
                  <c:v>11.536808470795991</c:v>
                </c:pt>
                <c:pt idx="11">
                  <c:v>10.486933379193554</c:v>
                </c:pt>
                <c:pt idx="12">
                  <c:v>11.321533789078094</c:v>
                </c:pt>
                <c:pt idx="13">
                  <c:v>11.029167906310994</c:v>
                </c:pt>
                <c:pt idx="14">
                  <c:v>10.903694313108764</c:v>
                </c:pt>
                <c:pt idx="15">
                  <c:v>10.502227019705362</c:v>
                </c:pt>
                <c:pt idx="16">
                  <c:v>10.697230213082571</c:v>
                </c:pt>
                <c:pt idx="17">
                  <c:v>10.484133954867682</c:v>
                </c:pt>
                <c:pt idx="18">
                  <c:v>10.643993845896812</c:v>
                </c:pt>
                <c:pt idx="19">
                  <c:v>10.261034990541852</c:v>
                </c:pt>
              </c:numCache>
            </c:numRef>
          </c:val>
          <c:smooth val="0"/>
          <c:extLst xmlns:c16r2="http://schemas.microsoft.com/office/drawing/2015/06/chart">
            <c:ext xmlns:c16="http://schemas.microsoft.com/office/drawing/2014/chart" uri="{C3380CC4-5D6E-409C-BE32-E72D297353CC}">
              <c16:uniqueId val="{00000004-F428-4F9D-8348-20CC5A96B864}"/>
            </c:ext>
          </c:extLst>
        </c:ser>
        <c:ser>
          <c:idx val="3"/>
          <c:order val="4"/>
          <c:tx>
            <c:strRef>
              <c:f>'Chart 47'!$E$1</c:f>
              <c:strCache>
                <c:ptCount val="1"/>
                <c:pt idx="0">
                  <c:v>Loans to individuals more than 1 year</c:v>
                </c:pt>
              </c:strCache>
            </c:strRef>
          </c:tx>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47'!$E$2:$E$21</c:f>
              <c:numCache>
                <c:formatCode>0.0</c:formatCode>
                <c:ptCount val="20"/>
                <c:pt idx="0">
                  <c:v>19.019178045034973</c:v>
                </c:pt>
                <c:pt idx="1">
                  <c:v>18.648871912507659</c:v>
                </c:pt>
                <c:pt idx="2">
                  <c:v>17.929963177206087</c:v>
                </c:pt>
                <c:pt idx="3">
                  <c:v>17.313154573451669</c:v>
                </c:pt>
                <c:pt idx="4">
                  <c:v>17.49069250252985</c:v>
                </c:pt>
                <c:pt idx="5">
                  <c:v>16.366255182848462</c:v>
                </c:pt>
                <c:pt idx="6">
                  <c:v>15.788015120178258</c:v>
                </c:pt>
                <c:pt idx="7">
                  <c:v>14.151706844937282</c:v>
                </c:pt>
                <c:pt idx="8">
                  <c:v>13.273415964525919</c:v>
                </c:pt>
                <c:pt idx="9">
                  <c:v>13.170272780206348</c:v>
                </c:pt>
                <c:pt idx="10">
                  <c:v>12.681882041007052</c:v>
                </c:pt>
                <c:pt idx="11">
                  <c:v>11.736864397431738</c:v>
                </c:pt>
                <c:pt idx="12">
                  <c:v>13.058241203869166</c:v>
                </c:pt>
                <c:pt idx="13">
                  <c:v>13.187580885519194</c:v>
                </c:pt>
                <c:pt idx="14">
                  <c:v>13.521569174222931</c:v>
                </c:pt>
                <c:pt idx="15">
                  <c:v>13.283562388796085</c:v>
                </c:pt>
                <c:pt idx="16">
                  <c:v>13.544360135476678</c:v>
                </c:pt>
                <c:pt idx="17">
                  <c:v>13.282698112037529</c:v>
                </c:pt>
                <c:pt idx="18">
                  <c:v>13.262240477805827</c:v>
                </c:pt>
                <c:pt idx="19">
                  <c:v>12.890183969001653</c:v>
                </c:pt>
              </c:numCache>
            </c:numRef>
          </c:val>
          <c:smooth val="0"/>
          <c:extLst xmlns:c16r2="http://schemas.microsoft.com/office/drawing/2015/06/chart">
            <c:ext xmlns:c16="http://schemas.microsoft.com/office/drawing/2014/chart" uri="{C3380CC4-5D6E-409C-BE32-E72D297353CC}">
              <c16:uniqueId val="{00000000-371F-4B8D-887D-38687FC2E377}"/>
            </c:ext>
          </c:extLst>
        </c:ser>
        <c:ser>
          <c:idx val="5"/>
          <c:order val="5"/>
          <c:tx>
            <c:strRef>
              <c:f>'Chart 47'!$G$1</c:f>
              <c:strCache>
                <c:ptCount val="1"/>
                <c:pt idx="0">
                  <c:v>Loans to legal persons over 1 year</c:v>
                </c:pt>
              </c:strCache>
            </c:strRef>
          </c:tx>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47'!$G$2:$G$21</c:f>
              <c:numCache>
                <c:formatCode>0.0</c:formatCode>
                <c:ptCount val="20"/>
                <c:pt idx="0">
                  <c:v>15.155874628646375</c:v>
                </c:pt>
                <c:pt idx="1">
                  <c:v>12.983295381112271</c:v>
                </c:pt>
                <c:pt idx="2">
                  <c:v>14.265612291010099</c:v>
                </c:pt>
                <c:pt idx="3">
                  <c:v>12.871243719805019</c:v>
                </c:pt>
                <c:pt idx="4">
                  <c:v>12.641246511583949</c:v>
                </c:pt>
                <c:pt idx="5">
                  <c:v>12.812550588982454</c:v>
                </c:pt>
                <c:pt idx="6">
                  <c:v>12.472256486726865</c:v>
                </c:pt>
                <c:pt idx="7">
                  <c:v>10.171450196794011</c:v>
                </c:pt>
                <c:pt idx="8">
                  <c:v>11.44837013148326</c:v>
                </c:pt>
                <c:pt idx="9">
                  <c:v>10.993454032262679</c:v>
                </c:pt>
                <c:pt idx="10">
                  <c:v>11.384288550116086</c:v>
                </c:pt>
                <c:pt idx="11">
                  <c:v>11.232644292964101</c:v>
                </c:pt>
                <c:pt idx="12">
                  <c:v>11.098506891675136</c:v>
                </c:pt>
                <c:pt idx="13">
                  <c:v>10.872399898609975</c:v>
                </c:pt>
                <c:pt idx="14">
                  <c:v>12.107394907233161</c:v>
                </c:pt>
                <c:pt idx="15">
                  <c:v>10.471673777280284</c:v>
                </c:pt>
                <c:pt idx="16">
                  <c:v>11.711769301453263</c:v>
                </c:pt>
                <c:pt idx="17">
                  <c:v>10.623184580756813</c:v>
                </c:pt>
                <c:pt idx="18">
                  <c:v>11.827745162923888</c:v>
                </c:pt>
                <c:pt idx="19">
                  <c:v>10.513505648105001</c:v>
                </c:pt>
              </c:numCache>
            </c:numRef>
          </c:val>
          <c:smooth val="0"/>
          <c:extLst xmlns:c16r2="http://schemas.microsoft.com/office/drawing/2015/06/chart">
            <c:ext xmlns:c16="http://schemas.microsoft.com/office/drawing/2014/chart" uri="{C3380CC4-5D6E-409C-BE32-E72D297353CC}">
              <c16:uniqueId val="{00000001-371F-4B8D-887D-38687FC2E377}"/>
            </c:ext>
          </c:extLst>
        </c:ser>
        <c:ser>
          <c:idx val="6"/>
          <c:order val="6"/>
          <c:tx>
            <c:strRef>
              <c:f>'Chart 47'!$H$1</c:f>
              <c:strCache>
                <c:ptCount val="1"/>
                <c:pt idx="0">
                  <c:v>Ն1(2) </c:v>
                </c:pt>
              </c:strCache>
            </c:strRef>
          </c:tx>
          <c:marker>
            <c:symbol val="none"/>
          </c:marker>
          <c:cat>
            <c:strRef>
              <c:f>'Chart 47'!$A$2:$A$21</c:f>
              <c:strCache>
                <c:ptCount val="20"/>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strCache>
            </c:strRef>
          </c:cat>
          <c:val>
            <c:numRef>
              <c:f>'Chart 47'!$H$2:$H$18</c:f>
            </c:numRef>
          </c:val>
          <c:smooth val="0"/>
          <c:extLst xmlns:c16r2="http://schemas.microsoft.com/office/drawing/2015/06/chart">
            <c:ext xmlns:c16="http://schemas.microsoft.com/office/drawing/2014/chart" uri="{C3380CC4-5D6E-409C-BE32-E72D297353CC}">
              <c16:uniqueId val="{00000002-371F-4B8D-887D-38687FC2E377}"/>
            </c:ext>
          </c:extLst>
        </c:ser>
        <c:dLbls>
          <c:showLegendKey val="0"/>
          <c:showVal val="0"/>
          <c:showCatName val="0"/>
          <c:showSerName val="0"/>
          <c:showPercent val="0"/>
          <c:showBubbleSize val="0"/>
        </c:dLbls>
        <c:smooth val="0"/>
        <c:axId val="478504216"/>
        <c:axId val="478512840"/>
      </c:lineChart>
      <c:catAx>
        <c:axId val="478504216"/>
        <c:scaling>
          <c:orientation val="minMax"/>
        </c:scaling>
        <c:delete val="0"/>
        <c:axPos val="b"/>
        <c:numFmt formatCode="General" sourceLinked="1"/>
        <c:majorTickMark val="out"/>
        <c:minorTickMark val="none"/>
        <c:tickLblPos val="nextTo"/>
        <c:txPr>
          <a:bodyPr/>
          <a:lstStyle/>
          <a:p>
            <a:pPr>
              <a:defRPr sz="600">
                <a:latin typeface="GHEA Grapalat" panose="02000506050000020003" pitchFamily="50" charset="0"/>
              </a:defRPr>
            </a:pPr>
            <a:endParaRPr lang="en-US"/>
          </a:p>
        </c:txPr>
        <c:crossAx val="478512840"/>
        <c:crosses val="autoZero"/>
        <c:auto val="1"/>
        <c:lblAlgn val="ctr"/>
        <c:lblOffset val="100"/>
        <c:tickLblSkip val="2"/>
        <c:noMultiLvlLbl val="1"/>
      </c:catAx>
      <c:valAx>
        <c:axId val="478512840"/>
        <c:scaling>
          <c:orientation val="minMax"/>
          <c:min val="5"/>
        </c:scaling>
        <c:delete val="0"/>
        <c:axPos val="l"/>
        <c:numFmt formatCode="0" sourceLinked="0"/>
        <c:majorTickMark val="out"/>
        <c:minorTickMark val="none"/>
        <c:tickLblPos val="nextTo"/>
        <c:txPr>
          <a:bodyPr/>
          <a:lstStyle/>
          <a:p>
            <a:pPr>
              <a:defRPr sz="600">
                <a:latin typeface="GHEA Grapalat" panose="02000506050000020003" pitchFamily="50" charset="0"/>
              </a:defRPr>
            </a:pPr>
            <a:endParaRPr lang="en-US"/>
          </a:p>
        </c:txPr>
        <c:crossAx val="478504216"/>
        <c:crosses val="autoZero"/>
        <c:crossBetween val="between"/>
        <c:majorUnit val="5"/>
      </c:valAx>
      <c:spPr>
        <a:noFill/>
      </c:spPr>
    </c:plotArea>
    <c:legend>
      <c:legendPos val="r"/>
      <c:layout>
        <c:manualLayout>
          <c:xMode val="edge"/>
          <c:yMode val="edge"/>
          <c:x val="0"/>
          <c:y val="0.64671574074074067"/>
          <c:w val="0.71210515873015878"/>
          <c:h val="0.35328425925925927"/>
        </c:manualLayout>
      </c:layout>
      <c:overlay val="0"/>
      <c:txPr>
        <a:bodyPr/>
        <a:lstStyle/>
        <a:p>
          <a:pPr>
            <a:defRPr sz="800" b="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3259144018288"/>
          <c:y val="5.9701492537313432E-2"/>
          <c:w val="0.74749650749301499"/>
          <c:h val="0.57665531443970852"/>
        </c:manualLayout>
      </c:layout>
      <c:lineChart>
        <c:grouping val="standard"/>
        <c:varyColors val="0"/>
        <c:ser>
          <c:idx val="0"/>
          <c:order val="0"/>
          <c:tx>
            <c:strRef>
              <c:f>'Chart 5'!$B$1</c:f>
              <c:strCache>
                <c:ptCount val="1"/>
                <c:pt idx="0">
                  <c:v>International oil prices (USD/barrel, left axis)</c:v>
                </c:pt>
              </c:strCache>
            </c:strRef>
          </c:tx>
          <c:spPr>
            <a:ln w="12700" cap="rnd">
              <a:solidFill>
                <a:schemeClr val="tx2"/>
              </a:solidFill>
              <a:round/>
            </a:ln>
            <a:effectLst/>
          </c:spPr>
          <c:marker>
            <c:symbol val="none"/>
          </c:marker>
          <c:cat>
            <c:strRef>
              <c:f>'Chart 5'!$A$14:$A$39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5'!$B$14:$B$39</c:f>
              <c:numCache>
                <c:formatCode>0.0</c:formatCode>
                <c:ptCount val="26"/>
                <c:pt idx="0">
                  <c:v>54.0945556</c:v>
                </c:pt>
                <c:pt idx="1">
                  <c:v>50.211200900000001</c:v>
                </c:pt>
                <c:pt idx="2">
                  <c:v>51.675845899999999</c:v>
                </c:pt>
                <c:pt idx="3">
                  <c:v>61.4017421</c:v>
                </c:pt>
                <c:pt idx="4">
                  <c:v>66.936639999999997</c:v>
                </c:pt>
                <c:pt idx="5">
                  <c:v>74.459890000000001</c:v>
                </c:pt>
                <c:pt idx="6">
                  <c:v>75.43732</c:v>
                </c:pt>
                <c:pt idx="7">
                  <c:v>66.651129999999995</c:v>
                </c:pt>
                <c:pt idx="8">
                  <c:v>63.198950000000004</c:v>
                </c:pt>
                <c:pt idx="9">
                  <c:v>68.24736</c:v>
                </c:pt>
                <c:pt idx="10">
                  <c:v>61.828470000000003</c:v>
                </c:pt>
                <c:pt idx="11">
                  <c:v>62.597329999999999</c:v>
                </c:pt>
                <c:pt idx="12">
                  <c:v>49.206789999999998</c:v>
                </c:pt>
                <c:pt idx="13">
                  <c:v>32.770989999999998</c:v>
                </c:pt>
                <c:pt idx="14">
                  <c:v>42.92689</c:v>
                </c:pt>
                <c:pt idx="15">
                  <c:v>44.940719999999999</c:v>
                </c:pt>
                <c:pt idx="16">
                  <c:v>58.538609999999998</c:v>
                </c:pt>
                <c:pt idx="17">
                  <c:v>63.49635</c:v>
                </c:pt>
                <c:pt idx="18">
                  <c:v>62.558439999999997</c:v>
                </c:pt>
                <c:pt idx="19">
                  <c:v>60.685699999999997</c:v>
                </c:pt>
                <c:pt idx="20">
                  <c:v>60.011879999999998</c:v>
                </c:pt>
                <c:pt idx="21">
                  <c:v>60.265949999999997</c:v>
                </c:pt>
                <c:pt idx="22">
                  <c:v>60.791870000000003</c:v>
                </c:pt>
                <c:pt idx="23">
                  <c:v>61.518320000000003</c:v>
                </c:pt>
                <c:pt idx="24">
                  <c:v>62.425220000000003</c:v>
                </c:pt>
                <c:pt idx="25">
                  <c:v>63.324719999999999</c:v>
                </c:pt>
              </c:numCache>
            </c:numRef>
          </c:val>
          <c:smooth val="0"/>
          <c:extLst xmlns:c16r2="http://schemas.microsoft.com/office/drawing/2015/06/chart">
            <c:ext xmlns:c16="http://schemas.microsoft.com/office/drawing/2014/chart" uri="{C3380CC4-5D6E-409C-BE32-E72D297353CC}">
              <c16:uniqueId val="{00000000-E4F0-41D9-BB7F-0C2C7567B067}"/>
            </c:ext>
          </c:extLst>
        </c:ser>
        <c:ser>
          <c:idx val="2"/>
          <c:order val="2"/>
          <c:tx>
            <c:strRef>
              <c:f>'Chart 5'!$D$1</c:f>
              <c:strCache>
                <c:ptCount val="1"/>
                <c:pt idx="0">
                  <c:v>Food Price Index (FAO index, left axis)</c:v>
                </c:pt>
              </c:strCache>
            </c:strRef>
          </c:tx>
          <c:spPr>
            <a:ln w="12700" cap="rnd">
              <a:solidFill>
                <a:schemeClr val="accent6">
                  <a:lumMod val="75000"/>
                </a:schemeClr>
              </a:solidFill>
              <a:round/>
            </a:ln>
            <a:effectLst/>
          </c:spPr>
          <c:marker>
            <c:symbol val="none"/>
          </c:marker>
          <c:cat>
            <c:strRef>
              <c:f>'Chart 5'!$A$14:$A$39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5'!$D$14:$D$39</c:f>
              <c:numCache>
                <c:formatCode>0.0</c:formatCode>
                <c:ptCount val="26"/>
                <c:pt idx="0">
                  <c:v>97.329890000000006</c:v>
                </c:pt>
                <c:pt idx="1">
                  <c:v>96.825230000000005</c:v>
                </c:pt>
                <c:pt idx="2">
                  <c:v>99.799300000000002</c:v>
                </c:pt>
                <c:pt idx="3">
                  <c:v>98.059539999999998</c:v>
                </c:pt>
                <c:pt idx="4">
                  <c:v>97.828829999999996</c:v>
                </c:pt>
                <c:pt idx="5">
                  <c:v>97.996889999999993</c:v>
                </c:pt>
                <c:pt idx="6">
                  <c:v>95.030799999999999</c:v>
                </c:pt>
                <c:pt idx="7">
                  <c:v>92.565219999999997</c:v>
                </c:pt>
                <c:pt idx="8">
                  <c:v>93.432469999999995</c:v>
                </c:pt>
                <c:pt idx="9">
                  <c:v>94.364050000000006</c:v>
                </c:pt>
                <c:pt idx="10">
                  <c:v>94.130420000000001</c:v>
                </c:pt>
                <c:pt idx="11">
                  <c:v>98.237750000000005</c:v>
                </c:pt>
                <c:pt idx="12">
                  <c:v>98.953289999999996</c:v>
                </c:pt>
                <c:pt idx="13">
                  <c:v>92.162520000000001</c:v>
                </c:pt>
                <c:pt idx="14">
                  <c:v>95.886769999999999</c:v>
                </c:pt>
                <c:pt idx="15">
                  <c:v>105.0228</c:v>
                </c:pt>
                <c:pt idx="16">
                  <c:v>114.2803</c:v>
                </c:pt>
                <c:pt idx="17">
                  <c:v>117.25839999999999</c:v>
                </c:pt>
                <c:pt idx="18">
                  <c:v>117.6545</c:v>
                </c:pt>
                <c:pt idx="19">
                  <c:v>115.9773</c:v>
                </c:pt>
                <c:pt idx="20">
                  <c:v>115.1814</c:v>
                </c:pt>
                <c:pt idx="21">
                  <c:v>115.0651</c:v>
                </c:pt>
                <c:pt idx="22">
                  <c:v>115.11</c:v>
                </c:pt>
                <c:pt idx="23">
                  <c:v>115.4633</c:v>
                </c:pt>
                <c:pt idx="24">
                  <c:v>116.2081</c:v>
                </c:pt>
                <c:pt idx="25">
                  <c:v>117.1206</c:v>
                </c:pt>
              </c:numCache>
            </c:numRef>
          </c:val>
          <c:smooth val="0"/>
          <c:extLst xmlns:c16r2="http://schemas.microsoft.com/office/drawing/2015/06/chart">
            <c:ext xmlns:c16="http://schemas.microsoft.com/office/drawing/2014/chart" uri="{C3380CC4-5D6E-409C-BE32-E72D297353CC}">
              <c16:uniqueId val="{00000001-E4F0-41D9-BB7F-0C2C7567B067}"/>
            </c:ext>
          </c:extLst>
        </c:ser>
        <c:dLbls>
          <c:showLegendKey val="0"/>
          <c:showVal val="0"/>
          <c:showCatName val="0"/>
          <c:showSerName val="0"/>
          <c:showPercent val="0"/>
          <c:showBubbleSize val="0"/>
        </c:dLbls>
        <c:marker val="1"/>
        <c:smooth val="0"/>
        <c:axId val="431077952"/>
        <c:axId val="431076776"/>
      </c:lineChart>
      <c:lineChart>
        <c:grouping val="standard"/>
        <c:varyColors val="0"/>
        <c:ser>
          <c:idx val="1"/>
          <c:order val="1"/>
          <c:tx>
            <c:strRef>
              <c:f>'Chart 5'!$C$1</c:f>
              <c:strCache>
                <c:ptCount val="1"/>
                <c:pt idx="0">
                  <c:v>International copper prices (USD/ton, right axis)</c:v>
                </c:pt>
              </c:strCache>
            </c:strRef>
          </c:tx>
          <c:spPr>
            <a:ln w="12700" cap="rnd">
              <a:solidFill>
                <a:srgbClr val="C00000"/>
              </a:solidFill>
              <a:round/>
            </a:ln>
            <a:effectLst/>
          </c:spPr>
          <c:marker>
            <c:symbol val="none"/>
          </c:marker>
          <c:cat>
            <c:strRef>
              <c:f>'Chart 5'!$A$14:$A$39</c:f>
              <c:strCache>
                <c:ptCount val="26"/>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strCache>
            </c:strRef>
          </c:cat>
          <c:val>
            <c:numRef>
              <c:f>'Chart 5'!$C$14:$C$39</c:f>
              <c:numCache>
                <c:formatCode>0.0</c:formatCode>
                <c:ptCount val="26"/>
                <c:pt idx="0">
                  <c:v>5839.5290000000005</c:v>
                </c:pt>
                <c:pt idx="1">
                  <c:v>5667.5150000000003</c:v>
                </c:pt>
                <c:pt idx="2">
                  <c:v>6343.8760000000002</c:v>
                </c:pt>
                <c:pt idx="3">
                  <c:v>6822.6710000000003</c:v>
                </c:pt>
                <c:pt idx="4">
                  <c:v>6956.2380000000003</c:v>
                </c:pt>
                <c:pt idx="5">
                  <c:v>6880.61</c:v>
                </c:pt>
                <c:pt idx="6">
                  <c:v>6116.8</c:v>
                </c:pt>
                <c:pt idx="7">
                  <c:v>6163.2849999999999</c:v>
                </c:pt>
                <c:pt idx="8">
                  <c:v>6222.7370000000001</c:v>
                </c:pt>
                <c:pt idx="9">
                  <c:v>6108.3050000000003</c:v>
                </c:pt>
                <c:pt idx="10">
                  <c:v>5802.4470000000001</c:v>
                </c:pt>
                <c:pt idx="11">
                  <c:v>5896.6059999999998</c:v>
                </c:pt>
                <c:pt idx="12">
                  <c:v>5667.7569999999996</c:v>
                </c:pt>
                <c:pt idx="13">
                  <c:v>5371.9369999999999</c:v>
                </c:pt>
                <c:pt idx="14">
                  <c:v>6515.64</c:v>
                </c:pt>
                <c:pt idx="15">
                  <c:v>7209.4880000000003</c:v>
                </c:pt>
                <c:pt idx="16">
                  <c:v>8122.53</c:v>
                </c:pt>
                <c:pt idx="17">
                  <c:v>9231.6290000000008</c:v>
                </c:pt>
                <c:pt idx="18">
                  <c:v>9532.9310000000005</c:v>
                </c:pt>
                <c:pt idx="19">
                  <c:v>9155.9089999999997</c:v>
                </c:pt>
                <c:pt idx="20">
                  <c:v>9038.5509999999995</c:v>
                </c:pt>
                <c:pt idx="21">
                  <c:v>9066.2170000000006</c:v>
                </c:pt>
                <c:pt idx="22">
                  <c:v>9128.8009999999995</c:v>
                </c:pt>
                <c:pt idx="23">
                  <c:v>9214.098</c:v>
                </c:pt>
                <c:pt idx="24">
                  <c:v>9316.9509999999991</c:v>
                </c:pt>
                <c:pt idx="25">
                  <c:v>9417.8819999999996</c:v>
                </c:pt>
              </c:numCache>
            </c:numRef>
          </c:val>
          <c:smooth val="0"/>
          <c:extLst xmlns:c16r2="http://schemas.microsoft.com/office/drawing/2015/06/chart">
            <c:ext xmlns:c16="http://schemas.microsoft.com/office/drawing/2014/chart" uri="{C3380CC4-5D6E-409C-BE32-E72D297353CC}">
              <c16:uniqueId val="{00000002-E4F0-41D9-BB7F-0C2C7567B067}"/>
            </c:ext>
          </c:extLst>
        </c:ser>
        <c:dLbls>
          <c:showLegendKey val="0"/>
          <c:showVal val="0"/>
          <c:showCatName val="0"/>
          <c:showSerName val="0"/>
          <c:showPercent val="0"/>
          <c:showBubbleSize val="0"/>
        </c:dLbls>
        <c:marker val="1"/>
        <c:smooth val="0"/>
        <c:axId val="431075208"/>
        <c:axId val="431074816"/>
      </c:lineChart>
      <c:catAx>
        <c:axId val="431077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6776"/>
        <c:crosses val="autoZero"/>
        <c:auto val="1"/>
        <c:lblAlgn val="ctr"/>
        <c:lblOffset val="100"/>
        <c:noMultiLvlLbl val="0"/>
      </c:catAx>
      <c:valAx>
        <c:axId val="431076776"/>
        <c:scaling>
          <c:orientation val="minMax"/>
          <c:max val="125"/>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ln>
                  <a:noFill/>
                </a:ln>
                <a:solidFill>
                  <a:sysClr val="windowText" lastClr="000000"/>
                </a:solidFill>
                <a:latin typeface="GHEA Grapalat" panose="02000506050000020003" pitchFamily="50" charset="0"/>
                <a:ea typeface="+mn-ea"/>
                <a:cs typeface="+mn-cs"/>
              </a:defRPr>
            </a:pPr>
            <a:endParaRPr lang="en-US"/>
          </a:p>
        </c:txPr>
        <c:crossAx val="431077952"/>
        <c:crosses val="autoZero"/>
        <c:crossBetween val="between"/>
      </c:valAx>
      <c:valAx>
        <c:axId val="431074816"/>
        <c:scaling>
          <c:orientation val="minMax"/>
          <c:max val="10000"/>
          <c:min val="40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5208"/>
        <c:crosses val="max"/>
        <c:crossBetween val="between"/>
        <c:majorUnit val="1000"/>
      </c:valAx>
      <c:catAx>
        <c:axId val="431075208"/>
        <c:scaling>
          <c:orientation val="minMax"/>
        </c:scaling>
        <c:delete val="1"/>
        <c:axPos val="b"/>
        <c:numFmt formatCode="General" sourceLinked="1"/>
        <c:majorTickMark val="out"/>
        <c:minorTickMark val="none"/>
        <c:tickLblPos val="nextTo"/>
        <c:crossAx val="431074816"/>
        <c:crosses val="autoZero"/>
        <c:auto val="1"/>
        <c:lblAlgn val="ctr"/>
        <c:lblOffset val="100"/>
        <c:noMultiLvlLbl val="0"/>
      </c:catAx>
      <c:spPr>
        <a:blipFill dpi="0" rotWithShape="1">
          <a:blip xmlns:r="http://schemas.openxmlformats.org/officeDocument/2006/relationships" r:embed="rId1"/>
          <a:srcRect/>
          <a:stretch>
            <a:fillRect l="59000"/>
          </a:stretch>
        </a:blipFill>
        <a:ln>
          <a:noFill/>
        </a:ln>
        <a:effectLst/>
      </c:spPr>
    </c:plotArea>
    <c:legend>
      <c:legendPos val="b"/>
      <c:layout>
        <c:manualLayout>
          <c:xMode val="edge"/>
          <c:yMode val="edge"/>
          <c:x val="3.423053721107443E-3"/>
          <c:y val="0.78800158121347452"/>
          <c:w val="0.77174285714285706"/>
          <c:h val="0.2013615530080449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9126984126985E-2"/>
          <c:y val="0.14997686239633268"/>
          <c:w val="0.77917777777777775"/>
          <c:h val="0.75197862663861226"/>
        </c:manualLayout>
      </c:layout>
      <c:barChart>
        <c:barDir val="col"/>
        <c:grouping val="clustered"/>
        <c:varyColors val="0"/>
        <c:ser>
          <c:idx val="0"/>
          <c:order val="0"/>
          <c:tx>
            <c:strRef>
              <c:f>'Chart 6'!$B$1</c:f>
              <c:strCache>
                <c:ptCount val="1"/>
                <c:pt idx="0">
                  <c:v>2019</c:v>
                </c:pt>
              </c:strCache>
            </c:strRef>
          </c:tx>
          <c:spPr>
            <a:solidFill>
              <a:schemeClr val="accent1"/>
            </a:solidFill>
            <a:ln>
              <a:noFill/>
            </a:ln>
            <a:effectLst/>
          </c:spPr>
          <c:invertIfNegative val="0"/>
          <c:cat>
            <c:strRef>
              <c:f>'Chart 6'!$A$2:$A$8</c:f>
              <c:strCache>
                <c:ptCount val="6"/>
                <c:pt idx="0">
                  <c:v>USA</c:v>
                </c:pt>
                <c:pt idx="1">
                  <c:v>Germany</c:v>
                </c:pt>
                <c:pt idx="2">
                  <c:v>France</c:v>
                </c:pt>
                <c:pt idx="3">
                  <c:v>UK</c:v>
                </c:pt>
                <c:pt idx="4">
                  <c:v>Spain</c:v>
                </c:pt>
                <c:pt idx="5">
                  <c:v>Italy</c:v>
                </c:pt>
              </c:strCache>
            </c:strRef>
          </c:cat>
          <c:val>
            <c:numRef>
              <c:f>'Chart 6'!$B$2:$B$8</c:f>
              <c:numCache>
                <c:formatCode>0.0</c:formatCode>
                <c:ptCount val="6"/>
                <c:pt idx="0" formatCode="General">
                  <c:v>-4.5999999999999996</c:v>
                </c:pt>
                <c:pt idx="1">
                  <c:v>1.5</c:v>
                </c:pt>
                <c:pt idx="2" formatCode="General">
                  <c:v>-3</c:v>
                </c:pt>
                <c:pt idx="3" formatCode="General">
                  <c:v>-2.2999999999999998</c:v>
                </c:pt>
                <c:pt idx="4" formatCode="General">
                  <c:v>-2.9</c:v>
                </c:pt>
                <c:pt idx="5" formatCode="General">
                  <c:v>-1.6</c:v>
                </c:pt>
              </c:numCache>
            </c:numRef>
          </c:val>
          <c:extLst xmlns:c16r2="http://schemas.microsoft.com/office/drawing/2015/06/chart">
            <c:ext xmlns:c16="http://schemas.microsoft.com/office/drawing/2014/chart" uri="{C3380CC4-5D6E-409C-BE32-E72D297353CC}">
              <c16:uniqueId val="{00000000-7235-4D39-BA62-BA6EF63B85A3}"/>
            </c:ext>
          </c:extLst>
        </c:ser>
        <c:ser>
          <c:idx val="1"/>
          <c:order val="1"/>
          <c:tx>
            <c:strRef>
              <c:f>'Chart 6'!$C$1</c:f>
              <c:strCache>
                <c:ptCount val="1"/>
                <c:pt idx="0">
                  <c:v>2020</c:v>
                </c:pt>
              </c:strCache>
            </c:strRef>
          </c:tx>
          <c:spPr>
            <a:solidFill>
              <a:schemeClr val="accent2"/>
            </a:solidFill>
            <a:ln>
              <a:noFill/>
            </a:ln>
            <a:effectLst/>
          </c:spPr>
          <c:invertIfNegative val="0"/>
          <c:cat>
            <c:strRef>
              <c:f>'Chart 6'!$A$2:$A$8</c:f>
              <c:strCache>
                <c:ptCount val="6"/>
                <c:pt idx="0">
                  <c:v>USA</c:v>
                </c:pt>
                <c:pt idx="1">
                  <c:v>Germany</c:v>
                </c:pt>
                <c:pt idx="2">
                  <c:v>France</c:v>
                </c:pt>
                <c:pt idx="3">
                  <c:v>UK</c:v>
                </c:pt>
                <c:pt idx="4">
                  <c:v>Spain</c:v>
                </c:pt>
                <c:pt idx="5">
                  <c:v>Italy</c:v>
                </c:pt>
              </c:strCache>
            </c:strRef>
          </c:cat>
          <c:val>
            <c:numRef>
              <c:f>'Chart 6'!$C$2:$C$8</c:f>
              <c:numCache>
                <c:formatCode>0.0</c:formatCode>
                <c:ptCount val="6"/>
                <c:pt idx="0" formatCode="General">
                  <c:v>-14.9</c:v>
                </c:pt>
                <c:pt idx="1">
                  <c:v>-6</c:v>
                </c:pt>
                <c:pt idx="2" formatCode="General">
                  <c:v>-10.5</c:v>
                </c:pt>
                <c:pt idx="3" formatCode="General">
                  <c:v>-13.4</c:v>
                </c:pt>
                <c:pt idx="4" formatCode="General">
                  <c:v>-12.2</c:v>
                </c:pt>
                <c:pt idx="5" formatCode="General">
                  <c:v>-10.8</c:v>
                </c:pt>
              </c:numCache>
            </c:numRef>
          </c:val>
          <c:extLst xmlns:c16r2="http://schemas.microsoft.com/office/drawing/2015/06/chart">
            <c:ext xmlns:c16="http://schemas.microsoft.com/office/drawing/2014/chart" uri="{C3380CC4-5D6E-409C-BE32-E72D297353CC}">
              <c16:uniqueId val="{00000001-7235-4D39-BA62-BA6EF63B85A3}"/>
            </c:ext>
          </c:extLst>
        </c:ser>
        <c:ser>
          <c:idx val="2"/>
          <c:order val="2"/>
          <c:tx>
            <c:strRef>
              <c:f>'Chart 6'!$D$1</c:f>
              <c:strCache>
                <c:ptCount val="1"/>
                <c:pt idx="0">
                  <c:v>2021</c:v>
                </c:pt>
              </c:strCache>
            </c:strRef>
          </c:tx>
          <c:spPr>
            <a:solidFill>
              <a:schemeClr val="accent3"/>
            </a:solidFill>
            <a:ln>
              <a:noFill/>
            </a:ln>
            <a:effectLst/>
          </c:spPr>
          <c:invertIfNegative val="0"/>
          <c:cat>
            <c:strRef>
              <c:f>'Chart 6'!$A$2:$A$8</c:f>
              <c:strCache>
                <c:ptCount val="6"/>
                <c:pt idx="0">
                  <c:v>USA</c:v>
                </c:pt>
                <c:pt idx="1">
                  <c:v>Germany</c:v>
                </c:pt>
                <c:pt idx="2">
                  <c:v>France</c:v>
                </c:pt>
                <c:pt idx="3">
                  <c:v>UK</c:v>
                </c:pt>
                <c:pt idx="4">
                  <c:v>Spain</c:v>
                </c:pt>
                <c:pt idx="5">
                  <c:v>Italy</c:v>
                </c:pt>
              </c:strCache>
            </c:strRef>
          </c:cat>
          <c:val>
            <c:numRef>
              <c:f>'Chart 6'!$D$2:$D$8</c:f>
              <c:numCache>
                <c:formatCode>0.0</c:formatCode>
                <c:ptCount val="6"/>
                <c:pt idx="0" formatCode="General">
                  <c:v>-10.3</c:v>
                </c:pt>
                <c:pt idx="1">
                  <c:v>-4</c:v>
                </c:pt>
                <c:pt idx="2" formatCode="General">
                  <c:v>-8.3000000000000007</c:v>
                </c:pt>
                <c:pt idx="3" formatCode="General">
                  <c:v>-9</c:v>
                </c:pt>
                <c:pt idx="4" formatCode="General">
                  <c:v>-9.6</c:v>
                </c:pt>
                <c:pt idx="5" formatCode="General">
                  <c:v>-7.8</c:v>
                </c:pt>
              </c:numCache>
            </c:numRef>
          </c:val>
          <c:extLst xmlns:c16r2="http://schemas.microsoft.com/office/drawing/2015/06/chart">
            <c:ext xmlns:c16="http://schemas.microsoft.com/office/drawing/2014/chart" uri="{C3380CC4-5D6E-409C-BE32-E72D297353CC}">
              <c16:uniqueId val="{00000002-7235-4D39-BA62-BA6EF63B85A3}"/>
            </c:ext>
          </c:extLst>
        </c:ser>
        <c:dLbls>
          <c:showLegendKey val="0"/>
          <c:showVal val="0"/>
          <c:showCatName val="0"/>
          <c:showSerName val="0"/>
          <c:showPercent val="0"/>
          <c:showBubbleSize val="0"/>
        </c:dLbls>
        <c:gapWidth val="219"/>
        <c:axId val="431075600"/>
        <c:axId val="431078736"/>
      </c:barChart>
      <c:scatterChart>
        <c:scatterStyle val="lineMarker"/>
        <c:varyColors val="0"/>
        <c:ser>
          <c:idx val="3"/>
          <c:order val="3"/>
          <c:tx>
            <c:strRef>
              <c:f>'Chart 6'!$E$1</c:f>
              <c:strCache>
                <c:ptCount val="1"/>
                <c:pt idx="0">
                  <c:v>Gross public debt/GDP, 2019 (right axis)</c:v>
                </c:pt>
              </c:strCache>
            </c:strRef>
          </c:tx>
          <c:spPr>
            <a:ln w="25400" cap="rnd">
              <a:noFill/>
              <a:round/>
            </a:ln>
            <a:effectLst/>
          </c:spPr>
          <c:marker>
            <c:symbol val="dash"/>
            <c:size val="14"/>
            <c:spPr>
              <a:solidFill>
                <a:srgbClr val="C00000"/>
              </a:solidFill>
              <a:ln w="9525">
                <a:noFill/>
              </a:ln>
              <a:effectLst/>
            </c:spPr>
          </c:marker>
          <c:xVal>
            <c:strRef>
              <c:f>'Chart 6'!$A$2:$A$8</c:f>
              <c:strCache>
                <c:ptCount val="6"/>
                <c:pt idx="0">
                  <c:v>USA</c:v>
                </c:pt>
                <c:pt idx="1">
                  <c:v>Germany</c:v>
                </c:pt>
                <c:pt idx="2">
                  <c:v>France</c:v>
                </c:pt>
                <c:pt idx="3">
                  <c:v>UK</c:v>
                </c:pt>
                <c:pt idx="4">
                  <c:v>Spain</c:v>
                </c:pt>
                <c:pt idx="5">
                  <c:v>Italy</c:v>
                </c:pt>
              </c:strCache>
            </c:strRef>
          </c:xVal>
          <c:yVal>
            <c:numRef>
              <c:f>'Chart 6'!$E$2:$E$8</c:f>
              <c:numCache>
                <c:formatCode>General</c:formatCode>
                <c:ptCount val="6"/>
                <c:pt idx="0">
                  <c:v>108.7</c:v>
                </c:pt>
                <c:pt idx="1">
                  <c:v>59.6</c:v>
                </c:pt>
                <c:pt idx="2">
                  <c:v>98.1</c:v>
                </c:pt>
                <c:pt idx="3">
                  <c:v>85.4</c:v>
                </c:pt>
                <c:pt idx="4">
                  <c:v>95.5</c:v>
                </c:pt>
                <c:pt idx="5">
                  <c:v>134.69999999999999</c:v>
                </c:pt>
              </c:numCache>
            </c:numRef>
          </c:yVal>
          <c:smooth val="0"/>
          <c:extLst xmlns:c16r2="http://schemas.microsoft.com/office/drawing/2015/06/chart">
            <c:ext xmlns:c16="http://schemas.microsoft.com/office/drawing/2014/chart" uri="{C3380CC4-5D6E-409C-BE32-E72D297353CC}">
              <c16:uniqueId val="{00000003-7235-4D39-BA62-BA6EF63B85A3}"/>
            </c:ext>
          </c:extLst>
        </c:ser>
        <c:dLbls>
          <c:showLegendKey val="0"/>
          <c:showVal val="0"/>
          <c:showCatName val="0"/>
          <c:showSerName val="0"/>
          <c:showPercent val="0"/>
          <c:showBubbleSize val="0"/>
        </c:dLbls>
        <c:axId val="431079520"/>
        <c:axId val="431079128"/>
      </c:scatterChart>
      <c:catAx>
        <c:axId val="431075600"/>
        <c:scaling>
          <c:orientation val="minMax"/>
        </c:scaling>
        <c:delete val="0"/>
        <c:axPos val="b"/>
        <c:numFmt formatCode="General" sourceLinked="1"/>
        <c:majorTickMark val="in"/>
        <c:minorTickMark val="none"/>
        <c:tickLblPos val="high"/>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8736"/>
        <c:crosses val="autoZero"/>
        <c:auto val="1"/>
        <c:lblAlgn val="ctr"/>
        <c:lblOffset val="100"/>
        <c:noMultiLvlLbl val="0"/>
      </c:catAx>
      <c:valAx>
        <c:axId val="431078736"/>
        <c:scaling>
          <c:orientation val="minMax"/>
          <c:min val="-25"/>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5600"/>
        <c:crosses val="autoZero"/>
        <c:crossBetween val="between"/>
      </c:valAx>
      <c:valAx>
        <c:axId val="431079128"/>
        <c:scaling>
          <c:orientation val="maxMin"/>
          <c:max val="150"/>
          <c:min val="3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9520"/>
        <c:crosses val="max"/>
        <c:crossBetween val="midCat"/>
      </c:valAx>
      <c:valAx>
        <c:axId val="431079520"/>
        <c:scaling>
          <c:orientation val="minMax"/>
        </c:scaling>
        <c:delete val="1"/>
        <c:axPos val="t"/>
        <c:numFmt formatCode="General" sourceLinked="1"/>
        <c:majorTickMark val="out"/>
        <c:minorTickMark val="none"/>
        <c:tickLblPos val="nextTo"/>
        <c:crossAx val="431079128"/>
        <c:crosses val="autoZero"/>
        <c:crossBetween val="midCat"/>
      </c:valAx>
      <c:spPr>
        <a:noFill/>
        <a:ln>
          <a:noFill/>
        </a:ln>
        <a:effectLst/>
      </c:spPr>
    </c:plotArea>
    <c:legend>
      <c:legendPos val="b"/>
      <c:layout>
        <c:manualLayout>
          <c:xMode val="edge"/>
          <c:yMode val="edge"/>
          <c:x val="4.3809523809523812E-3"/>
          <c:y val="0.92472108341829173"/>
          <c:w val="0.90052341269841274"/>
          <c:h val="7.527891658170828E-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880952380952"/>
          <c:y val="4.3123512902480975E-2"/>
          <c:w val="0.79170119047619048"/>
          <c:h val="0.62097022616246345"/>
        </c:manualLayout>
      </c:layout>
      <c:barChart>
        <c:barDir val="col"/>
        <c:grouping val="clustered"/>
        <c:varyColors val="0"/>
        <c:ser>
          <c:idx val="0"/>
          <c:order val="0"/>
          <c:tx>
            <c:strRef>
              <c:f>'Chart 7'!$B$1</c:f>
              <c:strCache>
                <c:ptCount val="1"/>
                <c:pt idx="0">
                  <c:v>FRS policy interest rate (right axis)</c:v>
                </c:pt>
              </c:strCache>
            </c:strRef>
          </c:tx>
          <c:spPr>
            <a:solidFill>
              <a:schemeClr val="accent1"/>
            </a:solidFill>
            <a:ln w="3175">
              <a:solidFill>
                <a:schemeClr val="accent1">
                  <a:lumMod val="75000"/>
                </a:schemeClr>
              </a:solidFill>
            </a:ln>
            <a:effectLst/>
          </c:spPr>
          <c:invertIfNegative val="0"/>
          <c:cat>
            <c:strRef>
              <c:f>'Chart 7'!$A$2:$A$89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7'!$B$2:$B$89</c:f>
              <c:numCache>
                <c:formatCode>0.0</c:formatCode>
                <c:ptCount val="88"/>
                <c:pt idx="0">
                  <c:v>1.25</c:v>
                </c:pt>
                <c:pt idx="1">
                  <c:v>1.2466666666666599</c:v>
                </c:pt>
                <c:pt idx="2">
                  <c:v>1.0166666666666599</c:v>
                </c:pt>
                <c:pt idx="3">
                  <c:v>0.99666666666666603</c:v>
                </c:pt>
                <c:pt idx="4">
                  <c:v>1.0033333333333301</c:v>
                </c:pt>
                <c:pt idx="5">
                  <c:v>1.01</c:v>
                </c:pt>
                <c:pt idx="6">
                  <c:v>1.43333333333333</c:v>
                </c:pt>
                <c:pt idx="7">
                  <c:v>1.95</c:v>
                </c:pt>
                <c:pt idx="8">
                  <c:v>2.4700000000000002</c:v>
                </c:pt>
                <c:pt idx="9">
                  <c:v>2.9433333333333298</c:v>
                </c:pt>
                <c:pt idx="10">
                  <c:v>3.46</c:v>
                </c:pt>
                <c:pt idx="11">
                  <c:v>3.98</c:v>
                </c:pt>
                <c:pt idx="12">
                  <c:v>4.4566666666666599</c:v>
                </c:pt>
                <c:pt idx="13">
                  <c:v>4.9066666666666601</c:v>
                </c:pt>
                <c:pt idx="14">
                  <c:v>5.2466666666666599</c:v>
                </c:pt>
                <c:pt idx="15">
                  <c:v>5.2466666666666599</c:v>
                </c:pt>
                <c:pt idx="16">
                  <c:v>5.2566666666666597</c:v>
                </c:pt>
                <c:pt idx="17">
                  <c:v>5.25</c:v>
                </c:pt>
                <c:pt idx="18">
                  <c:v>5.0733333333333297</c:v>
                </c:pt>
                <c:pt idx="19">
                  <c:v>4.4966666666666599</c:v>
                </c:pt>
                <c:pt idx="20">
                  <c:v>3.1766666666666601</c:v>
                </c:pt>
                <c:pt idx="21">
                  <c:v>2.0866666666666598</c:v>
                </c:pt>
                <c:pt idx="22">
                  <c:v>1.94</c:v>
                </c:pt>
                <c:pt idx="23">
                  <c:v>0.50666666666666604</c:v>
                </c:pt>
                <c:pt idx="24">
                  <c:v>0.18333333333333299</c:v>
                </c:pt>
                <c:pt idx="25">
                  <c:v>0.18</c:v>
                </c:pt>
                <c:pt idx="26">
                  <c:v>0.15666666666666601</c:v>
                </c:pt>
                <c:pt idx="27">
                  <c:v>0.12</c:v>
                </c:pt>
                <c:pt idx="28">
                  <c:v>0.133333333333333</c:v>
                </c:pt>
                <c:pt idx="29">
                  <c:v>0.193333333333333</c:v>
                </c:pt>
                <c:pt idx="30">
                  <c:v>0.18666666666666601</c:v>
                </c:pt>
                <c:pt idx="31">
                  <c:v>0.18666666666666601</c:v>
                </c:pt>
                <c:pt idx="32">
                  <c:v>0.15666666666666601</c:v>
                </c:pt>
                <c:pt idx="33">
                  <c:v>9.3333333333333296E-2</c:v>
                </c:pt>
                <c:pt idx="34">
                  <c:v>8.3333333333333301E-2</c:v>
                </c:pt>
                <c:pt idx="35">
                  <c:v>7.3333333333333306E-2</c:v>
                </c:pt>
                <c:pt idx="36">
                  <c:v>0.103333333333333</c:v>
                </c:pt>
                <c:pt idx="37">
                  <c:v>0.15333333333333299</c:v>
                </c:pt>
                <c:pt idx="38">
                  <c:v>0.14333333333333301</c:v>
                </c:pt>
                <c:pt idx="39">
                  <c:v>0.16</c:v>
                </c:pt>
                <c:pt idx="40">
                  <c:v>0.14333333333333301</c:v>
                </c:pt>
                <c:pt idx="41">
                  <c:v>0.116666666666666</c:v>
                </c:pt>
                <c:pt idx="42">
                  <c:v>8.3333333333333301E-2</c:v>
                </c:pt>
                <c:pt idx="43">
                  <c:v>8.66666666666666E-2</c:v>
                </c:pt>
                <c:pt idx="44">
                  <c:v>7.3333333333333306E-2</c:v>
                </c:pt>
                <c:pt idx="45">
                  <c:v>9.3333333333333296E-2</c:v>
                </c:pt>
                <c:pt idx="46">
                  <c:v>0.09</c:v>
                </c:pt>
                <c:pt idx="47">
                  <c:v>0.1</c:v>
                </c:pt>
                <c:pt idx="48">
                  <c:v>0.11</c:v>
                </c:pt>
                <c:pt idx="49">
                  <c:v>0.123333333333333</c:v>
                </c:pt>
                <c:pt idx="50">
                  <c:v>0.13666666666666599</c:v>
                </c:pt>
                <c:pt idx="51">
                  <c:v>0.16</c:v>
                </c:pt>
                <c:pt idx="52">
                  <c:v>0.36</c:v>
                </c:pt>
                <c:pt idx="53">
                  <c:v>0.37333333333333302</c:v>
                </c:pt>
                <c:pt idx="54">
                  <c:v>0.396666666666666</c:v>
                </c:pt>
                <c:pt idx="55">
                  <c:v>0.45</c:v>
                </c:pt>
                <c:pt idx="56">
                  <c:v>0.7</c:v>
                </c:pt>
                <c:pt idx="57">
                  <c:v>0.95</c:v>
                </c:pt>
                <c:pt idx="58">
                  <c:v>1.15333333333333</c:v>
                </c:pt>
                <c:pt idx="59">
                  <c:v>1.20333333333333</c:v>
                </c:pt>
                <c:pt idx="60">
                  <c:v>1.4466666666666601</c:v>
                </c:pt>
                <c:pt idx="61">
                  <c:v>1.7366666666666599</c:v>
                </c:pt>
                <c:pt idx="62">
                  <c:v>1.92333333333333</c:v>
                </c:pt>
                <c:pt idx="63">
                  <c:v>2.2200000000000002</c:v>
                </c:pt>
                <c:pt idx="64">
                  <c:v>2.4033333333333302</c:v>
                </c:pt>
                <c:pt idx="65">
                  <c:v>2.3966666666666598</c:v>
                </c:pt>
                <c:pt idx="66">
                  <c:v>2.19</c:v>
                </c:pt>
                <c:pt idx="67">
                  <c:v>1.64333333333333</c:v>
                </c:pt>
                <c:pt idx="68">
                  <c:v>1.26</c:v>
                </c:pt>
                <c:pt idx="69">
                  <c:v>0.06</c:v>
                </c:pt>
                <c:pt idx="70">
                  <c:v>9.3333333333333296E-2</c:v>
                </c:pt>
                <c:pt idx="71">
                  <c:v>0.09</c:v>
                </c:pt>
                <c:pt idx="72">
                  <c:v>0</c:v>
                </c:pt>
              </c:numCache>
            </c:numRef>
          </c:val>
          <c:extLst xmlns:c16r2="http://schemas.microsoft.com/office/drawing/2015/06/chart">
            <c:ext xmlns:c16="http://schemas.microsoft.com/office/drawing/2014/chart" uri="{C3380CC4-5D6E-409C-BE32-E72D297353CC}">
              <c16:uniqueId val="{00000000-490E-4655-83BE-68FFC669591D}"/>
            </c:ext>
          </c:extLst>
        </c:ser>
        <c:dLbls>
          <c:showLegendKey val="0"/>
          <c:showVal val="0"/>
          <c:showCatName val="0"/>
          <c:showSerName val="0"/>
          <c:showPercent val="0"/>
          <c:showBubbleSize val="0"/>
        </c:dLbls>
        <c:gapWidth val="219"/>
        <c:overlap val="-27"/>
        <c:axId val="433349608"/>
        <c:axId val="431072856"/>
      </c:barChart>
      <c:lineChart>
        <c:grouping val="standard"/>
        <c:varyColors val="0"/>
        <c:ser>
          <c:idx val="2"/>
          <c:order val="2"/>
          <c:tx>
            <c:strRef>
              <c:f>'Chart 7'!$D$1</c:f>
              <c:strCache>
                <c:ptCount val="1"/>
                <c:pt idx="0">
                  <c:v>FAO, real price trend, index</c:v>
                </c:pt>
              </c:strCache>
            </c:strRef>
          </c:tx>
          <c:spPr>
            <a:ln w="19050" cap="rnd">
              <a:solidFill>
                <a:schemeClr val="tx1"/>
              </a:solidFill>
              <a:prstDash val="sysDash"/>
              <a:round/>
            </a:ln>
            <a:effectLst/>
          </c:spPr>
          <c:marker>
            <c:symbol val="none"/>
          </c:marker>
          <c:cat>
            <c:strRef>
              <c:f>'Chart 7'!$A$2:$A$89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7'!$D$2:$D$89</c:f>
              <c:numCache>
                <c:formatCode>0.0</c:formatCode>
                <c:ptCount val="88"/>
                <c:pt idx="0">
                  <c:v>102.5381987617221</c:v>
                </c:pt>
                <c:pt idx="1">
                  <c:v>103.65546054173505</c:v>
                </c:pt>
                <c:pt idx="2">
                  <c:v>104.98244335141376</c:v>
                </c:pt>
                <c:pt idx="3">
                  <c:v>106.48613298944743</c:v>
                </c:pt>
                <c:pt idx="4">
                  <c:v>108.00027139092529</c:v>
                </c:pt>
                <c:pt idx="5">
                  <c:v>109.38345559644513</c:v>
                </c:pt>
                <c:pt idx="6">
                  <c:v>110.6411808275778</c:v>
                </c:pt>
                <c:pt idx="7">
                  <c:v>111.92302855619489</c:v>
                </c:pt>
                <c:pt idx="8">
                  <c:v>113.30661260371268</c:v>
                </c:pt>
                <c:pt idx="9">
                  <c:v>114.81365812235927</c:v>
                </c:pt>
                <c:pt idx="10">
                  <c:v>116.5374079793679</c:v>
                </c:pt>
                <c:pt idx="11">
                  <c:v>118.52164119272315</c:v>
                </c:pt>
                <c:pt idx="12">
                  <c:v>120.80660848426902</c:v>
                </c:pt>
                <c:pt idx="13">
                  <c:v>123.47875413828395</c:v>
                </c:pt>
                <c:pt idx="14">
                  <c:v>126.62781711230637</c:v>
                </c:pt>
                <c:pt idx="15">
                  <c:v>130.25702969968228</c:v>
                </c:pt>
                <c:pt idx="16">
                  <c:v>134.19931094682553</c:v>
                </c:pt>
                <c:pt idx="17">
                  <c:v>138.51003529415206</c:v>
                </c:pt>
                <c:pt idx="18">
                  <c:v>142.94516568881417</c:v>
                </c:pt>
                <c:pt idx="19">
                  <c:v>146.92559468032999</c:v>
                </c:pt>
                <c:pt idx="20">
                  <c:v>150.16341884001693</c:v>
                </c:pt>
                <c:pt idx="21">
                  <c:v>152.05934769436701</c:v>
                </c:pt>
                <c:pt idx="22">
                  <c:v>152.55565037927451</c:v>
                </c:pt>
                <c:pt idx="23">
                  <c:v>152.02001198861774</c:v>
                </c:pt>
                <c:pt idx="24">
                  <c:v>151.96896464019719</c:v>
                </c:pt>
                <c:pt idx="25">
                  <c:v>152.69343064762072</c:v>
                </c:pt>
                <c:pt idx="26">
                  <c:v>153.83379402258356</c:v>
                </c:pt>
                <c:pt idx="27">
                  <c:v>155.55961276691124</c:v>
                </c:pt>
                <c:pt idx="28">
                  <c:v>157.64040161571435</c:v>
                </c:pt>
                <c:pt idx="29">
                  <c:v>160.09339761171483</c:v>
                </c:pt>
                <c:pt idx="30">
                  <c:v>163.19488334731327</c:v>
                </c:pt>
                <c:pt idx="31">
                  <c:v>166.41354411556648</c:v>
                </c:pt>
                <c:pt idx="32">
                  <c:v>169.02511443389503</c:v>
                </c:pt>
                <c:pt idx="33">
                  <c:v>170.66361237994505</c:v>
                </c:pt>
                <c:pt idx="34">
                  <c:v>171.39741767899827</c:v>
                </c:pt>
                <c:pt idx="35">
                  <c:v>171.33109457177784</c:v>
                </c:pt>
                <c:pt idx="36">
                  <c:v>170.86132626771487</c:v>
                </c:pt>
                <c:pt idx="37">
                  <c:v>169.93602284293735</c:v>
                </c:pt>
                <c:pt idx="38">
                  <c:v>168.86031927380679</c:v>
                </c:pt>
                <c:pt idx="39">
                  <c:v>167.39148155627575</c:v>
                </c:pt>
                <c:pt idx="40">
                  <c:v>165.58426511247973</c:v>
                </c:pt>
                <c:pt idx="41">
                  <c:v>163.44416932432756</c:v>
                </c:pt>
                <c:pt idx="42">
                  <c:v>160.93777345588916</c:v>
                </c:pt>
                <c:pt idx="43">
                  <c:v>158.32334196555692</c:v>
                </c:pt>
                <c:pt idx="44">
                  <c:v>155.43401177859502</c:v>
                </c:pt>
                <c:pt idx="45">
                  <c:v>152.27972566564998</c:v>
                </c:pt>
                <c:pt idx="46">
                  <c:v>148.71466648883012</c:v>
                </c:pt>
                <c:pt idx="47">
                  <c:v>145.08038237121897</c:v>
                </c:pt>
                <c:pt idx="48">
                  <c:v>141.4627992936511</c:v>
                </c:pt>
                <c:pt idx="49">
                  <c:v>138.20946269364606</c:v>
                </c:pt>
                <c:pt idx="50">
                  <c:v>135.37896041007866</c:v>
                </c:pt>
                <c:pt idx="51">
                  <c:v>133.09425614005832</c:v>
                </c:pt>
                <c:pt idx="52">
                  <c:v>131.36521828715271</c:v>
                </c:pt>
                <c:pt idx="53">
                  <c:v>130.27740870341253</c:v>
                </c:pt>
                <c:pt idx="54">
                  <c:v>129.51608345609523</c:v>
                </c:pt>
                <c:pt idx="55">
                  <c:v>128.89941351340542</c:v>
                </c:pt>
                <c:pt idx="56">
                  <c:v>128.4032175830616</c:v>
                </c:pt>
                <c:pt idx="57">
                  <c:v>127.92653706761816</c:v>
                </c:pt>
                <c:pt idx="58">
                  <c:v>127.49345500668741</c:v>
                </c:pt>
                <c:pt idx="59">
                  <c:v>126.93291645333213</c:v>
                </c:pt>
                <c:pt idx="60">
                  <c:v>126.36669271662947</c:v>
                </c:pt>
                <c:pt idx="61">
                  <c:v>125.81714717181102</c:v>
                </c:pt>
                <c:pt idx="62">
                  <c:v>125.27197078116852</c:v>
                </c:pt>
                <c:pt idx="63">
                  <c:v>124.87918750749093</c:v>
                </c:pt>
                <c:pt idx="64">
                  <c:v>124.76336211026846</c:v>
                </c:pt>
                <c:pt idx="65">
                  <c:v>124.88091085216954</c:v>
                </c:pt>
                <c:pt idx="66">
                  <c:v>125.23918889100094</c:v>
                </c:pt>
                <c:pt idx="67">
                  <c:v>125.91366579538911</c:v>
                </c:pt>
                <c:pt idx="68">
                  <c:v>126.73831894504936</c:v>
                </c:pt>
                <c:pt idx="69">
                  <c:v>127.68562140153649</c:v>
                </c:pt>
                <c:pt idx="70">
                  <c:v>129.09829487749028</c:v>
                </c:pt>
                <c:pt idx="71">
                  <c:v>130.87227008188904</c:v>
                </c:pt>
                <c:pt idx="72">
                  <c:v>132.50624282808124</c:v>
                </c:pt>
                <c:pt idx="73">
                  <c:v>134.01100319830826</c:v>
                </c:pt>
                <c:pt idx="74">
                  <c:v>134.89002812705152</c:v>
                </c:pt>
                <c:pt idx="75">
                  <c:v>135.53352002708624</c:v>
                </c:pt>
                <c:pt idx="76">
                  <c:v>135.97923768488818</c:v>
                </c:pt>
                <c:pt idx="77">
                  <c:v>136.26235658999735</c:v>
                </c:pt>
                <c:pt idx="78">
                  <c:v>136.53473211669035</c:v>
                </c:pt>
                <c:pt idx="79">
                  <c:v>136.79743568225445</c:v>
                </c:pt>
                <c:pt idx="80">
                  <c:v>137.05143043274256</c:v>
                </c:pt>
                <c:pt idx="81">
                  <c:v>137.29759002529099</c:v>
                </c:pt>
                <c:pt idx="82">
                  <c:v>137.53670267046198</c:v>
                </c:pt>
                <c:pt idx="83">
                  <c:v>137.7694808758329</c:v>
                </c:pt>
                <c:pt idx="84">
                  <c:v>137.99656589103509</c:v>
                </c:pt>
                <c:pt idx="85">
                  <c:v>138.21853920708517</c:v>
                </c:pt>
                <c:pt idx="86">
                  <c:v>138.43592317270569</c:v>
                </c:pt>
                <c:pt idx="87">
                  <c:v>138.64919138699122</c:v>
                </c:pt>
              </c:numCache>
            </c:numRef>
          </c:val>
          <c:smooth val="0"/>
          <c:extLst xmlns:c16r2="http://schemas.microsoft.com/office/drawing/2015/06/chart">
            <c:ext xmlns:c16="http://schemas.microsoft.com/office/drawing/2014/chart" uri="{C3380CC4-5D6E-409C-BE32-E72D297353CC}">
              <c16:uniqueId val="{00000001-490E-4655-83BE-68FFC669591D}"/>
            </c:ext>
          </c:extLst>
        </c:ser>
        <c:ser>
          <c:idx val="3"/>
          <c:order val="3"/>
          <c:tx>
            <c:strRef>
              <c:f>'Chart 7'!$E$1</c:f>
              <c:strCache>
                <c:ptCount val="1"/>
                <c:pt idx="0">
                  <c:v>FAO, real price trend, index, previous assesment</c:v>
                </c:pt>
              </c:strCache>
            </c:strRef>
          </c:tx>
          <c:spPr>
            <a:ln w="19050" cap="rnd">
              <a:solidFill>
                <a:schemeClr val="accent2"/>
              </a:solidFill>
              <a:round/>
            </a:ln>
            <a:effectLst/>
          </c:spPr>
          <c:marker>
            <c:symbol val="none"/>
          </c:marker>
          <c:cat>
            <c:strRef>
              <c:f>'Chart 7'!$A$2:$A$89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7'!$E$2:$E$89</c:f>
              <c:numCache>
                <c:formatCode>0.0</c:formatCode>
                <c:ptCount val="88"/>
                <c:pt idx="0">
                  <c:v>102.5381987617221</c:v>
                </c:pt>
                <c:pt idx="1">
                  <c:v>103.65546054173505</c:v>
                </c:pt>
                <c:pt idx="2">
                  <c:v>104.98244335141376</c:v>
                </c:pt>
                <c:pt idx="3">
                  <c:v>106.48613298944743</c:v>
                </c:pt>
                <c:pt idx="4">
                  <c:v>108.00027139092529</c:v>
                </c:pt>
                <c:pt idx="5">
                  <c:v>109.38345559644513</c:v>
                </c:pt>
                <c:pt idx="6">
                  <c:v>110.6411808275778</c:v>
                </c:pt>
                <c:pt idx="7">
                  <c:v>111.92302855619489</c:v>
                </c:pt>
                <c:pt idx="8">
                  <c:v>113.30661260371268</c:v>
                </c:pt>
                <c:pt idx="9">
                  <c:v>114.81365812235927</c:v>
                </c:pt>
                <c:pt idx="10">
                  <c:v>116.5374079793679</c:v>
                </c:pt>
                <c:pt idx="11">
                  <c:v>118.52164119272315</c:v>
                </c:pt>
                <c:pt idx="12">
                  <c:v>120.8066096923351</c:v>
                </c:pt>
                <c:pt idx="13">
                  <c:v>123.47875537307148</c:v>
                </c:pt>
                <c:pt idx="14">
                  <c:v>126.62781837858455</c:v>
                </c:pt>
                <c:pt idx="15">
                  <c:v>130.25703100225257</c:v>
                </c:pt>
                <c:pt idx="16">
                  <c:v>134.19931228881865</c:v>
                </c:pt>
                <c:pt idx="17">
                  <c:v>138.51003806435293</c:v>
                </c:pt>
                <c:pt idx="18">
                  <c:v>142.94516854771749</c:v>
                </c:pt>
                <c:pt idx="19">
                  <c:v>146.92559908809787</c:v>
                </c:pt>
                <c:pt idx="20">
                  <c:v>150.16342634818801</c:v>
                </c:pt>
                <c:pt idx="21">
                  <c:v>152.05935681792809</c:v>
                </c:pt>
                <c:pt idx="22">
                  <c:v>152.55566258372696</c:v>
                </c:pt>
                <c:pt idx="23">
                  <c:v>152.02002871082001</c:v>
                </c:pt>
                <c:pt idx="24">
                  <c:v>151.96898591585372</c:v>
                </c:pt>
                <c:pt idx="25">
                  <c:v>152.69345813244067</c:v>
                </c:pt>
                <c:pt idx="26">
                  <c:v>153.83383248103689</c:v>
                </c:pt>
                <c:pt idx="27">
                  <c:v>155.55966099039867</c:v>
                </c:pt>
                <c:pt idx="28">
                  <c:v>157.64046309548289</c:v>
                </c:pt>
                <c:pt idx="29">
                  <c:v>160.09348086030332</c:v>
                </c:pt>
                <c:pt idx="30">
                  <c:v>163.1949926879218</c:v>
                </c:pt>
                <c:pt idx="31">
                  <c:v>166.41367891059173</c:v>
                </c:pt>
                <c:pt idx="32">
                  <c:v>169.02527669808268</c:v>
                </c:pt>
                <c:pt idx="33">
                  <c:v>170.66382229631748</c:v>
                </c:pt>
                <c:pt idx="34">
                  <c:v>171.3976764892943</c:v>
                </c:pt>
                <c:pt idx="35">
                  <c:v>171.33139268814176</c:v>
                </c:pt>
                <c:pt idx="36">
                  <c:v>170.86164748731022</c:v>
                </c:pt>
                <c:pt idx="37">
                  <c:v>169.9363984019628</c:v>
                </c:pt>
                <c:pt idx="38">
                  <c:v>168.86072285045208</c:v>
                </c:pt>
                <c:pt idx="39">
                  <c:v>167.39186153537005</c:v>
                </c:pt>
                <c:pt idx="40">
                  <c:v>165.5845482618152</c:v>
                </c:pt>
                <c:pt idx="41">
                  <c:v>163.44435401634331</c:v>
                </c:pt>
                <c:pt idx="42">
                  <c:v>160.93771069016969</c:v>
                </c:pt>
                <c:pt idx="43">
                  <c:v>158.32281791616242</c:v>
                </c:pt>
                <c:pt idx="44">
                  <c:v>155.43275121387103</c:v>
                </c:pt>
                <c:pt idx="45">
                  <c:v>152.27748412458607</c:v>
                </c:pt>
                <c:pt idx="46">
                  <c:v>148.71092487489099</c:v>
                </c:pt>
                <c:pt idx="47">
                  <c:v>145.0743964781322</c:v>
                </c:pt>
                <c:pt idx="48">
                  <c:v>141.45365401930087</c:v>
                </c:pt>
                <c:pt idx="49">
                  <c:v>138.19606946359576</c:v>
                </c:pt>
                <c:pt idx="50">
                  <c:v>135.3594631825373</c:v>
                </c:pt>
                <c:pt idx="51">
                  <c:v>133.06616823057877</c:v>
                </c:pt>
                <c:pt idx="52">
                  <c:v>131.32536812549961</c:v>
                </c:pt>
                <c:pt idx="53">
                  <c:v>130.22161372114778</c:v>
                </c:pt>
                <c:pt idx="54">
                  <c:v>129.4379505525549</c:v>
                </c:pt>
                <c:pt idx="55">
                  <c:v>128.79090785619906</c:v>
                </c:pt>
                <c:pt idx="56">
                  <c:v>128.25425232096924</c:v>
                </c:pt>
                <c:pt idx="57">
                  <c:v>127.72409248940033</c:v>
                </c:pt>
                <c:pt idx="58">
                  <c:v>127.2189769962044</c:v>
                </c:pt>
                <c:pt idx="59">
                  <c:v>126.56399631920537</c:v>
                </c:pt>
                <c:pt idx="60">
                  <c:v>125.87562421079805</c:v>
                </c:pt>
                <c:pt idx="61">
                  <c:v>125.16846500715276</c:v>
                </c:pt>
                <c:pt idx="62">
                  <c:v>124.41898982731199</c:v>
                </c:pt>
                <c:pt idx="63">
                  <c:v>123.76451407178914</c:v>
                </c:pt>
                <c:pt idx="64">
                  <c:v>123.31627048742259</c:v>
                </c:pt>
                <c:pt idx="65">
                  <c:v>123.01377488046563</c:v>
                </c:pt>
                <c:pt idx="66">
                  <c:v>122.84259249521565</c:v>
                </c:pt>
                <c:pt idx="67">
                  <c:v>122.85747946255734</c:v>
                </c:pt>
                <c:pt idx="68">
                  <c:v>122.87716034981781</c:v>
                </c:pt>
                <c:pt idx="69">
                  <c:v>122.85606783822817</c:v>
                </c:pt>
                <c:pt idx="70">
                  <c:v>123.10485107384288</c:v>
                </c:pt>
                <c:pt idx="71">
                  <c:v>123.34460318855278</c:v>
                </c:pt>
                <c:pt idx="72">
                  <c:v>123.57622473404119</c:v>
                </c:pt>
                <c:pt idx="73">
                  <c:v>123.02919070245412</c:v>
                </c:pt>
                <c:pt idx="74">
                  <c:v>122.09553108544</c:v>
                </c:pt>
                <c:pt idx="75">
                  <c:v>120.8376247296528</c:v>
                </c:pt>
                <c:pt idx="76">
                  <c:v>119.4624648072728</c:v>
                </c:pt>
                <c:pt idx="77">
                  <c:v>118.25298734348993</c:v>
                </c:pt>
                <c:pt idx="78">
                  <c:v>117.18957937414369</c:v>
                </c:pt>
                <c:pt idx="79">
                  <c:v>116.25522154792056</c:v>
                </c:pt>
                <c:pt idx="80">
                  <c:v>115.4350991605213</c:v>
                </c:pt>
                <c:pt idx="81">
                  <c:v>114.71627546328004</c:v>
                </c:pt>
                <c:pt idx="82">
                  <c:v>114.08742152573927</c:v>
                </c:pt>
                <c:pt idx="83">
                  <c:v>113.5385923690332</c:v>
                </c:pt>
                <c:pt idx="84">
                  <c:v>113.06103662395005</c:v>
                </c:pt>
                <c:pt idx="85">
                  <c:v>112.64703318973315</c:v>
                </c:pt>
                <c:pt idx="86">
                  <c:v>112.28976187982492</c:v>
                </c:pt>
              </c:numCache>
            </c:numRef>
          </c:val>
          <c:smooth val="0"/>
          <c:extLst xmlns:c16r2="http://schemas.microsoft.com/office/drawing/2015/06/chart">
            <c:ext xmlns:c16="http://schemas.microsoft.com/office/drawing/2014/chart" uri="{C3380CC4-5D6E-409C-BE32-E72D297353CC}">
              <c16:uniqueId val="{00000002-490E-4655-83BE-68FFC669591D}"/>
            </c:ext>
          </c:extLst>
        </c:ser>
        <c:dLbls>
          <c:showLegendKey val="0"/>
          <c:showVal val="0"/>
          <c:showCatName val="0"/>
          <c:showSerName val="0"/>
          <c:showPercent val="0"/>
          <c:showBubbleSize val="0"/>
        </c:dLbls>
        <c:marker val="1"/>
        <c:smooth val="0"/>
        <c:axId val="431079912"/>
        <c:axId val="431080304"/>
      </c:lineChart>
      <c:lineChart>
        <c:grouping val="standard"/>
        <c:varyColors val="0"/>
        <c:ser>
          <c:idx val="1"/>
          <c:order val="1"/>
          <c:tx>
            <c:strRef>
              <c:f>'Chart 7'!$C$1</c:f>
              <c:strCache>
                <c:ptCount val="1"/>
                <c:pt idx="0">
                  <c:v>Shadow interest rate, Atlanta Fed (right axis)</c:v>
                </c:pt>
              </c:strCache>
            </c:strRef>
          </c:tx>
          <c:spPr>
            <a:ln w="12700" cap="rnd">
              <a:solidFill>
                <a:schemeClr val="accent1">
                  <a:lumMod val="75000"/>
                </a:schemeClr>
              </a:solidFill>
              <a:prstDash val="sysDash"/>
              <a:round/>
            </a:ln>
            <a:effectLst/>
          </c:spPr>
          <c:marker>
            <c:symbol val="none"/>
          </c:marker>
          <c:dPt>
            <c:idx val="72"/>
            <c:marker>
              <c:symbol val="circle"/>
              <c:size val="5"/>
              <c:spPr>
                <a:solidFill>
                  <a:schemeClr val="accent1"/>
                </a:solidFill>
                <a:ln w="9525">
                  <a:solidFill>
                    <a:schemeClr val="accent2"/>
                  </a:solidFill>
                </a:ln>
                <a:effectLst/>
              </c:spPr>
            </c:marker>
            <c:bubble3D val="0"/>
            <c:extLst xmlns:c16r2="http://schemas.microsoft.com/office/drawing/2015/06/chart">
              <c:ext xmlns:c16="http://schemas.microsoft.com/office/drawing/2014/chart" uri="{C3380CC4-5D6E-409C-BE32-E72D297353CC}">
                <c16:uniqueId val="{00000003-490E-4655-83BE-68FFC669591D}"/>
              </c:ext>
            </c:extLst>
          </c:dPt>
          <c:cat>
            <c:strRef>
              <c:f>'Chart 7'!$A$2:$A$89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7'!$C$2:$C$89</c:f>
              <c:numCache>
                <c:formatCode>0.0</c:formatCode>
                <c:ptCount val="88"/>
                <c:pt idx="0">
                  <c:v>1.0770845521180572</c:v>
                </c:pt>
                <c:pt idx="1">
                  <c:v>1.1306556771298657</c:v>
                </c:pt>
                <c:pt idx="2">
                  <c:v>0.84270678383332109</c:v>
                </c:pt>
                <c:pt idx="3">
                  <c:v>0.8159760160653029</c:v>
                </c:pt>
                <c:pt idx="4">
                  <c:v>0.80248511737372474</c:v>
                </c:pt>
                <c:pt idx="5">
                  <c:v>1.0872747863358125</c:v>
                </c:pt>
                <c:pt idx="6">
                  <c:v>1.6637869498848055</c:v>
                </c:pt>
                <c:pt idx="7">
                  <c:v>2.3229453377500584</c:v>
                </c:pt>
                <c:pt idx="8">
                  <c:v>2.8270046374916844</c:v>
                </c:pt>
                <c:pt idx="9">
                  <c:v>3.1798432939297534</c:v>
                </c:pt>
                <c:pt idx="10">
                  <c:v>3.7819900614735418</c:v>
                </c:pt>
                <c:pt idx="11">
                  <c:v>4.2962860971013903</c:v>
                </c:pt>
                <c:pt idx="12">
                  <c:v>4.6349190921195502</c:v>
                </c:pt>
                <c:pt idx="13">
                  <c:v>5.0799559207549736</c:v>
                </c:pt>
                <c:pt idx="14">
                  <c:v>5.1944879471119236</c:v>
                </c:pt>
                <c:pt idx="15">
                  <c:v>5.1496564517588244</c:v>
                </c:pt>
                <c:pt idx="16">
                  <c:v>5.1506833769207221</c:v>
                </c:pt>
                <c:pt idx="17">
                  <c:v>5.108882354161552</c:v>
                </c:pt>
                <c:pt idx="18">
                  <c:v>4.6499883682389145</c:v>
                </c:pt>
                <c:pt idx="19">
                  <c:v>3.8929883550389133</c:v>
                </c:pt>
                <c:pt idx="20">
                  <c:v>2.2227502130823442</c:v>
                </c:pt>
                <c:pt idx="21">
                  <c:v>1.9409575205458889</c:v>
                </c:pt>
                <c:pt idx="22">
                  <c:v>2.0298989447226217</c:v>
                </c:pt>
                <c:pt idx="23">
                  <c:v>1.3029762112991579</c:v>
                </c:pt>
                <c:pt idx="24">
                  <c:v>0.74584227170751671</c:v>
                </c:pt>
                <c:pt idx="25">
                  <c:v>0.2182670776845225</c:v>
                </c:pt>
                <c:pt idx="26">
                  <c:v>-0.26872212601682133</c:v>
                </c:pt>
                <c:pt idx="27">
                  <c:v>-0.41300133479964823</c:v>
                </c:pt>
                <c:pt idx="28">
                  <c:v>-0.48957921098834206</c:v>
                </c:pt>
                <c:pt idx="29">
                  <c:v>-0.49713867729681943</c:v>
                </c:pt>
                <c:pt idx="30">
                  <c:v>-0.69463932045362276</c:v>
                </c:pt>
                <c:pt idx="31">
                  <c:v>-0.94533022070868056</c:v>
                </c:pt>
                <c:pt idx="32">
                  <c:v>-1.0313321856717137</c:v>
                </c:pt>
                <c:pt idx="33">
                  <c:v>-1.109526340798503</c:v>
                </c:pt>
                <c:pt idx="34">
                  <c:v>-1.3239525522963056</c:v>
                </c:pt>
                <c:pt idx="35">
                  <c:v>-1.4624081685704624</c:v>
                </c:pt>
                <c:pt idx="36">
                  <c:v>-1.4191875699495284</c:v>
                </c:pt>
                <c:pt idx="37">
                  <c:v>-1.2034372959190101</c:v>
                </c:pt>
                <c:pt idx="38">
                  <c:v>-1.2659691527456054</c:v>
                </c:pt>
                <c:pt idx="39">
                  <c:v>-1.3972407621839846</c:v>
                </c:pt>
                <c:pt idx="40">
                  <c:v>-1.4068987846870133</c:v>
                </c:pt>
                <c:pt idx="41">
                  <c:v>-1.2540718627501166</c:v>
                </c:pt>
                <c:pt idx="42">
                  <c:v>-1.6636745542311049</c:v>
                </c:pt>
                <c:pt idx="43">
                  <c:v>-1.9947603033051804</c:v>
                </c:pt>
                <c:pt idx="44">
                  <c:v>-2.5142650586261603</c:v>
                </c:pt>
                <c:pt idx="45">
                  <c:v>-2.9220033489795747</c:v>
                </c:pt>
                <c:pt idx="46">
                  <c:v>-2.8447993105843046</c:v>
                </c:pt>
                <c:pt idx="47">
                  <c:v>-2.663600572837435</c:v>
                </c:pt>
                <c:pt idx="48">
                  <c:v>-2.0169492908609539</c:v>
                </c:pt>
                <c:pt idx="49">
                  <c:v>-1.4768727562231827</c:v>
                </c:pt>
                <c:pt idx="50">
                  <c:v>-0.98363850927212015</c:v>
                </c:pt>
                <c:pt idx="51">
                  <c:v>-9.3353594048837987E-2</c:v>
                </c:pt>
                <c:pt idx="52">
                  <c:v>0.47812044777328583</c:v>
                </c:pt>
                <c:pt idx="53">
                  <c:v>0.43666371327544812</c:v>
                </c:pt>
                <c:pt idx="54">
                  <c:v>0.47681856763586755</c:v>
                </c:pt>
                <c:pt idx="55">
                  <c:v>0.45804556401831348</c:v>
                </c:pt>
                <c:pt idx="56">
                  <c:v>0.46874798100668286</c:v>
                </c:pt>
                <c:pt idx="57">
                  <c:v>0.97718451942839535</c:v>
                </c:pt>
                <c:pt idx="58">
                  <c:v>1.0968351324004677</c:v>
                </c:pt>
                <c:pt idx="59">
                  <c:v>1.2828696203594909</c:v>
                </c:pt>
                <c:pt idx="60">
                  <c:v>1.5306083613717627</c:v>
                </c:pt>
                <c:pt idx="61">
                  <c:v>1.7881028548203564</c:v>
                </c:pt>
                <c:pt idx="62">
                  <c:v>2.0316012181967769</c:v>
                </c:pt>
                <c:pt idx="63">
                  <c:v>2.411133283298684</c:v>
                </c:pt>
                <c:pt idx="64">
                  <c:v>2.4509592445679518</c:v>
                </c:pt>
                <c:pt idx="65">
                  <c:v>2.3363061243180216</c:v>
                </c:pt>
                <c:pt idx="66">
                  <c:v>2.0502844383350056</c:v>
                </c:pt>
                <c:pt idx="67">
                  <c:v>1.6342969731936747</c:v>
                </c:pt>
                <c:pt idx="68">
                  <c:v>1.2445900896205158</c:v>
                </c:pt>
                <c:pt idx="69">
                  <c:v>0.46033699457320915</c:v>
                </c:pt>
                <c:pt idx="70">
                  <c:v>0.19734461978932419</c:v>
                </c:pt>
                <c:pt idx="71">
                  <c:v>-0.11410290583626947</c:v>
                </c:pt>
                <c:pt idx="72">
                  <c:v>-0.45</c:v>
                </c:pt>
              </c:numCache>
            </c:numRef>
          </c:val>
          <c:smooth val="0"/>
          <c:extLst xmlns:c16r2="http://schemas.microsoft.com/office/drawing/2015/06/chart">
            <c:ext xmlns:c16="http://schemas.microsoft.com/office/drawing/2014/chart" uri="{C3380CC4-5D6E-409C-BE32-E72D297353CC}">
              <c16:uniqueId val="{00000004-490E-4655-83BE-68FFC669591D}"/>
            </c:ext>
          </c:extLst>
        </c:ser>
        <c:dLbls>
          <c:showLegendKey val="0"/>
          <c:showVal val="0"/>
          <c:showCatName val="0"/>
          <c:showSerName val="0"/>
          <c:showPercent val="0"/>
          <c:showBubbleSize val="0"/>
        </c:dLbls>
        <c:marker val="1"/>
        <c:smooth val="0"/>
        <c:axId val="433349608"/>
        <c:axId val="431072856"/>
      </c:lineChart>
      <c:catAx>
        <c:axId val="43107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80304"/>
        <c:crosses val="autoZero"/>
        <c:auto val="1"/>
        <c:lblAlgn val="ctr"/>
        <c:lblOffset val="100"/>
        <c:tickLblSkip val="4"/>
        <c:noMultiLvlLbl val="0"/>
      </c:catAx>
      <c:valAx>
        <c:axId val="431080304"/>
        <c:scaling>
          <c:orientation val="minMax"/>
          <c:min val="9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1079912"/>
        <c:crosses val="autoZero"/>
        <c:crossBetween val="between"/>
      </c:valAx>
      <c:valAx>
        <c:axId val="431072856"/>
        <c:scaling>
          <c:orientation val="minMax"/>
          <c:max val="6"/>
          <c:min val="-3"/>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49608"/>
        <c:crosses val="max"/>
        <c:crossBetween val="between"/>
        <c:majorUnit val="1"/>
      </c:valAx>
      <c:catAx>
        <c:axId val="433349608"/>
        <c:scaling>
          <c:orientation val="minMax"/>
        </c:scaling>
        <c:delete val="1"/>
        <c:axPos val="b"/>
        <c:numFmt formatCode="General" sourceLinked="1"/>
        <c:majorTickMark val="out"/>
        <c:minorTickMark val="none"/>
        <c:tickLblPos val="nextTo"/>
        <c:crossAx val="431072856"/>
        <c:crosses val="autoZero"/>
        <c:auto val="1"/>
        <c:lblAlgn val="ctr"/>
        <c:lblOffset val="100"/>
        <c:noMultiLvlLbl val="0"/>
      </c:catAx>
      <c:spPr>
        <a:noFill/>
        <a:ln>
          <a:noFill/>
        </a:ln>
        <a:effectLst/>
      </c:spPr>
    </c:plotArea>
    <c:legend>
      <c:legendPos val="b"/>
      <c:layout>
        <c:manualLayout>
          <c:xMode val="edge"/>
          <c:yMode val="edge"/>
          <c:x val="4.0571428571428555E-3"/>
          <c:y val="0.77303913034351879"/>
          <c:w val="0.7698258495799144"/>
          <c:h val="0.2034389535278552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880952380952"/>
          <c:y val="4.3123512902480975E-2"/>
          <c:w val="0.79170119047619048"/>
          <c:h val="0.62097022616246345"/>
        </c:manualLayout>
      </c:layout>
      <c:barChart>
        <c:barDir val="col"/>
        <c:grouping val="clustered"/>
        <c:varyColors val="0"/>
        <c:ser>
          <c:idx val="0"/>
          <c:order val="0"/>
          <c:tx>
            <c:strRef>
              <c:f>'Chart 8'!$B$1</c:f>
              <c:strCache>
                <c:ptCount val="1"/>
                <c:pt idx="0">
                  <c:v>FRS policy interest rate (right axis)</c:v>
                </c:pt>
              </c:strCache>
            </c:strRef>
          </c:tx>
          <c:spPr>
            <a:solidFill>
              <a:schemeClr val="accent1"/>
            </a:solidFill>
            <a:ln w="3175">
              <a:solidFill>
                <a:schemeClr val="accent1">
                  <a:lumMod val="75000"/>
                </a:schemeClr>
              </a:solidFill>
            </a:ln>
            <a:effectLst/>
          </c:spPr>
          <c:invertIfNegative val="0"/>
          <c:cat>
            <c:strRef>
              <c:f>'Chart 8'!$A$2:$A$89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8'!$B$2:$B$89</c:f>
              <c:numCache>
                <c:formatCode>0.0</c:formatCode>
                <c:ptCount val="88"/>
                <c:pt idx="0">
                  <c:v>1.25</c:v>
                </c:pt>
                <c:pt idx="1">
                  <c:v>1.2466666666666599</c:v>
                </c:pt>
                <c:pt idx="2">
                  <c:v>1.0166666666666599</c:v>
                </c:pt>
                <c:pt idx="3">
                  <c:v>0.99666666666666603</c:v>
                </c:pt>
                <c:pt idx="4">
                  <c:v>1.0033333333333301</c:v>
                </c:pt>
                <c:pt idx="5">
                  <c:v>1.01</c:v>
                </c:pt>
                <c:pt idx="6">
                  <c:v>1.43333333333333</c:v>
                </c:pt>
                <c:pt idx="7">
                  <c:v>1.95</c:v>
                </c:pt>
                <c:pt idx="8">
                  <c:v>2.4700000000000002</c:v>
                </c:pt>
                <c:pt idx="9">
                  <c:v>2.9433333333333298</c:v>
                </c:pt>
                <c:pt idx="10">
                  <c:v>3.46</c:v>
                </c:pt>
                <c:pt idx="11">
                  <c:v>3.98</c:v>
                </c:pt>
                <c:pt idx="12">
                  <c:v>4.4566666666666599</c:v>
                </c:pt>
                <c:pt idx="13">
                  <c:v>4.9066666666666601</c:v>
                </c:pt>
                <c:pt idx="14">
                  <c:v>5.2466666666666599</c:v>
                </c:pt>
                <c:pt idx="15">
                  <c:v>5.2466666666666599</c:v>
                </c:pt>
                <c:pt idx="16">
                  <c:v>5.2566666666666597</c:v>
                </c:pt>
                <c:pt idx="17">
                  <c:v>5.25</c:v>
                </c:pt>
                <c:pt idx="18">
                  <c:v>5.0733333333333297</c:v>
                </c:pt>
                <c:pt idx="19">
                  <c:v>4.4966666666666599</c:v>
                </c:pt>
                <c:pt idx="20">
                  <c:v>3.1766666666666601</c:v>
                </c:pt>
                <c:pt idx="21">
                  <c:v>2.0866666666666598</c:v>
                </c:pt>
                <c:pt idx="22">
                  <c:v>1.94</c:v>
                </c:pt>
                <c:pt idx="23">
                  <c:v>0.50666666666666604</c:v>
                </c:pt>
                <c:pt idx="24">
                  <c:v>0.18333333333333299</c:v>
                </c:pt>
                <c:pt idx="25">
                  <c:v>0.18</c:v>
                </c:pt>
                <c:pt idx="26">
                  <c:v>0.15666666666666601</c:v>
                </c:pt>
                <c:pt idx="27">
                  <c:v>0.12</c:v>
                </c:pt>
                <c:pt idx="28">
                  <c:v>0.133333333333333</c:v>
                </c:pt>
                <c:pt idx="29">
                  <c:v>0.193333333333333</c:v>
                </c:pt>
                <c:pt idx="30">
                  <c:v>0.18666666666666601</c:v>
                </c:pt>
                <c:pt idx="31">
                  <c:v>0.18666666666666601</c:v>
                </c:pt>
                <c:pt idx="32">
                  <c:v>0.15666666666666601</c:v>
                </c:pt>
                <c:pt idx="33">
                  <c:v>9.3333333333333296E-2</c:v>
                </c:pt>
                <c:pt idx="34">
                  <c:v>8.3333333333333301E-2</c:v>
                </c:pt>
                <c:pt idx="35">
                  <c:v>7.3333333333333306E-2</c:v>
                </c:pt>
                <c:pt idx="36">
                  <c:v>0.103333333333333</c:v>
                </c:pt>
                <c:pt idx="37">
                  <c:v>0.15333333333333299</c:v>
                </c:pt>
                <c:pt idx="38">
                  <c:v>0.14333333333333301</c:v>
                </c:pt>
                <c:pt idx="39">
                  <c:v>0.16</c:v>
                </c:pt>
                <c:pt idx="40">
                  <c:v>0.14333333333333301</c:v>
                </c:pt>
                <c:pt idx="41">
                  <c:v>0.116666666666666</c:v>
                </c:pt>
                <c:pt idx="42">
                  <c:v>8.3333333333333301E-2</c:v>
                </c:pt>
                <c:pt idx="43">
                  <c:v>8.66666666666666E-2</c:v>
                </c:pt>
                <c:pt idx="44">
                  <c:v>7.3333333333333306E-2</c:v>
                </c:pt>
                <c:pt idx="45">
                  <c:v>9.3333333333333296E-2</c:v>
                </c:pt>
                <c:pt idx="46">
                  <c:v>0.09</c:v>
                </c:pt>
                <c:pt idx="47">
                  <c:v>0.1</c:v>
                </c:pt>
                <c:pt idx="48">
                  <c:v>0.11</c:v>
                </c:pt>
                <c:pt idx="49">
                  <c:v>0.123333333333333</c:v>
                </c:pt>
                <c:pt idx="50">
                  <c:v>0.13666666666666599</c:v>
                </c:pt>
                <c:pt idx="51">
                  <c:v>0.16</c:v>
                </c:pt>
                <c:pt idx="52">
                  <c:v>0.36</c:v>
                </c:pt>
                <c:pt idx="53">
                  <c:v>0.37333333333333302</c:v>
                </c:pt>
                <c:pt idx="54">
                  <c:v>0.396666666666666</c:v>
                </c:pt>
                <c:pt idx="55">
                  <c:v>0.45</c:v>
                </c:pt>
                <c:pt idx="56">
                  <c:v>0.7</c:v>
                </c:pt>
                <c:pt idx="57">
                  <c:v>0.95</c:v>
                </c:pt>
                <c:pt idx="58">
                  <c:v>1.15333333333333</c:v>
                </c:pt>
                <c:pt idx="59">
                  <c:v>1.20333333333333</c:v>
                </c:pt>
                <c:pt idx="60">
                  <c:v>1.4466666666666601</c:v>
                </c:pt>
                <c:pt idx="61">
                  <c:v>1.7366666666666599</c:v>
                </c:pt>
                <c:pt idx="62">
                  <c:v>1.92333333333333</c:v>
                </c:pt>
                <c:pt idx="63">
                  <c:v>2.2200000000000002</c:v>
                </c:pt>
                <c:pt idx="64">
                  <c:v>2.4033333333333302</c:v>
                </c:pt>
                <c:pt idx="65">
                  <c:v>2.3966666666666598</c:v>
                </c:pt>
                <c:pt idx="66">
                  <c:v>2.19</c:v>
                </c:pt>
                <c:pt idx="67">
                  <c:v>1.64333333333333</c:v>
                </c:pt>
                <c:pt idx="68">
                  <c:v>1.26</c:v>
                </c:pt>
                <c:pt idx="69">
                  <c:v>0.06</c:v>
                </c:pt>
                <c:pt idx="70">
                  <c:v>9.3333333333333296E-2</c:v>
                </c:pt>
                <c:pt idx="71">
                  <c:v>0.09</c:v>
                </c:pt>
                <c:pt idx="72">
                  <c:v>0</c:v>
                </c:pt>
              </c:numCache>
            </c:numRef>
          </c:val>
          <c:extLst xmlns:c16r2="http://schemas.microsoft.com/office/drawing/2015/06/chart">
            <c:ext xmlns:c16="http://schemas.microsoft.com/office/drawing/2014/chart" uri="{C3380CC4-5D6E-409C-BE32-E72D297353CC}">
              <c16:uniqueId val="{00000000-36A8-4244-9163-D31F6705F36C}"/>
            </c:ext>
          </c:extLst>
        </c:ser>
        <c:dLbls>
          <c:showLegendKey val="0"/>
          <c:showVal val="0"/>
          <c:showCatName val="0"/>
          <c:showSerName val="0"/>
          <c:showPercent val="0"/>
          <c:showBubbleSize val="0"/>
        </c:dLbls>
        <c:gapWidth val="219"/>
        <c:overlap val="-27"/>
        <c:axId val="433348824"/>
        <c:axId val="433345688"/>
      </c:barChart>
      <c:lineChart>
        <c:grouping val="standard"/>
        <c:varyColors val="0"/>
        <c:ser>
          <c:idx val="2"/>
          <c:order val="2"/>
          <c:tx>
            <c:strRef>
              <c:f>'Chart 8'!$D$1</c:f>
              <c:strCache>
                <c:ptCount val="1"/>
                <c:pt idx="0">
                  <c:v>Copper  real price trend, index</c:v>
                </c:pt>
              </c:strCache>
            </c:strRef>
          </c:tx>
          <c:spPr>
            <a:ln w="19050" cap="rnd">
              <a:solidFill>
                <a:schemeClr val="tx1"/>
              </a:solidFill>
              <a:prstDash val="sysDash"/>
              <a:round/>
            </a:ln>
            <a:effectLst/>
          </c:spPr>
          <c:marker>
            <c:symbol val="none"/>
          </c:marker>
          <c:cat>
            <c:strRef>
              <c:f>'Chart 8'!$A$2:$A$89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8'!$D$2:$D$89</c:f>
              <c:numCache>
                <c:formatCode>0.0</c:formatCode>
                <c:ptCount val="88"/>
                <c:pt idx="0">
                  <c:v>89.309297696089885</c:v>
                </c:pt>
                <c:pt idx="1">
                  <c:v>93.425015380414436</c:v>
                </c:pt>
                <c:pt idx="2">
                  <c:v>99.146880297721367</c:v>
                </c:pt>
                <c:pt idx="3">
                  <c:v>106.64928065698952</c:v>
                </c:pt>
                <c:pt idx="4">
                  <c:v>115.52994495055414</c:v>
                </c:pt>
                <c:pt idx="5">
                  <c:v>124.33132275827708</c:v>
                </c:pt>
                <c:pt idx="6">
                  <c:v>133.61882942747397</c:v>
                </c:pt>
                <c:pt idx="7">
                  <c:v>143.7832432021352</c:v>
                </c:pt>
                <c:pt idx="8">
                  <c:v>155.11737524686308</c:v>
                </c:pt>
                <c:pt idx="9">
                  <c:v>168.14953621161689</c:v>
                </c:pt>
                <c:pt idx="10">
                  <c:v>183.85483757130595</c:v>
                </c:pt>
                <c:pt idx="11">
                  <c:v>202.53875075654821</c:v>
                </c:pt>
                <c:pt idx="12">
                  <c:v>223.63466039967031</c:v>
                </c:pt>
                <c:pt idx="13">
                  <c:v>246.19302679141728</c:v>
                </c:pt>
                <c:pt idx="14">
                  <c:v>264.42269496070418</c:v>
                </c:pt>
                <c:pt idx="15">
                  <c:v>276.86405235760679</c:v>
                </c:pt>
                <c:pt idx="16">
                  <c:v>284.67781582070177</c:v>
                </c:pt>
                <c:pt idx="17">
                  <c:v>291.92069414916364</c:v>
                </c:pt>
                <c:pt idx="18">
                  <c:v>294.12726858089502</c:v>
                </c:pt>
                <c:pt idx="19">
                  <c:v>291.66338027574284</c:v>
                </c:pt>
                <c:pt idx="20">
                  <c:v>286.35774620447569</c:v>
                </c:pt>
                <c:pt idx="21">
                  <c:v>277.3485337927558</c:v>
                </c:pt>
                <c:pt idx="22">
                  <c:v>264.21279760623304</c:v>
                </c:pt>
                <c:pt idx="23">
                  <c:v>249.07073688598976</c:v>
                </c:pt>
                <c:pt idx="24">
                  <c:v>243.15432157987649</c:v>
                </c:pt>
                <c:pt idx="25">
                  <c:v>247.22829969551452</c:v>
                </c:pt>
                <c:pt idx="26">
                  <c:v>256.78382934685396</c:v>
                </c:pt>
                <c:pt idx="27">
                  <c:v>268.88832911268031</c:v>
                </c:pt>
                <c:pt idx="28">
                  <c:v>281.79001615374369</c:v>
                </c:pt>
                <c:pt idx="29">
                  <c:v>294.08738762726517</c:v>
                </c:pt>
                <c:pt idx="30">
                  <c:v>306.54239329870154</c:v>
                </c:pt>
                <c:pt idx="31">
                  <c:v>318.80445783832738</c:v>
                </c:pt>
                <c:pt idx="32">
                  <c:v>327.63333434753099</c:v>
                </c:pt>
                <c:pt idx="33">
                  <c:v>330.78636697106549</c:v>
                </c:pt>
                <c:pt idx="34">
                  <c:v>329.81244024923132</c:v>
                </c:pt>
                <c:pt idx="35">
                  <c:v>325.14500107985327</c:v>
                </c:pt>
                <c:pt idx="36">
                  <c:v>321.21659295485358</c:v>
                </c:pt>
                <c:pt idx="37">
                  <c:v>315.62867073074494</c:v>
                </c:pt>
                <c:pt idx="38">
                  <c:v>309.81403488284019</c:v>
                </c:pt>
                <c:pt idx="39">
                  <c:v>303.83091013525359</c:v>
                </c:pt>
                <c:pt idx="40">
                  <c:v>297.00847982665238</c:v>
                </c:pt>
                <c:pt idx="41">
                  <c:v>288.96484872341796</c:v>
                </c:pt>
                <c:pt idx="42">
                  <c:v>281.34718204647447</c:v>
                </c:pt>
                <c:pt idx="43">
                  <c:v>273.89229084540455</c:v>
                </c:pt>
                <c:pt idx="44">
                  <c:v>266.02320451613224</c:v>
                </c:pt>
                <c:pt idx="45">
                  <c:v>257.85384702255453</c:v>
                </c:pt>
                <c:pt idx="46">
                  <c:v>249.60895418738815</c:v>
                </c:pt>
                <c:pt idx="47">
                  <c:v>240.34312264178445</c:v>
                </c:pt>
                <c:pt idx="48">
                  <c:v>230.65012455015028</c:v>
                </c:pt>
                <c:pt idx="49">
                  <c:v>222.09694150408433</c:v>
                </c:pt>
                <c:pt idx="50">
                  <c:v>213.58073477126868</c:v>
                </c:pt>
                <c:pt idx="51">
                  <c:v>206.98035388642171</c:v>
                </c:pt>
                <c:pt idx="52">
                  <c:v>202.93108527479924</c:v>
                </c:pt>
                <c:pt idx="53">
                  <c:v>201.73096030844576</c:v>
                </c:pt>
                <c:pt idx="54">
                  <c:v>203.09172413073071</c:v>
                </c:pt>
                <c:pt idx="55">
                  <c:v>206.91667169056907</c:v>
                </c:pt>
                <c:pt idx="56">
                  <c:v>212.01524023730138</c:v>
                </c:pt>
                <c:pt idx="57">
                  <c:v>217.01237075432343</c:v>
                </c:pt>
                <c:pt idx="58">
                  <c:v>222.4642623379751</c:v>
                </c:pt>
                <c:pt idx="59">
                  <c:v>226.71751154800245</c:v>
                </c:pt>
                <c:pt idx="60">
                  <c:v>228.8224991232658</c:v>
                </c:pt>
                <c:pt idx="61">
                  <c:v>228.67818968578078</c:v>
                </c:pt>
                <c:pt idx="62">
                  <c:v>226.61891314386889</c:v>
                </c:pt>
                <c:pt idx="63">
                  <c:v>224.73571908543224</c:v>
                </c:pt>
                <c:pt idx="64">
                  <c:v>223.07090933584709</c:v>
                </c:pt>
                <c:pt idx="65">
                  <c:v>221.65568069829547</c:v>
                </c:pt>
                <c:pt idx="66">
                  <c:v>221.01294843388754</c:v>
                </c:pt>
                <c:pt idx="67">
                  <c:v>222.1979586123085</c:v>
                </c:pt>
                <c:pt idx="68">
                  <c:v>225.23609203286577</c:v>
                </c:pt>
                <c:pt idx="69">
                  <c:v>231.19216781691637</c:v>
                </c:pt>
                <c:pt idx="70">
                  <c:v>241.45387957261224</c:v>
                </c:pt>
                <c:pt idx="71">
                  <c:v>253.69392228205265</c:v>
                </c:pt>
                <c:pt idx="72">
                  <c:v>265.30591064641879</c:v>
                </c:pt>
                <c:pt idx="73">
                  <c:v>276.27950705592485</c:v>
                </c:pt>
                <c:pt idx="74">
                  <c:v>285.54214316818178</c:v>
                </c:pt>
                <c:pt idx="75">
                  <c:v>293.48265487734471</c:v>
                </c:pt>
                <c:pt idx="76">
                  <c:v>298.6446962684916</c:v>
                </c:pt>
                <c:pt idx="77">
                  <c:v>302.68630736412581</c:v>
                </c:pt>
                <c:pt idx="78">
                  <c:v>305.83482235975345</c:v>
                </c:pt>
                <c:pt idx="79">
                  <c:v>308.31084775960289</c:v>
                </c:pt>
                <c:pt idx="80">
                  <c:v>310.16845093216222</c:v>
                </c:pt>
                <c:pt idx="81">
                  <c:v>311.53816787028131</c:v>
                </c:pt>
                <c:pt idx="82">
                  <c:v>312.8542884381701</c:v>
                </c:pt>
                <c:pt idx="83">
                  <c:v>314.12207052670749</c:v>
                </c:pt>
                <c:pt idx="84">
                  <c:v>315.34629367864886</c:v>
                </c:pt>
                <c:pt idx="85">
                  <c:v>316.53129656584292</c:v>
                </c:pt>
                <c:pt idx="86">
                  <c:v>317.68101441009026</c:v>
                </c:pt>
                <c:pt idx="87">
                  <c:v>318.79902226865948</c:v>
                </c:pt>
              </c:numCache>
            </c:numRef>
          </c:val>
          <c:smooth val="0"/>
          <c:extLst xmlns:c16r2="http://schemas.microsoft.com/office/drawing/2015/06/chart">
            <c:ext xmlns:c16="http://schemas.microsoft.com/office/drawing/2014/chart" uri="{C3380CC4-5D6E-409C-BE32-E72D297353CC}">
              <c16:uniqueId val="{00000001-36A8-4244-9163-D31F6705F36C}"/>
            </c:ext>
          </c:extLst>
        </c:ser>
        <c:ser>
          <c:idx val="3"/>
          <c:order val="3"/>
          <c:tx>
            <c:strRef>
              <c:f>'Chart 8'!$E$1</c:f>
              <c:strCache>
                <c:ptCount val="1"/>
                <c:pt idx="0">
                  <c:v> Copper real price trend, index, previous assesment</c:v>
                </c:pt>
              </c:strCache>
            </c:strRef>
          </c:tx>
          <c:spPr>
            <a:ln w="19050" cap="rnd">
              <a:solidFill>
                <a:schemeClr val="accent2"/>
              </a:solidFill>
              <a:round/>
            </a:ln>
            <a:effectLst/>
          </c:spPr>
          <c:marker>
            <c:symbol val="none"/>
          </c:marker>
          <c:cat>
            <c:strRef>
              <c:f>'Chart 8'!$A$2:$A$89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8'!$E$2:$E$89</c:f>
              <c:numCache>
                <c:formatCode>0.0</c:formatCode>
                <c:ptCount val="88"/>
                <c:pt idx="0">
                  <c:v>88.998566245388304</c:v>
                </c:pt>
                <c:pt idx="1">
                  <c:v>92.934276591170075</c:v>
                </c:pt>
                <c:pt idx="2">
                  <c:v>98.40230612369534</c:v>
                </c:pt>
                <c:pt idx="3">
                  <c:v>105.55053046456649</c:v>
                </c:pt>
                <c:pt idx="4">
                  <c:v>114.12042152065288</c:v>
                </c:pt>
                <c:pt idx="5">
                  <c:v>122.49933360367687</c:v>
                </c:pt>
                <c:pt idx="6">
                  <c:v>131.54555401580893</c:v>
                </c:pt>
                <c:pt idx="7">
                  <c:v>141.47715566695345</c:v>
                </c:pt>
                <c:pt idx="8">
                  <c:v>152.59553363879849</c:v>
                </c:pt>
                <c:pt idx="9">
                  <c:v>165.61563802321035</c:v>
                </c:pt>
                <c:pt idx="10">
                  <c:v>181.34757070083313</c:v>
                </c:pt>
                <c:pt idx="11">
                  <c:v>200.13124973779458</c:v>
                </c:pt>
                <c:pt idx="12">
                  <c:v>221.47402411727924</c:v>
                </c:pt>
                <c:pt idx="13">
                  <c:v>244.17705075299435</c:v>
                </c:pt>
                <c:pt idx="14">
                  <c:v>262.83995215532673</c:v>
                </c:pt>
                <c:pt idx="15">
                  <c:v>275.73891834483328</c:v>
                </c:pt>
                <c:pt idx="16">
                  <c:v>283.96118889439896</c:v>
                </c:pt>
                <c:pt idx="17">
                  <c:v>291.55497748083513</c:v>
                </c:pt>
                <c:pt idx="18">
                  <c:v>294.04689164152995</c:v>
                </c:pt>
                <c:pt idx="19">
                  <c:v>291.79740705084208</c:v>
                </c:pt>
                <c:pt idx="20">
                  <c:v>286.61661886987395</c:v>
                </c:pt>
                <c:pt idx="21">
                  <c:v>277.64033859013171</c:v>
                </c:pt>
                <c:pt idx="22">
                  <c:v>264.46855512088365</c:v>
                </c:pt>
                <c:pt idx="23">
                  <c:v>249.29437572343608</c:v>
                </c:pt>
                <c:pt idx="24">
                  <c:v>243.30735268831953</c:v>
                </c:pt>
                <c:pt idx="25">
                  <c:v>247.35029492208173</c:v>
                </c:pt>
                <c:pt idx="26">
                  <c:v>256.88651461559601</c:v>
                </c:pt>
                <c:pt idx="27">
                  <c:v>268.98126759937111</c:v>
                </c:pt>
                <c:pt idx="28">
                  <c:v>281.89752263983888</c:v>
                </c:pt>
                <c:pt idx="29">
                  <c:v>294.21395771825689</c:v>
                </c:pt>
                <c:pt idx="30">
                  <c:v>306.66646691173878</c:v>
                </c:pt>
                <c:pt idx="31">
                  <c:v>318.92250109707817</c:v>
                </c:pt>
                <c:pt idx="32">
                  <c:v>327.73737444667796</c:v>
                </c:pt>
                <c:pt idx="33">
                  <c:v>330.88191186986597</c:v>
                </c:pt>
                <c:pt idx="34">
                  <c:v>329.89303316799044</c:v>
                </c:pt>
                <c:pt idx="35">
                  <c:v>325.22083048364033</c:v>
                </c:pt>
                <c:pt idx="36">
                  <c:v>321.28119932013834</c:v>
                </c:pt>
                <c:pt idx="37">
                  <c:v>315.67595860391708</c:v>
                </c:pt>
                <c:pt idx="38">
                  <c:v>309.87206228880984</c:v>
                </c:pt>
                <c:pt idx="39">
                  <c:v>303.89572721951447</c:v>
                </c:pt>
                <c:pt idx="40">
                  <c:v>297.07128593925495</c:v>
                </c:pt>
                <c:pt idx="41">
                  <c:v>289.03116509577245</c:v>
                </c:pt>
                <c:pt idx="42">
                  <c:v>281.42188119764563</c:v>
                </c:pt>
                <c:pt idx="43">
                  <c:v>273.99304147802974</c:v>
                </c:pt>
                <c:pt idx="44">
                  <c:v>266.14114809967163</c:v>
                </c:pt>
                <c:pt idx="45">
                  <c:v>257.96990478563441</c:v>
                </c:pt>
                <c:pt idx="46">
                  <c:v>249.74378691449971</c:v>
                </c:pt>
                <c:pt idx="47">
                  <c:v>240.4913566945504</c:v>
                </c:pt>
                <c:pt idx="48">
                  <c:v>230.79893494494291</c:v>
                </c:pt>
                <c:pt idx="49">
                  <c:v>222.25204151030661</c:v>
                </c:pt>
                <c:pt idx="50">
                  <c:v>213.7402259026199</c:v>
                </c:pt>
                <c:pt idx="51">
                  <c:v>207.13453092148674</c:v>
                </c:pt>
                <c:pt idx="52">
                  <c:v>203.07617602352039</c:v>
                </c:pt>
                <c:pt idx="53">
                  <c:v>201.87350936516253</c:v>
                </c:pt>
                <c:pt idx="54">
                  <c:v>203.23087132971949</c:v>
                </c:pt>
                <c:pt idx="55">
                  <c:v>207.0507288190268</c:v>
                </c:pt>
                <c:pt idx="56">
                  <c:v>212.15909259415142</c:v>
                </c:pt>
                <c:pt idx="57">
                  <c:v>217.16404810920079</c:v>
                </c:pt>
                <c:pt idx="58">
                  <c:v>222.62627973904071</c:v>
                </c:pt>
                <c:pt idx="59">
                  <c:v>226.88061635580442</c:v>
                </c:pt>
                <c:pt idx="60">
                  <c:v>228.96713088521025</c:v>
                </c:pt>
                <c:pt idx="61">
                  <c:v>228.74524109890211</c:v>
                </c:pt>
                <c:pt idx="62">
                  <c:v>226.49613935782267</c:v>
                </c:pt>
                <c:pt idx="63">
                  <c:v>224.252962151514</c:v>
                </c:pt>
                <c:pt idx="64">
                  <c:v>222.01141067759525</c:v>
                </c:pt>
                <c:pt idx="65">
                  <c:v>219.72232498510138</c:v>
                </c:pt>
                <c:pt idx="66">
                  <c:v>217.77516992881948</c:v>
                </c:pt>
                <c:pt idx="67">
                  <c:v>217.04515077828714</c:v>
                </c:pt>
                <c:pt idx="68">
                  <c:v>217.3392550391498</c:v>
                </c:pt>
                <c:pt idx="69">
                  <c:v>219.46620782933849</c:v>
                </c:pt>
                <c:pt idx="70">
                  <c:v>224.27779954241745</c:v>
                </c:pt>
                <c:pt idx="71">
                  <c:v>228.75554401658113</c:v>
                </c:pt>
                <c:pt idx="72">
                  <c:v>232.92012182443133</c:v>
                </c:pt>
                <c:pt idx="73">
                  <c:v>236.79221579921318</c:v>
                </c:pt>
                <c:pt idx="74">
                  <c:v>236.22193129922101</c:v>
                </c:pt>
                <c:pt idx="75">
                  <c:v>233.42284634452037</c:v>
                </c:pt>
                <c:pt idx="76">
                  <c:v>229.26383539441142</c:v>
                </c:pt>
                <c:pt idx="77">
                  <c:v>224.79595857753688</c:v>
                </c:pt>
                <c:pt idx="78">
                  <c:v>220.90457921034326</c:v>
                </c:pt>
                <c:pt idx="79">
                  <c:v>217.51434013271296</c:v>
                </c:pt>
                <c:pt idx="80">
                  <c:v>214.56126815346832</c:v>
                </c:pt>
                <c:pt idx="81">
                  <c:v>211.99078568978322</c:v>
                </c:pt>
                <c:pt idx="82">
                  <c:v>209.75612786291194</c:v>
                </c:pt>
                <c:pt idx="83">
                  <c:v>207.81702810702996</c:v>
                </c:pt>
                <c:pt idx="84">
                  <c:v>206.13869934137691</c:v>
                </c:pt>
                <c:pt idx="85">
                  <c:v>204.69096214853931</c:v>
                </c:pt>
                <c:pt idx="86">
                  <c:v>203.44754957187271</c:v>
                </c:pt>
              </c:numCache>
            </c:numRef>
          </c:val>
          <c:smooth val="0"/>
          <c:extLst xmlns:c16r2="http://schemas.microsoft.com/office/drawing/2015/06/chart">
            <c:ext xmlns:c16="http://schemas.microsoft.com/office/drawing/2014/chart" uri="{C3380CC4-5D6E-409C-BE32-E72D297353CC}">
              <c16:uniqueId val="{00000002-36A8-4244-9163-D31F6705F36C}"/>
            </c:ext>
          </c:extLst>
        </c:ser>
        <c:dLbls>
          <c:showLegendKey val="0"/>
          <c:showVal val="0"/>
          <c:showCatName val="0"/>
          <c:showSerName val="0"/>
          <c:showPercent val="0"/>
          <c:showBubbleSize val="0"/>
        </c:dLbls>
        <c:marker val="1"/>
        <c:smooth val="0"/>
        <c:axId val="433344904"/>
        <c:axId val="433349216"/>
      </c:lineChart>
      <c:lineChart>
        <c:grouping val="standard"/>
        <c:varyColors val="0"/>
        <c:ser>
          <c:idx val="1"/>
          <c:order val="1"/>
          <c:tx>
            <c:strRef>
              <c:f>'Chart 8'!$C$1</c:f>
              <c:strCache>
                <c:ptCount val="1"/>
                <c:pt idx="0">
                  <c:v>Shadow interest rate, Atlanta Fed (right axis)</c:v>
                </c:pt>
              </c:strCache>
            </c:strRef>
          </c:tx>
          <c:spPr>
            <a:ln w="12700" cap="rnd">
              <a:solidFill>
                <a:schemeClr val="accent1">
                  <a:lumMod val="75000"/>
                </a:schemeClr>
              </a:solidFill>
              <a:prstDash val="sysDash"/>
              <a:round/>
            </a:ln>
            <a:effectLst/>
          </c:spPr>
          <c:marker>
            <c:symbol val="none"/>
          </c:marker>
          <c:dPt>
            <c:idx val="72"/>
            <c:marker>
              <c:symbol val="circle"/>
              <c:size val="5"/>
              <c:spPr>
                <a:solidFill>
                  <a:schemeClr val="accent1"/>
                </a:solidFill>
                <a:ln w="9525">
                  <a:solidFill>
                    <a:schemeClr val="accent2"/>
                  </a:solidFill>
                </a:ln>
                <a:effectLst/>
              </c:spPr>
            </c:marker>
            <c:bubble3D val="0"/>
            <c:extLst xmlns:c16r2="http://schemas.microsoft.com/office/drawing/2015/06/chart">
              <c:ext xmlns:c16="http://schemas.microsoft.com/office/drawing/2014/chart" uri="{C3380CC4-5D6E-409C-BE32-E72D297353CC}">
                <c16:uniqueId val="{00000003-36A8-4244-9163-D31F6705F36C}"/>
              </c:ext>
            </c:extLst>
          </c:dPt>
          <c:cat>
            <c:strRef>
              <c:f>'Chart 8'!$A$2:$A$89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8'!$C$2:$C$89</c:f>
              <c:numCache>
                <c:formatCode>0.0</c:formatCode>
                <c:ptCount val="88"/>
                <c:pt idx="0">
                  <c:v>1.0770845521180572</c:v>
                </c:pt>
                <c:pt idx="1">
                  <c:v>1.1306556771298657</c:v>
                </c:pt>
                <c:pt idx="2">
                  <c:v>0.84270678383332109</c:v>
                </c:pt>
                <c:pt idx="3">
                  <c:v>0.8159760160653029</c:v>
                </c:pt>
                <c:pt idx="4">
                  <c:v>0.80248511737372474</c:v>
                </c:pt>
                <c:pt idx="5">
                  <c:v>1.0872747863358125</c:v>
                </c:pt>
                <c:pt idx="6">
                  <c:v>1.6637869498848055</c:v>
                </c:pt>
                <c:pt idx="7">
                  <c:v>2.3229453377500584</c:v>
                </c:pt>
                <c:pt idx="8">
                  <c:v>2.8270046374916844</c:v>
                </c:pt>
                <c:pt idx="9">
                  <c:v>3.1798432939297534</c:v>
                </c:pt>
                <c:pt idx="10">
                  <c:v>3.7819900614735418</c:v>
                </c:pt>
                <c:pt idx="11">
                  <c:v>4.2962860971013903</c:v>
                </c:pt>
                <c:pt idx="12">
                  <c:v>4.6349190921195502</c:v>
                </c:pt>
                <c:pt idx="13">
                  <c:v>5.0799559207549736</c:v>
                </c:pt>
                <c:pt idx="14">
                  <c:v>5.1944879471119236</c:v>
                </c:pt>
                <c:pt idx="15">
                  <c:v>5.1496564517588244</c:v>
                </c:pt>
                <c:pt idx="16">
                  <c:v>5.1506833769207221</c:v>
                </c:pt>
                <c:pt idx="17">
                  <c:v>5.108882354161552</c:v>
                </c:pt>
                <c:pt idx="18">
                  <c:v>4.6499883682389145</c:v>
                </c:pt>
                <c:pt idx="19">
                  <c:v>3.8929883550389133</c:v>
                </c:pt>
                <c:pt idx="20">
                  <c:v>2.2227502130823442</c:v>
                </c:pt>
                <c:pt idx="21">
                  <c:v>1.9409575205458889</c:v>
                </c:pt>
                <c:pt idx="22">
                  <c:v>2.0298989447226217</c:v>
                </c:pt>
                <c:pt idx="23">
                  <c:v>1.3029762112991579</c:v>
                </c:pt>
                <c:pt idx="24">
                  <c:v>0.74584227170751671</c:v>
                </c:pt>
                <c:pt idx="25">
                  <c:v>0.2182670776845225</c:v>
                </c:pt>
                <c:pt idx="26">
                  <c:v>-0.26872212601682133</c:v>
                </c:pt>
                <c:pt idx="27">
                  <c:v>-0.41300133479964823</c:v>
                </c:pt>
                <c:pt idx="28">
                  <c:v>-0.48957921098834206</c:v>
                </c:pt>
                <c:pt idx="29">
                  <c:v>-0.49713867729681943</c:v>
                </c:pt>
                <c:pt idx="30">
                  <c:v>-0.69463932045362276</c:v>
                </c:pt>
                <c:pt idx="31">
                  <c:v>-0.94533022070868056</c:v>
                </c:pt>
                <c:pt idx="32">
                  <c:v>-1.0313321856717137</c:v>
                </c:pt>
                <c:pt idx="33">
                  <c:v>-1.109526340798503</c:v>
                </c:pt>
                <c:pt idx="34">
                  <c:v>-1.3239525522963056</c:v>
                </c:pt>
                <c:pt idx="35">
                  <c:v>-1.4624081685704624</c:v>
                </c:pt>
                <c:pt idx="36">
                  <c:v>-1.4191875699495284</c:v>
                </c:pt>
                <c:pt idx="37">
                  <c:v>-1.2034372959190101</c:v>
                </c:pt>
                <c:pt idx="38">
                  <c:v>-1.2659691527456054</c:v>
                </c:pt>
                <c:pt idx="39">
                  <c:v>-1.3972407621839846</c:v>
                </c:pt>
                <c:pt idx="40">
                  <c:v>-1.4068987846870133</c:v>
                </c:pt>
                <c:pt idx="41">
                  <c:v>-1.2540718627501166</c:v>
                </c:pt>
                <c:pt idx="42">
                  <c:v>-1.6636745542311049</c:v>
                </c:pt>
                <c:pt idx="43">
                  <c:v>-1.9947603033051804</c:v>
                </c:pt>
                <c:pt idx="44">
                  <c:v>-2.5142650586261603</c:v>
                </c:pt>
                <c:pt idx="45">
                  <c:v>-2.9220033489795747</c:v>
                </c:pt>
                <c:pt idx="46">
                  <c:v>-2.8447993105843046</c:v>
                </c:pt>
                <c:pt idx="47">
                  <c:v>-2.663600572837435</c:v>
                </c:pt>
                <c:pt idx="48">
                  <c:v>-2.0169492908609539</c:v>
                </c:pt>
                <c:pt idx="49">
                  <c:v>-1.4768727562231827</c:v>
                </c:pt>
                <c:pt idx="50">
                  <c:v>-0.98363850927212015</c:v>
                </c:pt>
                <c:pt idx="51">
                  <c:v>-9.3353594048837987E-2</c:v>
                </c:pt>
                <c:pt idx="52">
                  <c:v>0.47812044777328583</c:v>
                </c:pt>
                <c:pt idx="53">
                  <c:v>0.43666371327544812</c:v>
                </c:pt>
                <c:pt idx="54">
                  <c:v>0.47681856763586755</c:v>
                </c:pt>
                <c:pt idx="55">
                  <c:v>0.45804556401831348</c:v>
                </c:pt>
                <c:pt idx="56">
                  <c:v>0.46874798100668286</c:v>
                </c:pt>
                <c:pt idx="57">
                  <c:v>0.97718451942839535</c:v>
                </c:pt>
                <c:pt idx="58">
                  <c:v>1.0968351324004677</c:v>
                </c:pt>
                <c:pt idx="59">
                  <c:v>1.2828696203594909</c:v>
                </c:pt>
                <c:pt idx="60">
                  <c:v>1.5306083613717627</c:v>
                </c:pt>
                <c:pt idx="61">
                  <c:v>1.7881028548203564</c:v>
                </c:pt>
                <c:pt idx="62">
                  <c:v>2.0316012181967769</c:v>
                </c:pt>
                <c:pt idx="63">
                  <c:v>2.411133283298684</c:v>
                </c:pt>
                <c:pt idx="64">
                  <c:v>2.4509592445679518</c:v>
                </c:pt>
                <c:pt idx="65">
                  <c:v>2.3363061243180216</c:v>
                </c:pt>
                <c:pt idx="66">
                  <c:v>2.0502844383350056</c:v>
                </c:pt>
                <c:pt idx="67">
                  <c:v>1.6342969731936747</c:v>
                </c:pt>
                <c:pt idx="68">
                  <c:v>1.2445900896205158</c:v>
                </c:pt>
                <c:pt idx="69">
                  <c:v>0.46033699457320915</c:v>
                </c:pt>
                <c:pt idx="70">
                  <c:v>0.19734461978932419</c:v>
                </c:pt>
                <c:pt idx="71">
                  <c:v>-0.11410290583626947</c:v>
                </c:pt>
                <c:pt idx="72">
                  <c:v>-0.45</c:v>
                </c:pt>
              </c:numCache>
            </c:numRef>
          </c:val>
          <c:smooth val="0"/>
          <c:extLst xmlns:c16r2="http://schemas.microsoft.com/office/drawing/2015/06/chart">
            <c:ext xmlns:c16="http://schemas.microsoft.com/office/drawing/2014/chart" uri="{C3380CC4-5D6E-409C-BE32-E72D297353CC}">
              <c16:uniqueId val="{00000004-36A8-4244-9163-D31F6705F36C}"/>
            </c:ext>
          </c:extLst>
        </c:ser>
        <c:dLbls>
          <c:showLegendKey val="0"/>
          <c:showVal val="0"/>
          <c:showCatName val="0"/>
          <c:showSerName val="0"/>
          <c:showPercent val="0"/>
          <c:showBubbleSize val="0"/>
        </c:dLbls>
        <c:marker val="1"/>
        <c:smooth val="0"/>
        <c:axId val="433348824"/>
        <c:axId val="433345688"/>
      </c:lineChart>
      <c:catAx>
        <c:axId val="43334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49216"/>
        <c:crosses val="autoZero"/>
        <c:auto val="1"/>
        <c:lblAlgn val="ctr"/>
        <c:lblOffset val="100"/>
        <c:tickLblSkip val="4"/>
        <c:noMultiLvlLbl val="0"/>
      </c:catAx>
      <c:valAx>
        <c:axId val="433349216"/>
        <c:scaling>
          <c:orientation val="minMax"/>
          <c:min val="9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44904"/>
        <c:crosses val="autoZero"/>
        <c:crossBetween val="between"/>
      </c:valAx>
      <c:valAx>
        <c:axId val="433345688"/>
        <c:scaling>
          <c:orientation val="minMax"/>
          <c:max val="6"/>
          <c:min val="-3"/>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48824"/>
        <c:crosses val="max"/>
        <c:crossBetween val="between"/>
        <c:majorUnit val="1"/>
      </c:valAx>
      <c:catAx>
        <c:axId val="433348824"/>
        <c:scaling>
          <c:orientation val="minMax"/>
        </c:scaling>
        <c:delete val="1"/>
        <c:axPos val="b"/>
        <c:numFmt formatCode="General" sourceLinked="1"/>
        <c:majorTickMark val="out"/>
        <c:minorTickMark val="none"/>
        <c:tickLblPos val="nextTo"/>
        <c:crossAx val="433345688"/>
        <c:crosses val="autoZero"/>
        <c:auto val="1"/>
        <c:lblAlgn val="ctr"/>
        <c:lblOffset val="100"/>
        <c:noMultiLvlLbl val="0"/>
      </c:catAx>
      <c:spPr>
        <a:noFill/>
        <a:ln>
          <a:noFill/>
        </a:ln>
        <a:effectLst/>
      </c:spPr>
    </c:plotArea>
    <c:legend>
      <c:legendPos val="b"/>
      <c:layout>
        <c:manualLayout>
          <c:xMode val="edge"/>
          <c:yMode val="edge"/>
          <c:x val="4.0571428571428555E-3"/>
          <c:y val="0.77303913034351879"/>
          <c:w val="0.8706420689693587"/>
          <c:h val="0.2034389535278552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880952380952"/>
          <c:y val="4.3123512902480975E-2"/>
          <c:w val="0.79170119047619048"/>
          <c:h val="0.62097022616246345"/>
        </c:manualLayout>
      </c:layout>
      <c:barChart>
        <c:barDir val="col"/>
        <c:grouping val="clustered"/>
        <c:varyColors val="0"/>
        <c:ser>
          <c:idx val="0"/>
          <c:order val="0"/>
          <c:tx>
            <c:strRef>
              <c:f>'Chart 9'!$B$1</c:f>
              <c:strCache>
                <c:ptCount val="1"/>
                <c:pt idx="0">
                  <c:v>FRS policy interest rate (right axis)</c:v>
                </c:pt>
              </c:strCache>
            </c:strRef>
          </c:tx>
          <c:spPr>
            <a:solidFill>
              <a:schemeClr val="accent1"/>
            </a:solidFill>
            <a:ln w="3175">
              <a:solidFill>
                <a:schemeClr val="accent1">
                  <a:lumMod val="75000"/>
                </a:schemeClr>
              </a:solidFill>
            </a:ln>
            <a:effectLst/>
          </c:spPr>
          <c:invertIfNegative val="0"/>
          <c:cat>
            <c:strRef>
              <c:f>'Chart 9'!$A$2:$A$89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9'!$B$2:$B$89</c:f>
              <c:numCache>
                <c:formatCode>0.0</c:formatCode>
                <c:ptCount val="88"/>
                <c:pt idx="0">
                  <c:v>1.25</c:v>
                </c:pt>
                <c:pt idx="1">
                  <c:v>1.2466666666666599</c:v>
                </c:pt>
                <c:pt idx="2">
                  <c:v>1.0166666666666599</c:v>
                </c:pt>
                <c:pt idx="3">
                  <c:v>0.99666666666666603</c:v>
                </c:pt>
                <c:pt idx="4">
                  <c:v>1.0033333333333301</c:v>
                </c:pt>
                <c:pt idx="5">
                  <c:v>1.01</c:v>
                </c:pt>
                <c:pt idx="6">
                  <c:v>1.43333333333333</c:v>
                </c:pt>
                <c:pt idx="7">
                  <c:v>1.95</c:v>
                </c:pt>
                <c:pt idx="8">
                  <c:v>2.4700000000000002</c:v>
                </c:pt>
                <c:pt idx="9">
                  <c:v>2.9433333333333298</c:v>
                </c:pt>
                <c:pt idx="10">
                  <c:v>3.46</c:v>
                </c:pt>
                <c:pt idx="11">
                  <c:v>3.98</c:v>
                </c:pt>
                <c:pt idx="12">
                  <c:v>4.4566666666666599</c:v>
                </c:pt>
                <c:pt idx="13">
                  <c:v>4.9066666666666601</c:v>
                </c:pt>
                <c:pt idx="14">
                  <c:v>5.2466666666666599</c:v>
                </c:pt>
                <c:pt idx="15">
                  <c:v>5.2466666666666599</c:v>
                </c:pt>
                <c:pt idx="16">
                  <c:v>5.2566666666666597</c:v>
                </c:pt>
                <c:pt idx="17">
                  <c:v>5.25</c:v>
                </c:pt>
                <c:pt idx="18">
                  <c:v>5.0733333333333297</c:v>
                </c:pt>
                <c:pt idx="19">
                  <c:v>4.4966666666666599</c:v>
                </c:pt>
                <c:pt idx="20">
                  <c:v>3.1766666666666601</c:v>
                </c:pt>
                <c:pt idx="21">
                  <c:v>2.0866666666666598</c:v>
                </c:pt>
                <c:pt idx="22">
                  <c:v>1.94</c:v>
                </c:pt>
                <c:pt idx="23">
                  <c:v>0.50666666666666604</c:v>
                </c:pt>
                <c:pt idx="24">
                  <c:v>0.18333333333333299</c:v>
                </c:pt>
                <c:pt idx="25">
                  <c:v>0.18</c:v>
                </c:pt>
                <c:pt idx="26">
                  <c:v>0.15666666666666601</c:v>
                </c:pt>
                <c:pt idx="27">
                  <c:v>0.12</c:v>
                </c:pt>
                <c:pt idx="28">
                  <c:v>0.133333333333333</c:v>
                </c:pt>
                <c:pt idx="29">
                  <c:v>0.193333333333333</c:v>
                </c:pt>
                <c:pt idx="30">
                  <c:v>0.18666666666666601</c:v>
                </c:pt>
                <c:pt idx="31">
                  <c:v>0.18666666666666601</c:v>
                </c:pt>
                <c:pt idx="32">
                  <c:v>0.15666666666666601</c:v>
                </c:pt>
                <c:pt idx="33">
                  <c:v>9.3333333333333296E-2</c:v>
                </c:pt>
                <c:pt idx="34">
                  <c:v>8.3333333333333301E-2</c:v>
                </c:pt>
                <c:pt idx="35">
                  <c:v>7.3333333333333306E-2</c:v>
                </c:pt>
                <c:pt idx="36">
                  <c:v>0.103333333333333</c:v>
                </c:pt>
                <c:pt idx="37">
                  <c:v>0.15333333333333299</c:v>
                </c:pt>
                <c:pt idx="38">
                  <c:v>0.14333333333333301</c:v>
                </c:pt>
                <c:pt idx="39">
                  <c:v>0.16</c:v>
                </c:pt>
                <c:pt idx="40">
                  <c:v>0.14333333333333301</c:v>
                </c:pt>
                <c:pt idx="41">
                  <c:v>0.116666666666666</c:v>
                </c:pt>
                <c:pt idx="42">
                  <c:v>8.3333333333333301E-2</c:v>
                </c:pt>
                <c:pt idx="43">
                  <c:v>8.66666666666666E-2</c:v>
                </c:pt>
                <c:pt idx="44">
                  <c:v>7.3333333333333306E-2</c:v>
                </c:pt>
                <c:pt idx="45">
                  <c:v>9.3333333333333296E-2</c:v>
                </c:pt>
                <c:pt idx="46">
                  <c:v>0.09</c:v>
                </c:pt>
                <c:pt idx="47">
                  <c:v>0.1</c:v>
                </c:pt>
                <c:pt idx="48">
                  <c:v>0.11</c:v>
                </c:pt>
                <c:pt idx="49">
                  <c:v>0.123333333333333</c:v>
                </c:pt>
                <c:pt idx="50">
                  <c:v>0.13666666666666599</c:v>
                </c:pt>
                <c:pt idx="51">
                  <c:v>0.16</c:v>
                </c:pt>
                <c:pt idx="52">
                  <c:v>0.36</c:v>
                </c:pt>
                <c:pt idx="53">
                  <c:v>0.37333333333333302</c:v>
                </c:pt>
                <c:pt idx="54">
                  <c:v>0.396666666666666</c:v>
                </c:pt>
                <c:pt idx="55">
                  <c:v>0.45</c:v>
                </c:pt>
                <c:pt idx="56">
                  <c:v>0.7</c:v>
                </c:pt>
                <c:pt idx="57">
                  <c:v>0.95</c:v>
                </c:pt>
                <c:pt idx="58">
                  <c:v>1.15333333333333</c:v>
                </c:pt>
                <c:pt idx="59">
                  <c:v>1.20333333333333</c:v>
                </c:pt>
                <c:pt idx="60">
                  <c:v>1.4466666666666601</c:v>
                </c:pt>
                <c:pt idx="61">
                  <c:v>1.7366666666666599</c:v>
                </c:pt>
                <c:pt idx="62">
                  <c:v>1.92333333333333</c:v>
                </c:pt>
                <c:pt idx="63">
                  <c:v>2.2200000000000002</c:v>
                </c:pt>
                <c:pt idx="64">
                  <c:v>2.4033333333333302</c:v>
                </c:pt>
                <c:pt idx="65">
                  <c:v>2.3966666666666598</c:v>
                </c:pt>
                <c:pt idx="66">
                  <c:v>2.19</c:v>
                </c:pt>
                <c:pt idx="67">
                  <c:v>1.64333333333333</c:v>
                </c:pt>
                <c:pt idx="68">
                  <c:v>1.26</c:v>
                </c:pt>
                <c:pt idx="69">
                  <c:v>0.06</c:v>
                </c:pt>
                <c:pt idx="70">
                  <c:v>9.3333333333333296E-2</c:v>
                </c:pt>
                <c:pt idx="71">
                  <c:v>0.09</c:v>
                </c:pt>
                <c:pt idx="72">
                  <c:v>0</c:v>
                </c:pt>
              </c:numCache>
            </c:numRef>
          </c:val>
          <c:extLst xmlns:c16r2="http://schemas.microsoft.com/office/drawing/2015/06/chart">
            <c:ext xmlns:c16="http://schemas.microsoft.com/office/drawing/2014/chart" uri="{C3380CC4-5D6E-409C-BE32-E72D297353CC}">
              <c16:uniqueId val="{00000000-12CA-40FC-86BB-8017D0C450FC}"/>
            </c:ext>
          </c:extLst>
        </c:ser>
        <c:dLbls>
          <c:showLegendKey val="0"/>
          <c:showVal val="0"/>
          <c:showCatName val="0"/>
          <c:showSerName val="0"/>
          <c:showPercent val="0"/>
          <c:showBubbleSize val="0"/>
        </c:dLbls>
        <c:gapWidth val="219"/>
        <c:overlap val="-27"/>
        <c:axId val="433350392"/>
        <c:axId val="433350000"/>
      </c:barChart>
      <c:lineChart>
        <c:grouping val="standard"/>
        <c:varyColors val="0"/>
        <c:ser>
          <c:idx val="2"/>
          <c:order val="2"/>
          <c:tx>
            <c:strRef>
              <c:f>'Chart 9'!$D$1</c:f>
              <c:strCache>
                <c:ptCount val="1"/>
                <c:pt idx="0">
                  <c:v>Oil real price trend, index</c:v>
                </c:pt>
              </c:strCache>
            </c:strRef>
          </c:tx>
          <c:spPr>
            <a:ln w="19050" cap="rnd">
              <a:solidFill>
                <a:schemeClr val="tx1"/>
              </a:solidFill>
              <a:prstDash val="sysDash"/>
              <a:round/>
            </a:ln>
            <a:effectLst/>
          </c:spPr>
          <c:marker>
            <c:symbol val="none"/>
          </c:marker>
          <c:cat>
            <c:strRef>
              <c:f>'Chart 9'!$A$2:$A$89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9'!$D$2:$D$89</c:f>
              <c:numCache>
                <c:formatCode>0.0</c:formatCode>
                <c:ptCount val="88"/>
                <c:pt idx="0">
                  <c:v>87.672370137842137</c:v>
                </c:pt>
                <c:pt idx="1">
                  <c:v>90.040881852609019</c:v>
                </c:pt>
                <c:pt idx="2">
                  <c:v>93.649393253907874</c:v>
                </c:pt>
                <c:pt idx="3">
                  <c:v>98.262874467321865</c:v>
                </c:pt>
                <c:pt idx="4">
                  <c:v>104.15851693253771</c:v>
                </c:pt>
                <c:pt idx="5">
                  <c:v>111.43697004648207</c:v>
                </c:pt>
                <c:pt idx="6">
                  <c:v>119.85526142497001</c:v>
                </c:pt>
                <c:pt idx="7">
                  <c:v>128.80307273192327</c:v>
                </c:pt>
                <c:pt idx="8">
                  <c:v>138.05370967751296</c:v>
                </c:pt>
                <c:pt idx="9">
                  <c:v>147.48573216258487</c:v>
                </c:pt>
                <c:pt idx="10">
                  <c:v>156.64329436459832</c:v>
                </c:pt>
                <c:pt idx="11">
                  <c:v>164.23416092659622</c:v>
                </c:pt>
                <c:pt idx="12">
                  <c:v>171.55645395172027</c:v>
                </c:pt>
                <c:pt idx="13">
                  <c:v>178.13542221643701</c:v>
                </c:pt>
                <c:pt idx="14">
                  <c:v>183.08405420769</c:v>
                </c:pt>
                <c:pt idx="15">
                  <c:v>186.77325107288868</c:v>
                </c:pt>
                <c:pt idx="16">
                  <c:v>191.44198455387973</c:v>
                </c:pt>
                <c:pt idx="17">
                  <c:v>198.12749547309087</c:v>
                </c:pt>
                <c:pt idx="18">
                  <c:v>205.15044540407035</c:v>
                </c:pt>
                <c:pt idx="19">
                  <c:v>211.70114357667725</c:v>
                </c:pt>
                <c:pt idx="20">
                  <c:v>215.47323666034237</c:v>
                </c:pt>
                <c:pt idx="21">
                  <c:v>215.8785648884047</c:v>
                </c:pt>
                <c:pt idx="22">
                  <c:v>209.52208259736034</c:v>
                </c:pt>
                <c:pt idx="23">
                  <c:v>197.77668289293703</c:v>
                </c:pt>
                <c:pt idx="24">
                  <c:v>190.79215274546931</c:v>
                </c:pt>
                <c:pt idx="25">
                  <c:v>190.56257341450811</c:v>
                </c:pt>
                <c:pt idx="26">
                  <c:v>193.74533489843168</c:v>
                </c:pt>
                <c:pt idx="27">
                  <c:v>198.94463700241408</c:v>
                </c:pt>
                <c:pt idx="28">
                  <c:v>205.35759800789339</c:v>
                </c:pt>
                <c:pt idx="29">
                  <c:v>213.04768417060799</c:v>
                </c:pt>
                <c:pt idx="30">
                  <c:v>221.85835551088428</c:v>
                </c:pt>
                <c:pt idx="31">
                  <c:v>232.79363397146713</c:v>
                </c:pt>
                <c:pt idx="32">
                  <c:v>244.58276040385704</c:v>
                </c:pt>
                <c:pt idx="33">
                  <c:v>254.74898046634317</c:v>
                </c:pt>
                <c:pt idx="34">
                  <c:v>261.66864510590443</c:v>
                </c:pt>
                <c:pt idx="35">
                  <c:v>266.26727032755366</c:v>
                </c:pt>
                <c:pt idx="36">
                  <c:v>269.34265516090983</c:v>
                </c:pt>
                <c:pt idx="37">
                  <c:v>269.51594399754629</c:v>
                </c:pt>
                <c:pt idx="38">
                  <c:v>268.62452588732003</c:v>
                </c:pt>
                <c:pt idx="39">
                  <c:v>266.43482377519666</c:v>
                </c:pt>
                <c:pt idx="40">
                  <c:v>262.85647216545533</c:v>
                </c:pt>
                <c:pt idx="41">
                  <c:v>257.20648862996308</c:v>
                </c:pt>
                <c:pt idx="42">
                  <c:v>250.71048570560308</c:v>
                </c:pt>
                <c:pt idx="43">
                  <c:v>241.82536900863988</c:v>
                </c:pt>
                <c:pt idx="44">
                  <c:v>230.28906404348405</c:v>
                </c:pt>
                <c:pt idx="45">
                  <c:v>216.13362053292158</c:v>
                </c:pt>
                <c:pt idx="46">
                  <c:v>199.07681992339965</c:v>
                </c:pt>
                <c:pt idx="47">
                  <c:v>179.98235890428609</c:v>
                </c:pt>
                <c:pt idx="48">
                  <c:v>162.33484719377492</c:v>
                </c:pt>
                <c:pt idx="49">
                  <c:v>148.85248768210087</c:v>
                </c:pt>
                <c:pt idx="50">
                  <c:v>136.81097382634587</c:v>
                </c:pt>
                <c:pt idx="51">
                  <c:v>127.70587139295772</c:v>
                </c:pt>
                <c:pt idx="52">
                  <c:v>121.68149935615526</c:v>
                </c:pt>
                <c:pt idx="53">
                  <c:v>120.17341084274292</c:v>
                </c:pt>
                <c:pt idx="54">
                  <c:v>120.22684821344711</c:v>
                </c:pt>
                <c:pt idx="55">
                  <c:v>121.86839219975418</c:v>
                </c:pt>
                <c:pt idx="56">
                  <c:v>124.3759172094616</c:v>
                </c:pt>
                <c:pt idx="57">
                  <c:v>127.32326167284121</c:v>
                </c:pt>
                <c:pt idx="58">
                  <c:v>131.23929943055762</c:v>
                </c:pt>
                <c:pt idx="59">
                  <c:v>136.05635841413815</c:v>
                </c:pt>
                <c:pt idx="60">
                  <c:v>140.35483895732875</c:v>
                </c:pt>
                <c:pt idx="61">
                  <c:v>143.39867381919683</c:v>
                </c:pt>
                <c:pt idx="62">
                  <c:v>144.09332356858164</c:v>
                </c:pt>
                <c:pt idx="63">
                  <c:v>142.25837123114232</c:v>
                </c:pt>
                <c:pt idx="64">
                  <c:v>139.08083070789689</c:v>
                </c:pt>
                <c:pt idx="65">
                  <c:v>135.11422745917108</c:v>
                </c:pt>
                <c:pt idx="66">
                  <c:v>129.79319680604911</c:v>
                </c:pt>
                <c:pt idx="67">
                  <c:v>124.1669225556186</c:v>
                </c:pt>
                <c:pt idx="68">
                  <c:v>118.11403309735559</c:v>
                </c:pt>
                <c:pt idx="69">
                  <c:v>113.41370507140327</c:v>
                </c:pt>
                <c:pt idx="70">
                  <c:v>112.97817517340111</c:v>
                </c:pt>
                <c:pt idx="71">
                  <c:v>114.4472513561894</c:v>
                </c:pt>
                <c:pt idx="72">
                  <c:v>117.73719033324691</c:v>
                </c:pt>
                <c:pt idx="73">
                  <c:v>120.61071526824972</c:v>
                </c:pt>
                <c:pt idx="74">
                  <c:v>122.4701503891869</c:v>
                </c:pt>
                <c:pt idx="75">
                  <c:v>125.15290503081121</c:v>
                </c:pt>
                <c:pt idx="76">
                  <c:v>126.5058092451863</c:v>
                </c:pt>
                <c:pt idx="77">
                  <c:v>127.73592412006117</c:v>
                </c:pt>
                <c:pt idx="78">
                  <c:v>128.85325001186163</c:v>
                </c:pt>
                <c:pt idx="79">
                  <c:v>129.8671974197961</c:v>
                </c:pt>
                <c:pt idx="80">
                  <c:v>130.78657158113185</c:v>
                </c:pt>
                <c:pt idx="81">
                  <c:v>131.61957052095894</c:v>
                </c:pt>
                <c:pt idx="82">
                  <c:v>132.37380414003371</c:v>
                </c:pt>
                <c:pt idx="83">
                  <c:v>133.05630972338747</c:v>
                </c:pt>
                <c:pt idx="84">
                  <c:v>133.67357358376927</c:v>
                </c:pt>
                <c:pt idx="85">
                  <c:v>134.23155888921812</c:v>
                </c:pt>
                <c:pt idx="86">
                  <c:v>134.73573614841533</c:v>
                </c:pt>
                <c:pt idx="87">
                  <c:v>135.19111446007972</c:v>
                </c:pt>
              </c:numCache>
            </c:numRef>
          </c:val>
          <c:smooth val="0"/>
          <c:extLst xmlns:c16r2="http://schemas.microsoft.com/office/drawing/2015/06/chart">
            <c:ext xmlns:c16="http://schemas.microsoft.com/office/drawing/2014/chart" uri="{C3380CC4-5D6E-409C-BE32-E72D297353CC}">
              <c16:uniqueId val="{00000001-12CA-40FC-86BB-8017D0C450FC}"/>
            </c:ext>
          </c:extLst>
        </c:ser>
        <c:ser>
          <c:idx val="3"/>
          <c:order val="3"/>
          <c:tx>
            <c:strRef>
              <c:f>'Chart 9'!$E$1</c:f>
              <c:strCache>
                <c:ptCount val="1"/>
                <c:pt idx="0">
                  <c:v> Oil real price trend, index, previous assesment</c:v>
                </c:pt>
              </c:strCache>
            </c:strRef>
          </c:tx>
          <c:spPr>
            <a:ln w="19050" cap="rnd">
              <a:solidFill>
                <a:schemeClr val="accent2"/>
              </a:solidFill>
              <a:round/>
            </a:ln>
            <a:effectLst/>
          </c:spPr>
          <c:marker>
            <c:symbol val="none"/>
          </c:marker>
          <c:cat>
            <c:strRef>
              <c:f>'Chart 9'!$A$2:$A$89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9'!$E$2:$E$89</c:f>
              <c:numCache>
                <c:formatCode>0.0</c:formatCode>
                <c:ptCount val="88"/>
                <c:pt idx="0">
                  <c:v>87.672370137842137</c:v>
                </c:pt>
                <c:pt idx="1">
                  <c:v>90.040881852609019</c:v>
                </c:pt>
                <c:pt idx="2">
                  <c:v>93.649393253907874</c:v>
                </c:pt>
                <c:pt idx="3">
                  <c:v>98.262874467321865</c:v>
                </c:pt>
                <c:pt idx="4">
                  <c:v>104.15851693253771</c:v>
                </c:pt>
                <c:pt idx="5">
                  <c:v>111.43697004648207</c:v>
                </c:pt>
                <c:pt idx="6">
                  <c:v>119.85526142497001</c:v>
                </c:pt>
                <c:pt idx="7">
                  <c:v>128.80307273192327</c:v>
                </c:pt>
                <c:pt idx="8">
                  <c:v>138.05370967751296</c:v>
                </c:pt>
                <c:pt idx="9">
                  <c:v>147.48573216258487</c:v>
                </c:pt>
                <c:pt idx="10">
                  <c:v>156.64329436459832</c:v>
                </c:pt>
                <c:pt idx="11">
                  <c:v>164.23416092659622</c:v>
                </c:pt>
                <c:pt idx="12">
                  <c:v>171.55645395172027</c:v>
                </c:pt>
                <c:pt idx="13">
                  <c:v>178.13542399779124</c:v>
                </c:pt>
                <c:pt idx="14">
                  <c:v>183.08405420769</c:v>
                </c:pt>
                <c:pt idx="15">
                  <c:v>186.77325107288868</c:v>
                </c:pt>
                <c:pt idx="16">
                  <c:v>191.44198455387973</c:v>
                </c:pt>
                <c:pt idx="17">
                  <c:v>198.12749547309087</c:v>
                </c:pt>
                <c:pt idx="18">
                  <c:v>205.15044540407035</c:v>
                </c:pt>
                <c:pt idx="19">
                  <c:v>211.70114357667725</c:v>
                </c:pt>
                <c:pt idx="20">
                  <c:v>215.47323666034237</c:v>
                </c:pt>
                <c:pt idx="21">
                  <c:v>215.87856704719036</c:v>
                </c:pt>
                <c:pt idx="22">
                  <c:v>209.52208259736034</c:v>
                </c:pt>
                <c:pt idx="23">
                  <c:v>197.77668289293703</c:v>
                </c:pt>
                <c:pt idx="24">
                  <c:v>190.79215083754781</c:v>
                </c:pt>
                <c:pt idx="25">
                  <c:v>190.56257341450811</c:v>
                </c:pt>
                <c:pt idx="26">
                  <c:v>193.74533489843168</c:v>
                </c:pt>
                <c:pt idx="27">
                  <c:v>198.94463302352139</c:v>
                </c:pt>
                <c:pt idx="28">
                  <c:v>205.35758568643794</c:v>
                </c:pt>
                <c:pt idx="29">
                  <c:v>213.04766925727071</c:v>
                </c:pt>
                <c:pt idx="30">
                  <c:v>221.85833776221645</c:v>
                </c:pt>
                <c:pt idx="31">
                  <c:v>232.79359672448871</c:v>
                </c:pt>
                <c:pt idx="32">
                  <c:v>244.58268702903996</c:v>
                </c:pt>
                <c:pt idx="33">
                  <c:v>254.74889639919331</c:v>
                </c:pt>
                <c:pt idx="34">
                  <c:v>261.66854043846729</c:v>
                </c:pt>
                <c:pt idx="35">
                  <c:v>266.26709991655503</c:v>
                </c:pt>
                <c:pt idx="36">
                  <c:v>269.34237504469417</c:v>
                </c:pt>
                <c:pt idx="37">
                  <c:v>269.51566100595397</c:v>
                </c:pt>
                <c:pt idx="38">
                  <c:v>268.62421159680838</c:v>
                </c:pt>
                <c:pt idx="39">
                  <c:v>266.43442678760505</c:v>
                </c:pt>
                <c:pt idx="40">
                  <c:v>262.85598062431217</c:v>
                </c:pt>
                <c:pt idx="41">
                  <c:v>257.20620313091905</c:v>
                </c:pt>
                <c:pt idx="42">
                  <c:v>250.71044809903304</c:v>
                </c:pt>
                <c:pt idx="43">
                  <c:v>241.82567854531035</c:v>
                </c:pt>
                <c:pt idx="44">
                  <c:v>230.28997138418384</c:v>
                </c:pt>
                <c:pt idx="45">
                  <c:v>216.1357862026492</c:v>
                </c:pt>
                <c:pt idx="46">
                  <c:v>199.08060042810598</c:v>
                </c:pt>
                <c:pt idx="47">
                  <c:v>179.98805543609245</c:v>
                </c:pt>
                <c:pt idx="48">
                  <c:v>162.34307940260186</c:v>
                </c:pt>
                <c:pt idx="49">
                  <c:v>148.86445441458213</c:v>
                </c:pt>
                <c:pt idx="50">
                  <c:v>136.82733602906413</c:v>
                </c:pt>
                <c:pt idx="51">
                  <c:v>127.7277237369678</c:v>
                </c:pt>
                <c:pt idx="52">
                  <c:v>121.71074049971084</c:v>
                </c:pt>
                <c:pt idx="53">
                  <c:v>120.21320684693794</c:v>
                </c:pt>
                <c:pt idx="54">
                  <c:v>120.27894778068932</c:v>
                </c:pt>
                <c:pt idx="55">
                  <c:v>121.93483345316437</c:v>
                </c:pt>
                <c:pt idx="56">
                  <c:v>124.45812699799573</c:v>
                </c:pt>
                <c:pt idx="57">
                  <c:v>127.4196245335247</c:v>
                </c:pt>
                <c:pt idx="58">
                  <c:v>131.34017064192125</c:v>
                </c:pt>
                <c:pt idx="59">
                  <c:v>136.14241813745909</c:v>
                </c:pt>
                <c:pt idx="60">
                  <c:v>140.38951649993857</c:v>
                </c:pt>
                <c:pt idx="61">
                  <c:v>143.31719347264399</c:v>
                </c:pt>
                <c:pt idx="62">
                  <c:v>143.79043110612304</c:v>
                </c:pt>
                <c:pt idx="63">
                  <c:v>141.58951614576154</c:v>
                </c:pt>
                <c:pt idx="64">
                  <c:v>137.85113485895866</c:v>
                </c:pt>
                <c:pt idx="65">
                  <c:v>133.06207783943691</c:v>
                </c:pt>
                <c:pt idx="66">
                  <c:v>126.59989622474687</c:v>
                </c:pt>
                <c:pt idx="67">
                  <c:v>119.44475580957695</c:v>
                </c:pt>
                <c:pt idx="68">
                  <c:v>111.44161037852587</c:v>
                </c:pt>
                <c:pt idx="69">
                  <c:v>104.22752813656034</c:v>
                </c:pt>
                <c:pt idx="70">
                  <c:v>100.29074023318111</c:v>
                </c:pt>
                <c:pt idx="71">
                  <c:v>97.172256133696095</c:v>
                </c:pt>
                <c:pt idx="72">
                  <c:v>95.046344548574524</c:v>
                </c:pt>
                <c:pt idx="73">
                  <c:v>95.052890615734796</c:v>
                </c:pt>
                <c:pt idx="74">
                  <c:v>96.459232698397727</c:v>
                </c:pt>
                <c:pt idx="75">
                  <c:v>97.742722894289287</c:v>
                </c:pt>
                <c:pt idx="76">
                  <c:v>98.912459353369314</c:v>
                </c:pt>
                <c:pt idx="77">
                  <c:v>99.977186003978744</c:v>
                </c:pt>
                <c:pt idx="78">
                  <c:v>100.94523580151791</c:v>
                </c:pt>
                <c:pt idx="79">
                  <c:v>101.82449255286639</c:v>
                </c:pt>
                <c:pt idx="80">
                  <c:v>102.62236998353855</c:v>
                </c:pt>
                <c:pt idx="81">
                  <c:v>103.34580344189777</c:v>
                </c:pt>
                <c:pt idx="82">
                  <c:v>104.00125225683635</c:v>
                </c:pt>
                <c:pt idx="83">
                  <c:v>104.59471034117044</c:v>
                </c:pt>
                <c:pt idx="84">
                  <c:v>105.13171788157634</c:v>
                </c:pt>
                <c:pt idx="85">
                  <c:v>105.61738094388744</c:v>
                </c:pt>
                <c:pt idx="86">
                  <c:v>106.05639596118122</c:v>
                </c:pt>
              </c:numCache>
            </c:numRef>
          </c:val>
          <c:smooth val="0"/>
          <c:extLst xmlns:c16r2="http://schemas.microsoft.com/office/drawing/2015/06/chart">
            <c:ext xmlns:c16="http://schemas.microsoft.com/office/drawing/2014/chart" uri="{C3380CC4-5D6E-409C-BE32-E72D297353CC}">
              <c16:uniqueId val="{00000002-12CA-40FC-86BB-8017D0C450FC}"/>
            </c:ext>
          </c:extLst>
        </c:ser>
        <c:dLbls>
          <c:showLegendKey val="0"/>
          <c:showVal val="0"/>
          <c:showCatName val="0"/>
          <c:showSerName val="0"/>
          <c:showPercent val="0"/>
          <c:showBubbleSize val="0"/>
        </c:dLbls>
        <c:marker val="1"/>
        <c:smooth val="0"/>
        <c:axId val="433346472"/>
        <c:axId val="433347256"/>
      </c:lineChart>
      <c:lineChart>
        <c:grouping val="standard"/>
        <c:varyColors val="0"/>
        <c:ser>
          <c:idx val="1"/>
          <c:order val="1"/>
          <c:tx>
            <c:strRef>
              <c:f>'Chart 9'!$C$1</c:f>
              <c:strCache>
                <c:ptCount val="1"/>
                <c:pt idx="0">
                  <c:v>Shadow interest rate, Atlanta Fed (right axis)</c:v>
                </c:pt>
              </c:strCache>
            </c:strRef>
          </c:tx>
          <c:spPr>
            <a:ln w="12700" cap="rnd">
              <a:solidFill>
                <a:schemeClr val="accent1">
                  <a:lumMod val="75000"/>
                </a:schemeClr>
              </a:solidFill>
              <a:prstDash val="sysDash"/>
              <a:round/>
            </a:ln>
            <a:effectLst/>
          </c:spPr>
          <c:marker>
            <c:symbol val="none"/>
          </c:marker>
          <c:dPt>
            <c:idx val="72"/>
            <c:marker>
              <c:symbol val="circle"/>
              <c:size val="5"/>
              <c:spPr>
                <a:solidFill>
                  <a:schemeClr val="accent1"/>
                </a:solidFill>
                <a:ln w="9525">
                  <a:solidFill>
                    <a:schemeClr val="accent2"/>
                  </a:solidFill>
                </a:ln>
                <a:effectLst/>
              </c:spPr>
            </c:marker>
            <c:bubble3D val="0"/>
            <c:extLst xmlns:c16r2="http://schemas.microsoft.com/office/drawing/2015/06/chart">
              <c:ext xmlns:c16="http://schemas.microsoft.com/office/drawing/2014/chart" uri="{C3380CC4-5D6E-409C-BE32-E72D297353CC}">
                <c16:uniqueId val="{00000003-12CA-40FC-86BB-8017D0C450FC}"/>
              </c:ext>
            </c:extLst>
          </c:dPt>
          <c:cat>
            <c:strRef>
              <c:f>'Chart 9'!$A$2:$A$89</c:f>
              <c:strCache>
                <c:ptCount val="88"/>
                <c:pt idx="0">
                  <c:v>I 03</c:v>
                </c:pt>
                <c:pt idx="1">
                  <c:v>II</c:v>
                </c:pt>
                <c:pt idx="2">
                  <c:v>III</c:v>
                </c:pt>
                <c:pt idx="3">
                  <c:v>IV</c:v>
                </c:pt>
                <c:pt idx="4">
                  <c:v>I 04</c:v>
                </c:pt>
                <c:pt idx="5">
                  <c:v>II</c:v>
                </c:pt>
                <c:pt idx="6">
                  <c:v>III</c:v>
                </c:pt>
                <c:pt idx="7">
                  <c:v>IV</c:v>
                </c:pt>
                <c:pt idx="8">
                  <c:v>I 05</c:v>
                </c:pt>
                <c:pt idx="9">
                  <c:v>II</c:v>
                </c:pt>
                <c:pt idx="10">
                  <c:v>III</c:v>
                </c:pt>
                <c:pt idx="11">
                  <c:v>IV</c:v>
                </c:pt>
                <c:pt idx="12">
                  <c:v>I 06</c:v>
                </c:pt>
                <c:pt idx="13">
                  <c:v>II</c:v>
                </c:pt>
                <c:pt idx="14">
                  <c:v>III</c:v>
                </c:pt>
                <c:pt idx="15">
                  <c:v>IV</c:v>
                </c:pt>
                <c:pt idx="16">
                  <c:v>I 07</c:v>
                </c:pt>
                <c:pt idx="17">
                  <c:v>II</c:v>
                </c:pt>
                <c:pt idx="18">
                  <c:v>III</c:v>
                </c:pt>
                <c:pt idx="19">
                  <c:v>IV</c:v>
                </c:pt>
                <c:pt idx="20">
                  <c:v>I 08</c:v>
                </c:pt>
                <c:pt idx="21">
                  <c:v>II</c:v>
                </c:pt>
                <c:pt idx="22">
                  <c:v>III</c:v>
                </c:pt>
                <c:pt idx="23">
                  <c:v>IV</c:v>
                </c:pt>
                <c:pt idx="24">
                  <c:v>I 09</c:v>
                </c:pt>
                <c:pt idx="25">
                  <c:v>II</c:v>
                </c:pt>
                <c:pt idx="26">
                  <c:v>III</c:v>
                </c:pt>
                <c:pt idx="27">
                  <c:v>IV</c:v>
                </c:pt>
                <c:pt idx="28">
                  <c:v>I 10</c:v>
                </c:pt>
                <c:pt idx="29">
                  <c:v>II</c:v>
                </c:pt>
                <c:pt idx="30">
                  <c:v>III</c:v>
                </c:pt>
                <c:pt idx="31">
                  <c:v>IV</c:v>
                </c:pt>
                <c:pt idx="32">
                  <c:v>I 11</c:v>
                </c:pt>
                <c:pt idx="33">
                  <c:v>II</c:v>
                </c:pt>
                <c:pt idx="34">
                  <c:v>III</c:v>
                </c:pt>
                <c:pt idx="35">
                  <c:v>IV</c:v>
                </c:pt>
                <c:pt idx="36">
                  <c:v>I 12</c:v>
                </c:pt>
                <c:pt idx="37">
                  <c:v>II</c:v>
                </c:pt>
                <c:pt idx="38">
                  <c:v>III</c:v>
                </c:pt>
                <c:pt idx="39">
                  <c:v>IV</c:v>
                </c:pt>
                <c:pt idx="40">
                  <c:v>I 13</c:v>
                </c:pt>
                <c:pt idx="41">
                  <c:v>II</c:v>
                </c:pt>
                <c:pt idx="42">
                  <c:v>III</c:v>
                </c:pt>
                <c:pt idx="43">
                  <c:v>IV</c:v>
                </c:pt>
                <c:pt idx="44">
                  <c:v>I 14</c:v>
                </c:pt>
                <c:pt idx="45">
                  <c:v>II</c:v>
                </c:pt>
                <c:pt idx="46">
                  <c:v>III</c:v>
                </c:pt>
                <c:pt idx="47">
                  <c:v>IV</c:v>
                </c:pt>
                <c:pt idx="48">
                  <c:v>I 15</c:v>
                </c:pt>
                <c:pt idx="49">
                  <c:v>II</c:v>
                </c:pt>
                <c:pt idx="50">
                  <c:v>III</c:v>
                </c:pt>
                <c:pt idx="51">
                  <c:v>IV</c:v>
                </c:pt>
                <c:pt idx="52">
                  <c:v>I 16</c:v>
                </c:pt>
                <c:pt idx="53">
                  <c:v>II</c:v>
                </c:pt>
                <c:pt idx="54">
                  <c:v>III</c:v>
                </c:pt>
                <c:pt idx="55">
                  <c:v>IV</c:v>
                </c:pt>
                <c:pt idx="56">
                  <c:v>I 17</c:v>
                </c:pt>
                <c:pt idx="57">
                  <c:v>II</c:v>
                </c:pt>
                <c:pt idx="58">
                  <c:v>III</c:v>
                </c:pt>
                <c:pt idx="59">
                  <c:v>IV</c:v>
                </c:pt>
                <c:pt idx="60">
                  <c:v>I 18</c:v>
                </c:pt>
                <c:pt idx="61">
                  <c:v>II</c:v>
                </c:pt>
                <c:pt idx="62">
                  <c:v>III</c:v>
                </c:pt>
                <c:pt idx="63">
                  <c:v>IV</c:v>
                </c:pt>
                <c:pt idx="64">
                  <c:v>I 19</c:v>
                </c:pt>
                <c:pt idx="65">
                  <c:v>II</c:v>
                </c:pt>
                <c:pt idx="66">
                  <c:v>III</c:v>
                </c:pt>
                <c:pt idx="67">
                  <c:v>IV</c:v>
                </c:pt>
                <c:pt idx="68">
                  <c:v>I 20</c:v>
                </c:pt>
                <c:pt idx="69">
                  <c:v>II</c:v>
                </c:pt>
                <c:pt idx="70">
                  <c:v>III</c:v>
                </c:pt>
                <c:pt idx="71">
                  <c:v>IV</c:v>
                </c:pt>
                <c:pt idx="72">
                  <c:v>I 21</c:v>
                </c:pt>
                <c:pt idx="73">
                  <c:v>II</c:v>
                </c:pt>
                <c:pt idx="74">
                  <c:v>III</c:v>
                </c:pt>
                <c:pt idx="75">
                  <c:v>IV</c:v>
                </c:pt>
                <c:pt idx="76">
                  <c:v>I 22</c:v>
                </c:pt>
                <c:pt idx="77">
                  <c:v>II</c:v>
                </c:pt>
                <c:pt idx="78">
                  <c:v>III</c:v>
                </c:pt>
                <c:pt idx="79">
                  <c:v>IV</c:v>
                </c:pt>
                <c:pt idx="80">
                  <c:v>I 23</c:v>
                </c:pt>
                <c:pt idx="81">
                  <c:v>II</c:v>
                </c:pt>
                <c:pt idx="82">
                  <c:v>III</c:v>
                </c:pt>
                <c:pt idx="83">
                  <c:v>IV</c:v>
                </c:pt>
                <c:pt idx="84">
                  <c:v>I 24</c:v>
                </c:pt>
                <c:pt idx="85">
                  <c:v>II</c:v>
                </c:pt>
                <c:pt idx="86">
                  <c:v>III</c:v>
                </c:pt>
                <c:pt idx="87">
                  <c:v>IV</c:v>
                </c:pt>
              </c:strCache>
            </c:strRef>
          </c:cat>
          <c:val>
            <c:numRef>
              <c:f>'Chart 9'!$C$2:$C$89</c:f>
              <c:numCache>
                <c:formatCode>0.0</c:formatCode>
                <c:ptCount val="88"/>
                <c:pt idx="0">
                  <c:v>1.0770845521180572</c:v>
                </c:pt>
                <c:pt idx="1">
                  <c:v>1.1306556771298657</c:v>
                </c:pt>
                <c:pt idx="2">
                  <c:v>0.84270678383332109</c:v>
                </c:pt>
                <c:pt idx="3">
                  <c:v>0.8159760160653029</c:v>
                </c:pt>
                <c:pt idx="4">
                  <c:v>0.80248511737372474</c:v>
                </c:pt>
                <c:pt idx="5">
                  <c:v>1.0872747863358125</c:v>
                </c:pt>
                <c:pt idx="6">
                  <c:v>1.6637869498848055</c:v>
                </c:pt>
                <c:pt idx="7">
                  <c:v>2.3229453377500584</c:v>
                </c:pt>
                <c:pt idx="8">
                  <c:v>2.8270046374916844</c:v>
                </c:pt>
                <c:pt idx="9">
                  <c:v>3.1798432939297534</c:v>
                </c:pt>
                <c:pt idx="10">
                  <c:v>3.7819900614735418</c:v>
                </c:pt>
                <c:pt idx="11">
                  <c:v>4.2962860971013903</c:v>
                </c:pt>
                <c:pt idx="12">
                  <c:v>4.6349190921195502</c:v>
                </c:pt>
                <c:pt idx="13">
                  <c:v>5.0799559207549736</c:v>
                </c:pt>
                <c:pt idx="14">
                  <c:v>5.1944879471119236</c:v>
                </c:pt>
                <c:pt idx="15">
                  <c:v>5.1496564517588244</c:v>
                </c:pt>
                <c:pt idx="16">
                  <c:v>5.1506833769207221</c:v>
                </c:pt>
                <c:pt idx="17">
                  <c:v>5.108882354161552</c:v>
                </c:pt>
                <c:pt idx="18">
                  <c:v>4.6499883682389145</c:v>
                </c:pt>
                <c:pt idx="19">
                  <c:v>3.8929883550389133</c:v>
                </c:pt>
                <c:pt idx="20">
                  <c:v>2.2227502130823442</c:v>
                </c:pt>
                <c:pt idx="21">
                  <c:v>1.9409575205458889</c:v>
                </c:pt>
                <c:pt idx="22">
                  <c:v>2.0298989447226217</c:v>
                </c:pt>
                <c:pt idx="23">
                  <c:v>1.3029762112991579</c:v>
                </c:pt>
                <c:pt idx="24">
                  <c:v>0.74584227170751671</c:v>
                </c:pt>
                <c:pt idx="25">
                  <c:v>0.2182670776845225</c:v>
                </c:pt>
                <c:pt idx="26">
                  <c:v>-0.26872212601682133</c:v>
                </c:pt>
                <c:pt idx="27">
                  <c:v>-0.41300133479964823</c:v>
                </c:pt>
                <c:pt idx="28">
                  <c:v>-0.48957921098834206</c:v>
                </c:pt>
                <c:pt idx="29">
                  <c:v>-0.49713867729681943</c:v>
                </c:pt>
                <c:pt idx="30">
                  <c:v>-0.69463932045362276</c:v>
                </c:pt>
                <c:pt idx="31">
                  <c:v>-0.94533022070868056</c:v>
                </c:pt>
                <c:pt idx="32">
                  <c:v>-1.0313321856717137</c:v>
                </c:pt>
                <c:pt idx="33">
                  <c:v>-1.109526340798503</c:v>
                </c:pt>
                <c:pt idx="34">
                  <c:v>-1.3239525522963056</c:v>
                </c:pt>
                <c:pt idx="35">
                  <c:v>-1.4624081685704624</c:v>
                </c:pt>
                <c:pt idx="36">
                  <c:v>-1.4191875699495284</c:v>
                </c:pt>
                <c:pt idx="37">
                  <c:v>-1.2034372959190101</c:v>
                </c:pt>
                <c:pt idx="38">
                  <c:v>-1.2659691527456054</c:v>
                </c:pt>
                <c:pt idx="39">
                  <c:v>-1.3972407621839846</c:v>
                </c:pt>
                <c:pt idx="40">
                  <c:v>-1.4068987846870133</c:v>
                </c:pt>
                <c:pt idx="41">
                  <c:v>-1.2540718627501166</c:v>
                </c:pt>
                <c:pt idx="42">
                  <c:v>-1.6636745542311049</c:v>
                </c:pt>
                <c:pt idx="43">
                  <c:v>-1.9947603033051804</c:v>
                </c:pt>
                <c:pt idx="44">
                  <c:v>-2.5142650586261603</c:v>
                </c:pt>
                <c:pt idx="45">
                  <c:v>-2.9220033489795747</c:v>
                </c:pt>
                <c:pt idx="46">
                  <c:v>-2.8447993105843046</c:v>
                </c:pt>
                <c:pt idx="47">
                  <c:v>-2.663600572837435</c:v>
                </c:pt>
                <c:pt idx="48">
                  <c:v>-2.0169492908609539</c:v>
                </c:pt>
                <c:pt idx="49">
                  <c:v>-1.4768727562231827</c:v>
                </c:pt>
                <c:pt idx="50">
                  <c:v>-0.98363850927212015</c:v>
                </c:pt>
                <c:pt idx="51">
                  <c:v>-9.3353594048837987E-2</c:v>
                </c:pt>
                <c:pt idx="52">
                  <c:v>0.47812044777328583</c:v>
                </c:pt>
                <c:pt idx="53">
                  <c:v>0.43666371327544812</c:v>
                </c:pt>
                <c:pt idx="54">
                  <c:v>0.47681856763586755</c:v>
                </c:pt>
                <c:pt idx="55">
                  <c:v>0.45804556401831348</c:v>
                </c:pt>
                <c:pt idx="56">
                  <c:v>0.46874798100668286</c:v>
                </c:pt>
                <c:pt idx="57">
                  <c:v>0.97718451942839535</c:v>
                </c:pt>
                <c:pt idx="58">
                  <c:v>1.0968351324004677</c:v>
                </c:pt>
                <c:pt idx="59">
                  <c:v>1.2828696203594909</c:v>
                </c:pt>
                <c:pt idx="60">
                  <c:v>1.5306083613717627</c:v>
                </c:pt>
                <c:pt idx="61">
                  <c:v>1.7881028548203564</c:v>
                </c:pt>
                <c:pt idx="62">
                  <c:v>2.0316012181967769</c:v>
                </c:pt>
                <c:pt idx="63">
                  <c:v>2.411133283298684</c:v>
                </c:pt>
                <c:pt idx="64">
                  <c:v>2.4509592445679518</c:v>
                </c:pt>
                <c:pt idx="65">
                  <c:v>2.3363061243180216</c:v>
                </c:pt>
                <c:pt idx="66">
                  <c:v>2.0502844383350056</c:v>
                </c:pt>
                <c:pt idx="67">
                  <c:v>1.6342969731936747</c:v>
                </c:pt>
                <c:pt idx="68">
                  <c:v>1.2445900896205158</c:v>
                </c:pt>
                <c:pt idx="69">
                  <c:v>0.46033699457320915</c:v>
                </c:pt>
                <c:pt idx="70">
                  <c:v>0.19734461978932419</c:v>
                </c:pt>
                <c:pt idx="71">
                  <c:v>-0.11410290583626947</c:v>
                </c:pt>
                <c:pt idx="72">
                  <c:v>-0.45</c:v>
                </c:pt>
              </c:numCache>
            </c:numRef>
          </c:val>
          <c:smooth val="0"/>
          <c:extLst xmlns:c16r2="http://schemas.microsoft.com/office/drawing/2015/06/chart">
            <c:ext xmlns:c16="http://schemas.microsoft.com/office/drawing/2014/chart" uri="{C3380CC4-5D6E-409C-BE32-E72D297353CC}">
              <c16:uniqueId val="{00000004-12CA-40FC-86BB-8017D0C450FC}"/>
            </c:ext>
          </c:extLst>
        </c:ser>
        <c:dLbls>
          <c:showLegendKey val="0"/>
          <c:showVal val="0"/>
          <c:showCatName val="0"/>
          <c:showSerName val="0"/>
          <c:showPercent val="0"/>
          <c:showBubbleSize val="0"/>
        </c:dLbls>
        <c:marker val="1"/>
        <c:smooth val="0"/>
        <c:axId val="433350392"/>
        <c:axId val="433350000"/>
      </c:lineChart>
      <c:catAx>
        <c:axId val="43334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47256"/>
        <c:crosses val="autoZero"/>
        <c:auto val="1"/>
        <c:lblAlgn val="ctr"/>
        <c:lblOffset val="100"/>
        <c:tickLblSkip val="4"/>
        <c:noMultiLvlLbl val="0"/>
      </c:catAx>
      <c:valAx>
        <c:axId val="433347256"/>
        <c:scaling>
          <c:orientation val="minMax"/>
          <c:min val="9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46472"/>
        <c:crosses val="autoZero"/>
        <c:crossBetween val="between"/>
      </c:valAx>
      <c:valAx>
        <c:axId val="433350000"/>
        <c:scaling>
          <c:orientation val="minMax"/>
          <c:max val="6"/>
          <c:min val="-3"/>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33350392"/>
        <c:crosses val="max"/>
        <c:crossBetween val="between"/>
        <c:majorUnit val="1"/>
      </c:valAx>
      <c:catAx>
        <c:axId val="433350392"/>
        <c:scaling>
          <c:orientation val="minMax"/>
        </c:scaling>
        <c:delete val="1"/>
        <c:axPos val="b"/>
        <c:numFmt formatCode="General" sourceLinked="1"/>
        <c:majorTickMark val="out"/>
        <c:minorTickMark val="none"/>
        <c:tickLblPos val="nextTo"/>
        <c:crossAx val="433350000"/>
        <c:crosses val="autoZero"/>
        <c:auto val="1"/>
        <c:lblAlgn val="ctr"/>
        <c:lblOffset val="100"/>
        <c:noMultiLvlLbl val="0"/>
      </c:catAx>
      <c:spPr>
        <a:noFill/>
        <a:ln>
          <a:noFill/>
        </a:ln>
        <a:effectLst/>
      </c:spPr>
    </c:plotArea>
    <c:legend>
      <c:legendPos val="b"/>
      <c:layout>
        <c:manualLayout>
          <c:xMode val="edge"/>
          <c:yMode val="edge"/>
          <c:x val="0"/>
          <c:y val="0.78340901881324798"/>
          <c:w val="0.79484842275717604"/>
          <c:h val="0.2034389535278552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31</xdr:col>
      <xdr:colOff>82707</xdr:colOff>
      <xdr:row>25</xdr:row>
      <xdr:rowOff>117230</xdr:rowOff>
    </xdr:from>
    <xdr:to>
      <xdr:col>34</xdr:col>
      <xdr:colOff>316093</xdr:colOff>
      <xdr:row>29</xdr:row>
      <xdr:rowOff>117232</xdr:rowOff>
    </xdr:to>
    <xdr:sp macro="" textlink="">
      <xdr:nvSpPr>
        <xdr:cNvPr id="2" name="Text Box 4007">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3914257" y="717305"/>
          <a:ext cx="2519386" cy="838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projection probability distribution for 3-year horizon</a:t>
          </a: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108359</xdr:colOff>
      <xdr:row>28</xdr:row>
      <xdr:rowOff>18062</xdr:rowOff>
    </xdr:from>
    <xdr:to>
      <xdr:col>34</xdr:col>
      <xdr:colOff>342359</xdr:colOff>
      <xdr:row>39</xdr:row>
      <xdr:rowOff>62182</xdr:rowOff>
    </xdr:to>
    <xdr:graphicFrame macro="">
      <xdr:nvGraphicFramePr>
        <xdr:cNvPr id="3" name="Chart 2">
          <a:extLst>
            <a:ext uri="{FF2B5EF4-FFF2-40B4-BE49-F238E27FC236}">
              <a16:creationId xmlns:a16="http://schemas.microsoft.com/office/drawing/2014/main" xmlns="" id="{00000000-0008-0000-0100-000003000000}"/>
            </a:ext>
            <a:ext uri="{147F2762-F138-4A5C-976F-8EAC2B608ADB}">
              <a16:predDERef xmlns:a16="http://schemas.microsoft.com/office/drawing/2014/main" xmlns=""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444104</xdr:colOff>
      <xdr:row>40</xdr:row>
      <xdr:rowOff>45803</xdr:rowOff>
    </xdr:from>
    <xdr:to>
      <xdr:col>34</xdr:col>
      <xdr:colOff>269233</xdr:colOff>
      <xdr:row>41</xdr:row>
      <xdr:rowOff>202385</xdr:rowOff>
    </xdr:to>
    <xdr:sp macro="" textlink="">
      <xdr:nvSpPr>
        <xdr:cNvPr id="4" name="Text Box 22">
          <a:extLst>
            <a:ext uri="{FF2B5EF4-FFF2-40B4-BE49-F238E27FC236}">
              <a16:creationId xmlns:a16="http://schemas.microsoft.com/office/drawing/2014/main" xmlns="" id="{00000000-0008-0000-0100-000004000000}"/>
            </a:ext>
          </a:extLst>
        </xdr:cNvPr>
        <xdr:cNvSpPr txBox="1"/>
      </xdr:nvSpPr>
      <xdr:spPr>
        <a:xfrm>
          <a:off x="24281452" y="3491368"/>
          <a:ext cx="2111129" cy="36364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(Statistical committee,</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CBA projection</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173584</xdr:colOff>
      <xdr:row>28</xdr:row>
      <xdr:rowOff>46638</xdr:rowOff>
    </xdr:from>
    <xdr:to>
      <xdr:col>34</xdr:col>
      <xdr:colOff>72619</xdr:colOff>
      <xdr:row>29</xdr:row>
      <xdr:rowOff>165326</xdr:rowOff>
    </xdr:to>
    <xdr:sp macro="" textlink="">
      <xdr:nvSpPr>
        <xdr:cNvPr id="5" name="Text Box 1">
          <a:extLst>
            <a:ext uri="{FF2B5EF4-FFF2-40B4-BE49-F238E27FC236}">
              <a16:creationId xmlns:a16="http://schemas.microsoft.com/office/drawing/2014/main" xmlns="" id="{00000000-0008-0000-0100-000005000000}"/>
            </a:ext>
          </a:extLst>
        </xdr:cNvPr>
        <xdr:cNvSpPr txBox="1"/>
      </xdr:nvSpPr>
      <xdr:spPr>
        <a:xfrm>
          <a:off x="25534932" y="1106812"/>
          <a:ext cx="661035" cy="292623"/>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Monetary policy impact horizon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33</xdr:col>
      <xdr:colOff>218719</xdr:colOff>
      <xdr:row>30</xdr:row>
      <xdr:rowOff>35329</xdr:rowOff>
    </xdr:from>
    <xdr:to>
      <xdr:col>34</xdr:col>
      <xdr:colOff>99289</xdr:colOff>
      <xdr:row>30</xdr:row>
      <xdr:rowOff>38382</xdr:rowOff>
    </xdr:to>
    <xdr:cxnSp macro="">
      <xdr:nvCxnSpPr>
        <xdr:cNvPr id="6" name="Straight Arrow Connector 5">
          <a:extLst>
            <a:ext uri="{FF2B5EF4-FFF2-40B4-BE49-F238E27FC236}">
              <a16:creationId xmlns:a16="http://schemas.microsoft.com/office/drawing/2014/main" xmlns="" id="{00000000-0008-0000-0100-000006000000}"/>
            </a:ext>
          </a:extLst>
        </xdr:cNvPr>
        <xdr:cNvCxnSpPr/>
      </xdr:nvCxnSpPr>
      <xdr:spPr>
        <a:xfrm>
          <a:off x="25580067" y="1443372"/>
          <a:ext cx="642570" cy="30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82707</xdr:colOff>
      <xdr:row>26</xdr:row>
      <xdr:rowOff>108801</xdr:rowOff>
    </xdr:from>
    <xdr:to>
      <xdr:col>34</xdr:col>
      <xdr:colOff>316093</xdr:colOff>
      <xdr:row>30</xdr:row>
      <xdr:rowOff>108803</xdr:rowOff>
    </xdr:to>
    <xdr:sp macro="" textlink="">
      <xdr:nvSpPr>
        <xdr:cNvPr id="2" name="Text Box 4007">
          <a:extLst>
            <a:ext uri="{FF2B5EF4-FFF2-40B4-BE49-F238E27FC236}">
              <a16:creationId xmlns:a16="http://schemas.microsoft.com/office/drawing/2014/main" xmlns="" id="{00000000-0008-0000-0A00-000002000000}"/>
            </a:ext>
          </a:extLst>
        </xdr:cNvPr>
        <xdr:cNvSpPr txBox="1">
          <a:spLocks noChangeArrowheads="1"/>
        </xdr:cNvSpPr>
      </xdr:nvSpPr>
      <xdr:spPr bwMode="auto">
        <a:xfrm>
          <a:off x="23819344" y="808425"/>
          <a:ext cx="2509271" cy="67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projection probability distribution for 3-year horizon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83511</xdr:colOff>
      <xdr:row>29</xdr:row>
      <xdr:rowOff>109171</xdr:rowOff>
    </xdr:from>
    <xdr:to>
      <xdr:col>34</xdr:col>
      <xdr:colOff>317511</xdr:colOff>
      <xdr:row>40</xdr:row>
      <xdr:rowOff>120161</xdr:rowOff>
    </xdr:to>
    <xdr:graphicFrame macro="">
      <xdr:nvGraphicFramePr>
        <xdr:cNvPr id="3" name="Chart 2">
          <a:extLst>
            <a:ext uri="{FF2B5EF4-FFF2-40B4-BE49-F238E27FC236}">
              <a16:creationId xmlns:a16="http://schemas.microsoft.com/office/drawing/2014/main" xmlns="" id="{00000000-0008-0000-0A00-000003000000}"/>
            </a:ext>
            <a:ext uri="{147F2762-F138-4A5C-976F-8EAC2B608ADB}">
              <a16:predDERef xmlns:a16="http://schemas.microsoft.com/office/drawing/2014/main" xmlns=""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537264</xdr:colOff>
      <xdr:row>40</xdr:row>
      <xdr:rowOff>179644</xdr:rowOff>
    </xdr:from>
    <xdr:to>
      <xdr:col>34</xdr:col>
      <xdr:colOff>362393</xdr:colOff>
      <xdr:row>42</xdr:row>
      <xdr:rowOff>129160</xdr:rowOff>
    </xdr:to>
    <xdr:sp macro="" textlink="">
      <xdr:nvSpPr>
        <xdr:cNvPr id="4" name="Text Box 22">
          <a:extLst>
            <a:ext uri="{FF2B5EF4-FFF2-40B4-BE49-F238E27FC236}">
              <a16:creationId xmlns:a16="http://schemas.microsoft.com/office/drawing/2014/main" xmlns="" id="{00000000-0008-0000-0A00-000004000000}"/>
            </a:ext>
          </a:extLst>
        </xdr:cNvPr>
        <xdr:cNvSpPr txBox="1"/>
      </xdr:nvSpPr>
      <xdr:spPr>
        <a:xfrm>
          <a:off x="24273901" y="3601901"/>
          <a:ext cx="2101014" cy="3709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a:t>
          </a:r>
          <a:r>
            <a:rPr lang="ru-RU"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(Statistical Committee), CBA projection</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148736</xdr:colOff>
      <xdr:row>29</xdr:row>
      <xdr:rowOff>137747</xdr:rowOff>
    </xdr:from>
    <xdr:to>
      <xdr:col>34</xdr:col>
      <xdr:colOff>47771</xdr:colOff>
      <xdr:row>31</xdr:row>
      <xdr:rowOff>82501</xdr:rowOff>
    </xdr:to>
    <xdr:sp macro="" textlink="">
      <xdr:nvSpPr>
        <xdr:cNvPr id="5" name="Text Box 1">
          <a:extLst>
            <a:ext uri="{FF2B5EF4-FFF2-40B4-BE49-F238E27FC236}">
              <a16:creationId xmlns:a16="http://schemas.microsoft.com/office/drawing/2014/main" xmlns="" id="{00000000-0008-0000-0A00-000005000000}"/>
            </a:ext>
          </a:extLst>
        </xdr:cNvPr>
        <xdr:cNvSpPr txBox="1"/>
      </xdr:nvSpPr>
      <xdr:spPr>
        <a:xfrm>
          <a:off x="25504286" y="1576022"/>
          <a:ext cx="661035" cy="363854"/>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Monetary policy impact horizon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33</xdr:col>
      <xdr:colOff>152546</xdr:colOff>
      <xdr:row>31</xdr:row>
      <xdr:rowOff>129491</xdr:rowOff>
    </xdr:from>
    <xdr:to>
      <xdr:col>34</xdr:col>
      <xdr:colOff>74441</xdr:colOff>
      <xdr:row>31</xdr:row>
      <xdr:rowOff>129491</xdr:rowOff>
    </xdr:to>
    <xdr:cxnSp macro="">
      <xdr:nvCxnSpPr>
        <xdr:cNvPr id="6" name="Straight Arrow Connector 5">
          <a:extLst>
            <a:ext uri="{FF2B5EF4-FFF2-40B4-BE49-F238E27FC236}">
              <a16:creationId xmlns:a16="http://schemas.microsoft.com/office/drawing/2014/main" xmlns="" id="{00000000-0008-0000-0A00-000006000000}"/>
            </a:ext>
          </a:extLst>
        </xdr:cNvPr>
        <xdr:cNvCxnSpPr/>
      </xdr:nvCxnSpPr>
      <xdr:spPr>
        <a:xfrm>
          <a:off x="25508096" y="1986866"/>
          <a:ext cx="68389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638175</xdr:colOff>
      <xdr:row>6</xdr:row>
      <xdr:rowOff>66675</xdr:rowOff>
    </xdr:from>
    <xdr:to>
      <xdr:col>8</xdr:col>
      <xdr:colOff>110490</xdr:colOff>
      <xdr:row>9</xdr:row>
      <xdr:rowOff>47625</xdr:rowOff>
    </xdr:to>
    <xdr:sp macro="" textlink="">
      <xdr:nvSpPr>
        <xdr:cNvPr id="2" name="Text Box 4141">
          <a:extLst>
            <a:ext uri="{FF2B5EF4-FFF2-40B4-BE49-F238E27FC236}">
              <a16:creationId xmlns:a16="http://schemas.microsoft.com/office/drawing/2014/main" xmlns="" id="{00000000-0008-0000-0B00-000002000000}"/>
            </a:ext>
          </a:extLst>
        </xdr:cNvPr>
        <xdr:cNvSpPr txBox="1">
          <a:spLocks noChangeArrowheads="1"/>
        </xdr:cNvSpPr>
      </xdr:nvSpPr>
      <xdr:spPr bwMode="auto">
        <a:xfrm>
          <a:off x="1676400" y="1152525"/>
          <a:ext cx="252031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Contribution of demand components to growth (percentage point)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622300</xdr:colOff>
      <xdr:row>8</xdr:row>
      <xdr:rowOff>152400</xdr:rowOff>
    </xdr:from>
    <xdr:to>
      <xdr:col>8</xdr:col>
      <xdr:colOff>94300</xdr:colOff>
      <xdr:row>19</xdr:row>
      <xdr:rowOff>91440</xdr:rowOff>
    </xdr:to>
    <xdr:graphicFrame macro="">
      <xdr:nvGraphicFramePr>
        <xdr:cNvPr id="3" name="Chart 2">
          <a:extLst>
            <a:ext uri="{FF2B5EF4-FFF2-40B4-BE49-F238E27FC236}">
              <a16:creationId xmlns:a16="http://schemas.microsoft.com/office/drawing/2014/main" xmlns="" id="{00000000-0008-0000-0B00-000003000000}"/>
            </a:ext>
            <a:ext uri="{147F2762-F138-4A5C-976F-8EAC2B608ADB}">
              <a16:predDERef xmlns:a16="http://schemas.microsoft.com/office/drawing/2014/main" xmlns="" pre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723900</xdr:colOff>
      <xdr:row>19</xdr:row>
      <xdr:rowOff>114300</xdr:rowOff>
    </xdr:from>
    <xdr:to>
      <xdr:col>8</xdr:col>
      <xdr:colOff>83820</xdr:colOff>
      <xdr:row>21</xdr:row>
      <xdr:rowOff>5715</xdr:rowOff>
    </xdr:to>
    <xdr:sp macro="" textlink="">
      <xdr:nvSpPr>
        <xdr:cNvPr id="4" name="Text Box 3843">
          <a:extLst>
            <a:ext uri="{FF2B5EF4-FFF2-40B4-BE49-F238E27FC236}">
              <a16:creationId xmlns:a16="http://schemas.microsoft.com/office/drawing/2014/main" xmlns="" id="{00000000-0008-0000-0B00-000004000000}"/>
            </a:ext>
          </a:extLst>
        </xdr:cNvPr>
        <xdr:cNvSpPr txBox="1"/>
      </xdr:nvSpPr>
      <xdr:spPr>
        <a:xfrm>
          <a:off x="1762125" y="3552825"/>
          <a:ext cx="2407920" cy="2533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projection</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1005839</xdr:colOff>
      <xdr:row>12</xdr:row>
      <xdr:rowOff>60960</xdr:rowOff>
    </xdr:from>
    <xdr:to>
      <xdr:col>5</xdr:col>
      <xdr:colOff>515939</xdr:colOff>
      <xdr:row>15</xdr:row>
      <xdr:rowOff>95250</xdr:rowOff>
    </xdr:to>
    <xdr:sp macro="" textlink="">
      <xdr:nvSpPr>
        <xdr:cNvPr id="16" name="Text Box 45">
          <a:extLst>
            <a:ext uri="{FF2B5EF4-FFF2-40B4-BE49-F238E27FC236}">
              <a16:creationId xmlns:a16="http://schemas.microsoft.com/office/drawing/2014/main" xmlns="" id="{00000000-0008-0000-0C00-000010000000}"/>
            </a:ext>
            <a:ext uri="{147F2762-F138-4A5C-976F-8EAC2B608ADB}">
              <a16:predDERef xmlns:a16="http://schemas.microsoft.com/office/drawing/2014/main" xmlns="" pred="{00000000-0008-0000-0900-000007000000}"/>
            </a:ext>
          </a:extLst>
        </xdr:cNvPr>
        <xdr:cNvSpPr txBox="1">
          <a:spLocks noChangeArrowheads="1"/>
        </xdr:cNvSpPr>
      </xdr:nvSpPr>
      <xdr:spPr bwMode="auto">
        <a:xfrm>
          <a:off x="3253739" y="1699260"/>
          <a:ext cx="2520000" cy="577215"/>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real export and import of goods and services in the medium term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609600</xdr:colOff>
      <xdr:row>28</xdr:row>
      <xdr:rowOff>19050</xdr:rowOff>
    </xdr:from>
    <xdr:to>
      <xdr:col>5</xdr:col>
      <xdr:colOff>628650</xdr:colOff>
      <xdr:row>30</xdr:row>
      <xdr:rowOff>28575</xdr:rowOff>
    </xdr:to>
    <xdr:sp macro="" textlink="">
      <xdr:nvSpPr>
        <xdr:cNvPr id="17" name="Text Box 3851">
          <a:extLst>
            <a:ext uri="{FF2B5EF4-FFF2-40B4-BE49-F238E27FC236}">
              <a16:creationId xmlns:a16="http://schemas.microsoft.com/office/drawing/2014/main" xmlns="" id="{00000000-0008-0000-0C00-000011000000}"/>
            </a:ext>
            <a:ext uri="{147F2762-F138-4A5C-976F-8EAC2B608ADB}">
              <a16:predDERef xmlns:a16="http://schemas.microsoft.com/office/drawing/2014/main" xmlns="" pred="{00000000-0008-0000-0800-000010000000}"/>
            </a:ext>
          </a:extLst>
        </xdr:cNvPr>
        <xdr:cNvSpPr txBox="1"/>
      </xdr:nvSpPr>
      <xdr:spPr>
        <a:xfrm>
          <a:off x="3876675" y="4543425"/>
          <a:ext cx="2009775"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projection</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925830</xdr:colOff>
      <xdr:row>14</xdr:row>
      <xdr:rowOff>140970</xdr:rowOff>
    </xdr:from>
    <xdr:to>
      <xdr:col>5</xdr:col>
      <xdr:colOff>435930</xdr:colOff>
      <xdr:row>27</xdr:row>
      <xdr:rowOff>57150</xdr:rowOff>
    </xdr:to>
    <xdr:graphicFrame macro="">
      <xdr:nvGraphicFramePr>
        <xdr:cNvPr id="6" name="Chart 5">
          <a:extLst>
            <a:ext uri="{FF2B5EF4-FFF2-40B4-BE49-F238E27FC236}">
              <a16:creationId xmlns:a16="http://schemas.microsoft.com/office/drawing/2014/main" xmlns="" id="{00000000-0008-0000-0C00-000006000000}"/>
            </a:ext>
            <a:ext uri="{147F2762-F138-4A5C-976F-8EAC2B608ADB}">
              <a16:predDERef xmlns:a16="http://schemas.microsoft.com/office/drawing/2014/main" xmlns="" pre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714375</xdr:colOff>
      <xdr:row>1</xdr:row>
      <xdr:rowOff>180975</xdr:rowOff>
    </xdr:from>
    <xdr:to>
      <xdr:col>7</xdr:col>
      <xdr:colOff>272100</xdr:colOff>
      <xdr:row>4</xdr:row>
      <xdr:rowOff>76200</xdr:rowOff>
    </xdr:to>
    <xdr:sp macro="" textlink="">
      <xdr:nvSpPr>
        <xdr:cNvPr id="4" name="Text Box 4061">
          <a:extLst>
            <a:ext uri="{FF2B5EF4-FFF2-40B4-BE49-F238E27FC236}">
              <a16:creationId xmlns:a16="http://schemas.microsoft.com/office/drawing/2014/main" xmlns="" id="{00000000-0008-0000-0D00-000004000000}"/>
            </a:ext>
          </a:extLst>
        </xdr:cNvPr>
        <xdr:cNvSpPr txBox="1">
          <a:spLocks noChangeArrowheads="1"/>
        </xdr:cNvSpPr>
      </xdr:nvSpPr>
      <xdr:spPr bwMode="auto">
        <a:xfrm>
          <a:off x="3105150" y="371475"/>
          <a:ext cx="2605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Nominal wage growth in private sector,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25400</xdr:colOff>
      <xdr:row>11</xdr:row>
      <xdr:rowOff>123190</xdr:rowOff>
    </xdr:from>
    <xdr:to>
      <xdr:col>7</xdr:col>
      <xdr:colOff>194945</xdr:colOff>
      <xdr:row>13</xdr:row>
      <xdr:rowOff>163830</xdr:rowOff>
    </xdr:to>
    <xdr:sp macro="" textlink="">
      <xdr:nvSpPr>
        <xdr:cNvPr id="5" name="Text Box 3852">
          <a:extLst>
            <a:ext uri="{FF2B5EF4-FFF2-40B4-BE49-F238E27FC236}">
              <a16:creationId xmlns:a16="http://schemas.microsoft.com/office/drawing/2014/main" xmlns="" id="{00000000-0008-0000-0D00-000005000000}"/>
            </a:ext>
          </a:extLst>
        </xdr:cNvPr>
        <xdr:cNvSpPr txBox="1"/>
      </xdr:nvSpPr>
      <xdr:spPr>
        <a:xfrm>
          <a:off x="3178175" y="2352040"/>
          <a:ext cx="2455545" cy="4025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 Source: NSS, CBA projection</a:t>
          </a:r>
        </a:p>
        <a:p>
          <a:pPr algn="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695325</xdr:colOff>
      <xdr:row>3</xdr:row>
      <xdr:rowOff>190500</xdr:rowOff>
    </xdr:from>
    <xdr:to>
      <xdr:col>7</xdr:col>
      <xdr:colOff>167325</xdr:colOff>
      <xdr:row>11</xdr:row>
      <xdr:rowOff>127000</xdr:rowOff>
    </xdr:to>
    <xdr:graphicFrame macro="">
      <xdr:nvGraphicFramePr>
        <xdr:cNvPr id="6" name="Chart 5">
          <a:extLst>
            <a:ext uri="{FF2B5EF4-FFF2-40B4-BE49-F238E27FC236}">
              <a16:creationId xmlns:a16="http://schemas.microsoft.com/office/drawing/2014/main" xmlns="" id="{00000000-0008-0000-0D00-000006000000}"/>
            </a:ext>
            <a:ext uri="{147F2762-F138-4A5C-976F-8EAC2B608ADB}">
              <a16:predDERef xmlns:a16="http://schemas.microsoft.com/office/drawing/2014/main" xmlns="" pre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Projection</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673100</xdr:colOff>
      <xdr:row>3</xdr:row>
      <xdr:rowOff>171450</xdr:rowOff>
    </xdr:from>
    <xdr:to>
      <xdr:col>7</xdr:col>
      <xdr:colOff>170500</xdr:colOff>
      <xdr:row>6</xdr:row>
      <xdr:rowOff>142875</xdr:rowOff>
    </xdr:to>
    <xdr:sp macro="" textlink="">
      <xdr:nvSpPr>
        <xdr:cNvPr id="3" name="Text Box 4061">
          <a:extLst>
            <a:ext uri="{FF2B5EF4-FFF2-40B4-BE49-F238E27FC236}">
              <a16:creationId xmlns:a16="http://schemas.microsoft.com/office/drawing/2014/main" xmlns="" id="{00000000-0008-0000-0E00-000003000000}"/>
            </a:ext>
          </a:extLst>
        </xdr:cNvPr>
        <xdr:cNvSpPr txBox="1">
          <a:spLocks noChangeArrowheads="1"/>
        </xdr:cNvSpPr>
      </xdr:nvSpPr>
      <xdr:spPr bwMode="auto">
        <a:xfrm>
          <a:off x="2930525" y="800100"/>
          <a:ext cx="25073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level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69850</xdr:colOff>
      <xdr:row>14</xdr:row>
      <xdr:rowOff>29210</xdr:rowOff>
    </xdr:from>
    <xdr:to>
      <xdr:col>7</xdr:col>
      <xdr:colOff>205740</xdr:colOff>
      <xdr:row>16</xdr:row>
      <xdr:rowOff>34925</xdr:rowOff>
    </xdr:to>
    <xdr:sp macro="" textlink="">
      <xdr:nvSpPr>
        <xdr:cNvPr id="4" name="Text Box 3860">
          <a:extLst>
            <a:ext uri="{FF2B5EF4-FFF2-40B4-BE49-F238E27FC236}">
              <a16:creationId xmlns:a16="http://schemas.microsoft.com/office/drawing/2014/main" xmlns="" id="{00000000-0008-0000-0E00-000004000000}"/>
            </a:ext>
          </a:extLst>
        </xdr:cNvPr>
        <xdr:cNvSpPr txBox="1"/>
      </xdr:nvSpPr>
      <xdr:spPr>
        <a:xfrm>
          <a:off x="3079750" y="2962910"/>
          <a:ext cx="2393315" cy="4248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projection</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676275</xdr:colOff>
      <xdr:row>5</xdr:row>
      <xdr:rowOff>142875</xdr:rowOff>
    </xdr:from>
    <xdr:to>
      <xdr:col>7</xdr:col>
      <xdr:colOff>186375</xdr:colOff>
      <xdr:row>14</xdr:row>
      <xdr:rowOff>85725</xdr:rowOff>
    </xdr:to>
    <xdr:graphicFrame macro="">
      <xdr:nvGraphicFramePr>
        <xdr:cNvPr id="6" name="Chart 5">
          <a:extLst>
            <a:ext uri="{FF2B5EF4-FFF2-40B4-BE49-F238E27FC236}">
              <a16:creationId xmlns:a16="http://schemas.microsoft.com/office/drawing/2014/main" xmlns="" id="{00000000-0008-0000-0E00-000006000000}"/>
            </a:ext>
            <a:ext uri="{147F2762-F138-4A5C-976F-8EAC2B608ADB}">
              <a16:predDERef xmlns:a16="http://schemas.microsoft.com/office/drawing/2014/main" xmlns="" pre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Projection</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381000</xdr:colOff>
      <xdr:row>4</xdr:row>
      <xdr:rowOff>161926</xdr:rowOff>
    </xdr:from>
    <xdr:to>
      <xdr:col>6</xdr:col>
      <xdr:colOff>615000</xdr:colOff>
      <xdr:row>6</xdr:row>
      <xdr:rowOff>200026</xdr:rowOff>
    </xdr:to>
    <xdr:sp macro="" textlink="">
      <xdr:nvSpPr>
        <xdr:cNvPr id="4" name="Text Box 4061">
          <a:extLst>
            <a:ext uri="{FF2B5EF4-FFF2-40B4-BE49-F238E27FC236}">
              <a16:creationId xmlns:a16="http://schemas.microsoft.com/office/drawing/2014/main" xmlns="" id="{00000000-0008-0000-0F00-000004000000}"/>
            </a:ext>
          </a:extLst>
        </xdr:cNvPr>
        <xdr:cNvSpPr txBox="1">
          <a:spLocks noChangeArrowheads="1"/>
        </xdr:cNvSpPr>
      </xdr:nvSpPr>
      <xdr:spPr bwMode="auto">
        <a:xfrm>
          <a:off x="2667000" y="981076"/>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591820</xdr:colOff>
      <xdr:row>15</xdr:row>
      <xdr:rowOff>53340</xdr:rowOff>
    </xdr:from>
    <xdr:to>
      <xdr:col>6</xdr:col>
      <xdr:colOff>681355</xdr:colOff>
      <xdr:row>17</xdr:row>
      <xdr:rowOff>84455</xdr:rowOff>
    </xdr:to>
    <xdr:sp macro="" textlink="">
      <xdr:nvSpPr>
        <xdr:cNvPr id="5" name="Text Box 3861">
          <a:extLst>
            <a:ext uri="{FF2B5EF4-FFF2-40B4-BE49-F238E27FC236}">
              <a16:creationId xmlns:a16="http://schemas.microsoft.com/office/drawing/2014/main" xmlns="" id="{00000000-0008-0000-0F00-000005000000}"/>
            </a:ext>
          </a:extLst>
        </xdr:cNvPr>
        <xdr:cNvSpPr txBox="1"/>
      </xdr:nvSpPr>
      <xdr:spPr>
        <a:xfrm>
          <a:off x="2877820" y="3177540"/>
          <a:ext cx="2375535" cy="4502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projection </a:t>
          </a:r>
        </a:p>
        <a:p>
          <a:pPr algn="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371475</xdr:colOff>
      <xdr:row>6</xdr:row>
      <xdr:rowOff>142875</xdr:rowOff>
    </xdr:from>
    <xdr:to>
      <xdr:col>6</xdr:col>
      <xdr:colOff>605475</xdr:colOff>
      <xdr:row>15</xdr:row>
      <xdr:rowOff>85725</xdr:rowOff>
    </xdr:to>
    <xdr:graphicFrame macro="">
      <xdr:nvGraphicFramePr>
        <xdr:cNvPr id="7" name="Chart 6">
          <a:extLst>
            <a:ext uri="{FF2B5EF4-FFF2-40B4-BE49-F238E27FC236}">
              <a16:creationId xmlns:a16="http://schemas.microsoft.com/office/drawing/2014/main" xmlns="" id="{00000000-0008-0000-0F00-000007000000}"/>
            </a:ext>
            <a:ext uri="{147F2762-F138-4A5C-976F-8EAC2B608ADB}">
              <a16:predDERef xmlns:a16="http://schemas.microsoft.com/office/drawing/2014/main" xmlns="" pre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Projection</a:t>
          </a:r>
        </a:p>
      </cdr:txBody>
    </cdr:sp>
  </cdr:relSizeAnchor>
</c:userShapes>
</file>

<file path=xl/drawings/drawing19.xml><?xml version="1.0" encoding="utf-8"?>
<xdr:wsDr xmlns:xdr="http://schemas.openxmlformats.org/drawingml/2006/spreadsheetDrawing" xmlns:a="http://schemas.openxmlformats.org/drawingml/2006/main">
  <xdr:twoCellAnchor>
    <xdr:from>
      <xdr:col>5</xdr:col>
      <xdr:colOff>749301</xdr:colOff>
      <xdr:row>4</xdr:row>
      <xdr:rowOff>133351</xdr:rowOff>
    </xdr:from>
    <xdr:to>
      <xdr:col>9</xdr:col>
      <xdr:colOff>259401</xdr:colOff>
      <xdr:row>7</xdr:row>
      <xdr:rowOff>28575</xdr:rowOff>
    </xdr:to>
    <xdr:sp macro="" textlink="">
      <xdr:nvSpPr>
        <xdr:cNvPr id="2" name="Text Box 3877">
          <a:extLst>
            <a:ext uri="{FF2B5EF4-FFF2-40B4-BE49-F238E27FC236}">
              <a16:creationId xmlns:a16="http://schemas.microsoft.com/office/drawing/2014/main" xmlns="" id="{00000000-0008-0000-1000-000002000000}"/>
            </a:ext>
          </a:extLst>
        </xdr:cNvPr>
        <xdr:cNvSpPr txBox="1">
          <a:spLocks noChangeArrowheads="1"/>
        </xdr:cNvSpPr>
      </xdr:nvSpPr>
      <xdr:spPr bwMode="auto">
        <a:xfrm>
          <a:off x="4483101" y="704851"/>
          <a:ext cx="2497140"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USA growth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1270</xdr:colOff>
      <xdr:row>6</xdr:row>
      <xdr:rowOff>123824</xdr:rowOff>
    </xdr:from>
    <xdr:to>
      <xdr:col>9</xdr:col>
      <xdr:colOff>235270</xdr:colOff>
      <xdr:row>15</xdr:row>
      <xdr:rowOff>142874</xdr:rowOff>
    </xdr:to>
    <xdr:graphicFrame macro="">
      <xdr:nvGraphicFramePr>
        <xdr:cNvPr id="3" name="Chart 2">
          <a:extLst>
            <a:ext uri="{FF2B5EF4-FFF2-40B4-BE49-F238E27FC236}">
              <a16:creationId xmlns:a16="http://schemas.microsoft.com/office/drawing/2014/main" xmlns="" id="{00000000-0008-0000-1000-000003000000}"/>
            </a:ext>
            <a:ext uri="{147F2762-F138-4A5C-976F-8EAC2B608ADB}">
              <a16:predDERef xmlns:a16="http://schemas.microsoft.com/office/drawing/2014/main" xmlns="" pre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447675</xdr:colOff>
      <xdr:row>15</xdr:row>
      <xdr:rowOff>167005</xdr:rowOff>
    </xdr:from>
    <xdr:to>
      <xdr:col>9</xdr:col>
      <xdr:colOff>184785</xdr:colOff>
      <xdr:row>18</xdr:row>
      <xdr:rowOff>17145</xdr:rowOff>
    </xdr:to>
    <xdr:sp macro="" textlink="">
      <xdr:nvSpPr>
        <xdr:cNvPr id="4" name="Text Box 3863">
          <a:extLst>
            <a:ext uri="{FF2B5EF4-FFF2-40B4-BE49-F238E27FC236}">
              <a16:creationId xmlns:a16="http://schemas.microsoft.com/office/drawing/2014/main" xmlns="" id="{00000000-0008-0000-1000-000004000000}"/>
            </a:ext>
            <a:ext uri="{147F2762-F138-4A5C-976F-8EAC2B608ADB}">
              <a16:predDERef xmlns:a16="http://schemas.microsoft.com/office/drawing/2014/main" xmlns="" pred="{00000000-0008-0000-1100-000005000000}"/>
            </a:ext>
          </a:extLst>
        </xdr:cNvPr>
        <xdr:cNvSpPr txBox="1"/>
      </xdr:nvSpPr>
      <xdr:spPr>
        <a:xfrm>
          <a:off x="4928235" y="2834005"/>
          <a:ext cx="1977390" cy="4216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BEA,CBA projection </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684829</xdr:colOff>
      <xdr:row>27</xdr:row>
      <xdr:rowOff>74520</xdr:rowOff>
    </xdr:from>
    <xdr:to>
      <xdr:col>15</xdr:col>
      <xdr:colOff>156829</xdr:colOff>
      <xdr:row>30</xdr:row>
      <xdr:rowOff>142876</xdr:rowOff>
    </xdr:to>
    <xdr:sp macro="" textlink="">
      <xdr:nvSpPr>
        <xdr:cNvPr id="5" name="Text Box 380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9066829" y="1227045"/>
          <a:ext cx="2520000" cy="69700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 forecast probability distribution for 3-year horizon</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757382</xdr:colOff>
      <xdr:row>30</xdr:row>
      <xdr:rowOff>105878</xdr:rowOff>
    </xdr:from>
    <xdr:to>
      <xdr:col>15</xdr:col>
      <xdr:colOff>229382</xdr:colOff>
      <xdr:row>40</xdr:row>
      <xdr:rowOff>187697</xdr:rowOff>
    </xdr:to>
    <xdr:graphicFrame macro="">
      <xdr:nvGraphicFramePr>
        <xdr:cNvPr id="7" name="Chart 1">
          <a:extLst>
            <a:ext uri="{FF2B5EF4-FFF2-40B4-BE49-F238E27FC236}">
              <a16:creationId xmlns:a16="http://schemas.microsoft.com/office/drawing/2014/main" xmlns="" id="{00000000-0008-0000-0200-000007000000}"/>
            </a:ext>
            <a:ext uri="{147F2762-F138-4A5C-976F-8EAC2B608ADB}">
              <a16:predDERef xmlns:a16="http://schemas.microsoft.com/office/drawing/2014/main" xmlns=""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193040</xdr:colOff>
      <xdr:row>31</xdr:row>
      <xdr:rowOff>13970</xdr:rowOff>
    </xdr:from>
    <xdr:to>
      <xdr:col>14</xdr:col>
      <xdr:colOff>219075</xdr:colOff>
      <xdr:row>32</xdr:row>
      <xdr:rowOff>85725</xdr:rowOff>
    </xdr:to>
    <xdr:sp macro="" textlink="">
      <xdr:nvSpPr>
        <xdr:cNvPr id="9" name="Rectangle 8">
          <a:extLst>
            <a:ext uri="{FF2B5EF4-FFF2-40B4-BE49-F238E27FC236}">
              <a16:creationId xmlns:a16="http://schemas.microsoft.com/office/drawing/2014/main" xmlns="" id="{00000000-0008-0000-0200-000009000000}"/>
            </a:ext>
            <a:ext uri="{147F2762-F138-4A5C-976F-8EAC2B608ADB}">
              <a16:predDERef xmlns:a16="http://schemas.microsoft.com/office/drawing/2014/main" xmlns="" pred="{00000000-0008-0000-0200-000007000000}"/>
            </a:ext>
          </a:extLst>
        </xdr:cNvPr>
        <xdr:cNvSpPr/>
      </xdr:nvSpPr>
      <xdr:spPr bwMode="auto">
        <a:xfrm>
          <a:off x="10651490" y="2004695"/>
          <a:ext cx="788035" cy="281305"/>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Previous projection</a:t>
          </a:r>
        </a:p>
      </xdr:txBody>
    </xdr:sp>
    <xdr:clientData/>
  </xdr:twoCellAnchor>
  <xdr:twoCellAnchor>
    <xdr:from>
      <xdr:col>12</xdr:col>
      <xdr:colOff>256467</xdr:colOff>
      <xdr:row>36</xdr:row>
      <xdr:rowOff>122420</xdr:rowOff>
    </xdr:from>
    <xdr:to>
      <xdr:col>13</xdr:col>
      <xdr:colOff>333375</xdr:colOff>
      <xdr:row>37</xdr:row>
      <xdr:rowOff>190500</xdr:rowOff>
    </xdr:to>
    <xdr:sp macro="" textlink="">
      <xdr:nvSpPr>
        <xdr:cNvPr id="10" name="Rectangle 9">
          <a:extLst>
            <a:ext uri="{FF2B5EF4-FFF2-40B4-BE49-F238E27FC236}">
              <a16:creationId xmlns:a16="http://schemas.microsoft.com/office/drawing/2014/main" xmlns="" id="{00000000-0008-0000-0200-00000A000000}"/>
            </a:ext>
            <a:ext uri="{147F2762-F138-4A5C-976F-8EAC2B608ADB}">
              <a16:predDERef xmlns:a16="http://schemas.microsoft.com/office/drawing/2014/main" xmlns="" pred="{00000000-0008-0000-0200-000009000000}"/>
            </a:ext>
          </a:extLst>
        </xdr:cNvPr>
        <xdr:cNvSpPr/>
      </xdr:nvSpPr>
      <xdr:spPr bwMode="auto">
        <a:xfrm>
          <a:off x="9952917" y="3160895"/>
          <a:ext cx="838908" cy="277630"/>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Current projection</a:t>
          </a:r>
        </a:p>
      </xdr:txBody>
    </xdr:sp>
    <xdr:clientData/>
  </xdr:twoCellAnchor>
  <xdr:twoCellAnchor>
    <xdr:from>
      <xdr:col>12</xdr:col>
      <xdr:colOff>668208</xdr:colOff>
      <xdr:row>35</xdr:row>
      <xdr:rowOff>29845</xdr:rowOff>
    </xdr:from>
    <xdr:to>
      <xdr:col>13</xdr:col>
      <xdr:colOff>266700</xdr:colOff>
      <xdr:row>36</xdr:row>
      <xdr:rowOff>141453</xdr:rowOff>
    </xdr:to>
    <xdr:cxnSp macro="">
      <xdr:nvCxnSpPr>
        <xdr:cNvPr id="11" name="Straight Arrow Connector 8">
          <a:extLst>
            <a:ext uri="{FF2B5EF4-FFF2-40B4-BE49-F238E27FC236}">
              <a16:creationId xmlns:a16="http://schemas.microsoft.com/office/drawing/2014/main" xmlns="" id="{00000000-0008-0000-0200-00000B000000}"/>
            </a:ext>
          </a:extLst>
        </xdr:cNvPr>
        <xdr:cNvCxnSpPr>
          <a:cxnSpLocks noChangeShapeType="1"/>
        </xdr:cNvCxnSpPr>
      </xdr:nvCxnSpPr>
      <xdr:spPr bwMode="auto">
        <a:xfrm flipV="1">
          <a:off x="10364658" y="2858770"/>
          <a:ext cx="360492" cy="32115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504825</xdr:colOff>
      <xdr:row>32</xdr:row>
      <xdr:rowOff>88900</xdr:rowOff>
    </xdr:from>
    <xdr:to>
      <xdr:col>14</xdr:col>
      <xdr:colOff>22225</xdr:colOff>
      <xdr:row>34</xdr:row>
      <xdr:rowOff>38100</xdr:rowOff>
    </xdr:to>
    <xdr:cxnSp macro="">
      <xdr:nvCxnSpPr>
        <xdr:cNvPr id="12" name="Straight Arrow Connector 4">
          <a:extLst>
            <a:ext uri="{FF2B5EF4-FFF2-40B4-BE49-F238E27FC236}">
              <a16:creationId xmlns:a16="http://schemas.microsoft.com/office/drawing/2014/main" xmlns="" id="{00000000-0008-0000-0200-00000C000000}"/>
            </a:ext>
          </a:extLst>
        </xdr:cNvPr>
        <xdr:cNvCxnSpPr>
          <a:cxnSpLocks noChangeShapeType="1"/>
        </xdr:cNvCxnSpPr>
      </xdr:nvCxnSpPr>
      <xdr:spPr bwMode="auto">
        <a:xfrm>
          <a:off x="10410825" y="2289175"/>
          <a:ext cx="279400" cy="368300"/>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571500</xdr:colOff>
      <xdr:row>40</xdr:row>
      <xdr:rowOff>180975</xdr:rowOff>
    </xdr:from>
    <xdr:to>
      <xdr:col>15</xdr:col>
      <xdr:colOff>311785</xdr:colOff>
      <xdr:row>42</xdr:row>
      <xdr:rowOff>73660</xdr:rowOff>
    </xdr:to>
    <xdr:sp macro="" textlink="">
      <xdr:nvSpPr>
        <xdr:cNvPr id="13" name="Text Box 23">
          <a:extLst>
            <a:ext uri="{FF2B5EF4-FFF2-40B4-BE49-F238E27FC236}">
              <a16:creationId xmlns:a16="http://schemas.microsoft.com/office/drawing/2014/main" xmlns="" id="{00000000-0008-0000-0200-00000D000000}"/>
            </a:ext>
            <a:ext uri="{147F2762-F138-4A5C-976F-8EAC2B608ADB}">
              <a16:predDERef xmlns:a16="http://schemas.microsoft.com/office/drawing/2014/main" xmlns="" pred="{00000000-0008-0000-0200-000005000000}"/>
            </a:ext>
          </a:extLst>
        </xdr:cNvPr>
        <xdr:cNvSpPr txBox="1"/>
      </xdr:nvSpPr>
      <xdr:spPr>
        <a:xfrm>
          <a:off x="10267950" y="4057650"/>
          <a:ext cx="2026285" cy="3117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 CBA</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projection</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356869</xdr:colOff>
      <xdr:row>4</xdr:row>
      <xdr:rowOff>171451</xdr:rowOff>
    </xdr:from>
    <xdr:to>
      <xdr:col>7</xdr:col>
      <xdr:colOff>590869</xdr:colOff>
      <xdr:row>7</xdr:row>
      <xdr:rowOff>7328</xdr:rowOff>
    </xdr:to>
    <xdr:sp macro="" textlink="">
      <xdr:nvSpPr>
        <xdr:cNvPr id="2" name="Text Box 9">
          <a:extLst>
            <a:ext uri="{FF2B5EF4-FFF2-40B4-BE49-F238E27FC236}">
              <a16:creationId xmlns:a16="http://schemas.microsoft.com/office/drawing/2014/main" xmlns="" id="{00000000-0008-0000-1100-000002000000}"/>
            </a:ext>
          </a:extLst>
        </xdr:cNvPr>
        <xdr:cNvSpPr txBox="1">
          <a:spLocks noChangeArrowheads="1"/>
        </xdr:cNvSpPr>
      </xdr:nvSpPr>
      <xdr:spPr bwMode="auto">
        <a:xfrm>
          <a:off x="3343909" y="742951"/>
          <a:ext cx="2474280" cy="407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EU economic zone growth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379338</xdr:colOff>
      <xdr:row>7</xdr:row>
      <xdr:rowOff>50165</xdr:rowOff>
    </xdr:from>
    <xdr:to>
      <xdr:col>7</xdr:col>
      <xdr:colOff>613338</xdr:colOff>
      <xdr:row>16</xdr:row>
      <xdr:rowOff>47625</xdr:rowOff>
    </xdr:to>
    <xdr:graphicFrame macro="">
      <xdr:nvGraphicFramePr>
        <xdr:cNvPr id="3" name="Chart 2">
          <a:extLst>
            <a:ext uri="{FF2B5EF4-FFF2-40B4-BE49-F238E27FC236}">
              <a16:creationId xmlns:a16="http://schemas.microsoft.com/office/drawing/2014/main" xmlns="" id="{00000000-0008-0000-1100-000003000000}"/>
            </a:ext>
            <a:ext uri="{147F2762-F138-4A5C-976F-8EAC2B608ADB}">
              <a16:predDERef xmlns:a16="http://schemas.microsoft.com/office/drawing/2014/main" xmlns="" pre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538370</xdr:colOff>
      <xdr:row>16</xdr:row>
      <xdr:rowOff>62788</xdr:rowOff>
    </xdr:from>
    <xdr:to>
      <xdr:col>7</xdr:col>
      <xdr:colOff>654490</xdr:colOff>
      <xdr:row>18</xdr:row>
      <xdr:rowOff>1</xdr:rowOff>
    </xdr:to>
    <xdr:sp macro="" textlink="">
      <xdr:nvSpPr>
        <xdr:cNvPr id="4" name="Text Box 3864">
          <a:extLst>
            <a:ext uri="{FF2B5EF4-FFF2-40B4-BE49-F238E27FC236}">
              <a16:creationId xmlns:a16="http://schemas.microsoft.com/office/drawing/2014/main" xmlns="" id="{00000000-0008-0000-1100-000004000000}"/>
            </a:ext>
          </a:extLst>
        </xdr:cNvPr>
        <xdr:cNvSpPr txBox="1"/>
      </xdr:nvSpPr>
      <xdr:spPr>
        <a:xfrm>
          <a:off x="4348370" y="2804331"/>
          <a:ext cx="1640120" cy="30164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Eurostat, CBA projection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693418</xdr:colOff>
      <xdr:row>3</xdr:row>
      <xdr:rowOff>142875</xdr:rowOff>
    </xdr:from>
    <xdr:to>
      <xdr:col>8</xdr:col>
      <xdr:colOff>165418</xdr:colOff>
      <xdr:row>6</xdr:row>
      <xdr:rowOff>100966</xdr:rowOff>
    </xdr:to>
    <xdr:sp macro="" textlink="">
      <xdr:nvSpPr>
        <xdr:cNvPr id="2" name="Text Box 9">
          <a:extLst>
            <a:ext uri="{FF2B5EF4-FFF2-40B4-BE49-F238E27FC236}">
              <a16:creationId xmlns:a16="http://schemas.microsoft.com/office/drawing/2014/main" xmlns="" id="{00000000-0008-0000-1200-000002000000}"/>
            </a:ext>
          </a:extLst>
        </xdr:cNvPr>
        <xdr:cNvSpPr txBox="1">
          <a:spLocks noChangeArrowheads="1"/>
        </xdr:cNvSpPr>
      </xdr:nvSpPr>
      <xdr:spPr bwMode="auto">
        <a:xfrm>
          <a:off x="3741418" y="504825"/>
          <a:ext cx="2520000" cy="501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Charter 18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Russia growth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723900</xdr:colOff>
      <xdr:row>6</xdr:row>
      <xdr:rowOff>24765</xdr:rowOff>
    </xdr:from>
    <xdr:to>
      <xdr:col>8</xdr:col>
      <xdr:colOff>195900</xdr:colOff>
      <xdr:row>17</xdr:row>
      <xdr:rowOff>158115</xdr:rowOff>
    </xdr:to>
    <xdr:graphicFrame macro="">
      <xdr:nvGraphicFramePr>
        <xdr:cNvPr id="3" name="Chart 2">
          <a:extLst>
            <a:ext uri="{FF2B5EF4-FFF2-40B4-BE49-F238E27FC236}">
              <a16:creationId xmlns:a16="http://schemas.microsoft.com/office/drawing/2014/main" xmlns="" id="{00000000-0008-0000-1200-000003000000}"/>
            </a:ext>
            <a:ext uri="{147F2762-F138-4A5C-976F-8EAC2B608ADB}">
              <a16:predDERef xmlns:a16="http://schemas.microsoft.com/office/drawing/2014/main" xmlns="" pre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440055</xdr:colOff>
      <xdr:row>17</xdr:row>
      <xdr:rowOff>121286</xdr:rowOff>
    </xdr:from>
    <xdr:to>
      <xdr:col>8</xdr:col>
      <xdr:colOff>239395</xdr:colOff>
      <xdr:row>19</xdr:row>
      <xdr:rowOff>47626</xdr:rowOff>
    </xdr:to>
    <xdr:sp macro="" textlink="">
      <xdr:nvSpPr>
        <xdr:cNvPr id="4" name="Text Box 3865">
          <a:extLst>
            <a:ext uri="{FF2B5EF4-FFF2-40B4-BE49-F238E27FC236}">
              <a16:creationId xmlns:a16="http://schemas.microsoft.com/office/drawing/2014/main" xmlns="" id="{00000000-0008-0000-1200-000004000000}"/>
            </a:ext>
            <a:ext uri="{147F2762-F138-4A5C-976F-8EAC2B608ADB}">
              <a16:predDERef xmlns:a16="http://schemas.microsoft.com/office/drawing/2014/main" xmlns="" pred="{00000000-0008-0000-0E00-000003000000}"/>
            </a:ext>
          </a:extLst>
        </xdr:cNvPr>
        <xdr:cNvSpPr txBox="1"/>
      </xdr:nvSpPr>
      <xdr:spPr>
        <a:xfrm>
          <a:off x="4173855" y="3169286"/>
          <a:ext cx="2039620" cy="3073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Rosstat, CBA projection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761999</xdr:colOff>
      <xdr:row>2</xdr:row>
      <xdr:rowOff>20708</xdr:rowOff>
    </xdr:from>
    <xdr:to>
      <xdr:col>8</xdr:col>
      <xdr:colOff>233999</xdr:colOff>
      <xdr:row>4</xdr:row>
      <xdr:rowOff>77858</xdr:rowOff>
    </xdr:to>
    <xdr:sp macro="" textlink="">
      <xdr:nvSpPr>
        <xdr:cNvPr id="2" name="Text Box 9">
          <a:extLst>
            <a:ext uri="{FF2B5EF4-FFF2-40B4-BE49-F238E27FC236}">
              <a16:creationId xmlns:a16="http://schemas.microsoft.com/office/drawing/2014/main" xmlns="" id="{00000000-0008-0000-1300-000002000000}"/>
            </a:ext>
          </a:extLst>
        </xdr:cNvPr>
        <xdr:cNvSpPr txBox="1">
          <a:spLocks noChangeArrowheads="1"/>
        </xdr:cNvSpPr>
      </xdr:nvSpPr>
      <xdr:spPr bwMode="auto">
        <a:xfrm>
          <a:off x="3733799" y="409328"/>
          <a:ext cx="247428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forecasts</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80754</xdr:colOff>
      <xdr:row>3</xdr:row>
      <xdr:rowOff>182218</xdr:rowOff>
    </xdr:from>
    <xdr:to>
      <xdr:col>8</xdr:col>
      <xdr:colOff>314754</xdr:colOff>
      <xdr:row>12</xdr:row>
      <xdr:rowOff>24848</xdr:rowOff>
    </xdr:to>
    <xdr:graphicFrame macro="">
      <xdr:nvGraphicFramePr>
        <xdr:cNvPr id="3" name="Chart 2">
          <a:extLst>
            <a:ext uri="{FF2B5EF4-FFF2-40B4-BE49-F238E27FC236}">
              <a16:creationId xmlns:a16="http://schemas.microsoft.com/office/drawing/2014/main" xmlns="" id="{00000000-0008-0000-1300-000003000000}"/>
            </a:ext>
            <a:ext uri="{147F2762-F138-4A5C-976F-8EAC2B608ADB}">
              <a16:predDERef xmlns:a16="http://schemas.microsoft.com/office/drawing/2014/main" xmlns="" pre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49696</xdr:colOff>
      <xdr:row>12</xdr:row>
      <xdr:rowOff>82440</xdr:rowOff>
    </xdr:from>
    <xdr:to>
      <xdr:col>8</xdr:col>
      <xdr:colOff>382271</xdr:colOff>
      <xdr:row>13</xdr:row>
      <xdr:rowOff>198782</xdr:rowOff>
    </xdr:to>
    <xdr:sp macro="" textlink="">
      <xdr:nvSpPr>
        <xdr:cNvPr id="4" name="Text Box 3866">
          <a:extLst>
            <a:ext uri="{FF2B5EF4-FFF2-40B4-BE49-F238E27FC236}">
              <a16:creationId xmlns:a16="http://schemas.microsoft.com/office/drawing/2014/main" xmlns="" id="{00000000-0008-0000-1300-000004000000}"/>
            </a:ext>
          </a:extLst>
        </xdr:cNvPr>
        <xdr:cNvSpPr txBox="1"/>
      </xdr:nvSpPr>
      <xdr:spPr>
        <a:xfrm>
          <a:off x="4621696" y="2550657"/>
          <a:ext cx="1856575" cy="32340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FAO, CBA projection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xdr:colOff>
      <xdr:row>3</xdr:row>
      <xdr:rowOff>123826</xdr:rowOff>
    </xdr:from>
    <xdr:to>
      <xdr:col>7</xdr:col>
      <xdr:colOff>234001</xdr:colOff>
      <xdr:row>5</xdr:row>
      <xdr:rowOff>142876</xdr:rowOff>
    </xdr:to>
    <xdr:sp macro="" textlink="">
      <xdr:nvSpPr>
        <xdr:cNvPr id="2" name="Text Box 66">
          <a:extLst>
            <a:ext uri="{FF2B5EF4-FFF2-40B4-BE49-F238E27FC236}">
              <a16:creationId xmlns:a16="http://schemas.microsoft.com/office/drawing/2014/main" xmlns="" id="{00000000-0008-0000-1400-000002000000}"/>
            </a:ext>
          </a:extLst>
        </xdr:cNvPr>
        <xdr:cNvSpPr txBox="1">
          <a:spLocks noChangeArrowheads="1"/>
        </xdr:cNvSpPr>
      </xdr:nvSpPr>
      <xdr:spPr bwMode="auto">
        <a:xfrm>
          <a:off x="3086101" y="710566"/>
          <a:ext cx="2474280" cy="41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forecastss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45719</xdr:colOff>
      <xdr:row>5</xdr:row>
      <xdr:rowOff>100329</xdr:rowOff>
    </xdr:from>
    <xdr:to>
      <xdr:col>7</xdr:col>
      <xdr:colOff>279719</xdr:colOff>
      <xdr:row>14</xdr:row>
      <xdr:rowOff>133350</xdr:rowOff>
    </xdr:to>
    <xdr:graphicFrame macro="">
      <xdr:nvGraphicFramePr>
        <xdr:cNvPr id="3" name="Chart 2">
          <a:extLst>
            <a:ext uri="{FF2B5EF4-FFF2-40B4-BE49-F238E27FC236}">
              <a16:creationId xmlns:a16="http://schemas.microsoft.com/office/drawing/2014/main" xmlns="" id="{00000000-0008-0000-1400-000003000000}"/>
            </a:ext>
            <a:ext uri="{147F2762-F138-4A5C-976F-8EAC2B608ADB}">
              <a16:predDERef xmlns:a16="http://schemas.microsoft.com/office/drawing/2014/main" xmlns="" pre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219075</xdr:colOff>
      <xdr:row>14</xdr:row>
      <xdr:rowOff>186055</xdr:rowOff>
    </xdr:from>
    <xdr:to>
      <xdr:col>7</xdr:col>
      <xdr:colOff>340995</xdr:colOff>
      <xdr:row>16</xdr:row>
      <xdr:rowOff>45720</xdr:rowOff>
    </xdr:to>
    <xdr:sp macro="" textlink="">
      <xdr:nvSpPr>
        <xdr:cNvPr id="4" name="Text Box 3867">
          <a:extLst>
            <a:ext uri="{FF2B5EF4-FFF2-40B4-BE49-F238E27FC236}">
              <a16:creationId xmlns:a16="http://schemas.microsoft.com/office/drawing/2014/main" xmlns="" id="{00000000-0008-0000-1400-000004000000}"/>
            </a:ext>
          </a:extLst>
        </xdr:cNvPr>
        <xdr:cNvSpPr txBox="1"/>
      </xdr:nvSpPr>
      <xdr:spPr>
        <a:xfrm>
          <a:off x="4051935" y="2891155"/>
          <a:ext cx="1615440" cy="2559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CBA projection</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38099</xdr:colOff>
      <xdr:row>2</xdr:row>
      <xdr:rowOff>47625</xdr:rowOff>
    </xdr:from>
    <xdr:to>
      <xdr:col>7</xdr:col>
      <xdr:colOff>272099</xdr:colOff>
      <xdr:row>4</xdr:row>
      <xdr:rowOff>161925</xdr:rowOff>
    </xdr:to>
    <xdr:sp macro="" textlink="">
      <xdr:nvSpPr>
        <xdr:cNvPr id="2" name="Text Box 3903">
          <a:extLst>
            <a:ext uri="{FF2B5EF4-FFF2-40B4-BE49-F238E27FC236}">
              <a16:creationId xmlns:a16="http://schemas.microsoft.com/office/drawing/2014/main" xmlns="" id="{00000000-0008-0000-1500-000002000000}"/>
            </a:ext>
          </a:extLst>
        </xdr:cNvPr>
        <xdr:cNvSpPr txBox="1">
          <a:spLocks noChangeArrowheads="1"/>
        </xdr:cNvSpPr>
      </xdr:nvSpPr>
      <xdr:spPr bwMode="auto">
        <a:xfrm>
          <a:off x="3025139" y="428625"/>
          <a:ext cx="247428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Copper price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83818</xdr:colOff>
      <xdr:row>4</xdr:row>
      <xdr:rowOff>55880</xdr:rowOff>
    </xdr:from>
    <xdr:to>
      <xdr:col>7</xdr:col>
      <xdr:colOff>317818</xdr:colOff>
      <xdr:row>14</xdr:row>
      <xdr:rowOff>111830</xdr:rowOff>
    </xdr:to>
    <xdr:graphicFrame macro="">
      <xdr:nvGraphicFramePr>
        <xdr:cNvPr id="3" name="Chart 2">
          <a:extLst>
            <a:ext uri="{FF2B5EF4-FFF2-40B4-BE49-F238E27FC236}">
              <a16:creationId xmlns:a16="http://schemas.microsoft.com/office/drawing/2014/main" xmlns="" id="{00000000-0008-0000-1500-000003000000}"/>
            </a:ext>
            <a:ext uri="{147F2762-F138-4A5C-976F-8EAC2B608ADB}">
              <a16:predDERef xmlns:a16="http://schemas.microsoft.com/office/drawing/2014/main" xmlns="" pre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190499</xdr:colOff>
      <xdr:row>14</xdr:row>
      <xdr:rowOff>178436</xdr:rowOff>
    </xdr:from>
    <xdr:to>
      <xdr:col>7</xdr:col>
      <xdr:colOff>401954</xdr:colOff>
      <xdr:row>16</xdr:row>
      <xdr:rowOff>20956</xdr:rowOff>
    </xdr:to>
    <xdr:sp macro="" textlink="">
      <xdr:nvSpPr>
        <xdr:cNvPr id="4" name="Text Box 3869">
          <a:extLst>
            <a:ext uri="{FF2B5EF4-FFF2-40B4-BE49-F238E27FC236}">
              <a16:creationId xmlns:a16="http://schemas.microsoft.com/office/drawing/2014/main" xmlns="" id="{00000000-0008-0000-1500-000004000000}"/>
            </a:ext>
          </a:extLst>
        </xdr:cNvPr>
        <xdr:cNvSpPr txBox="1"/>
      </xdr:nvSpPr>
      <xdr:spPr>
        <a:xfrm>
          <a:off x="3924299" y="2853056"/>
          <a:ext cx="1704975" cy="2387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CBA projection</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611008</xdr:colOff>
      <xdr:row>24</xdr:row>
      <xdr:rowOff>381874</xdr:rowOff>
    </xdr:from>
    <xdr:to>
      <xdr:col>16</xdr:col>
      <xdr:colOff>242185</xdr:colOff>
      <xdr:row>27</xdr:row>
      <xdr:rowOff>205153</xdr:rowOff>
    </xdr:to>
    <xdr:sp macro="" textlink="">
      <xdr:nvSpPr>
        <xdr:cNvPr id="7" name="Text Box 3801">
          <a:extLst>
            <a:ext uri="{FF2B5EF4-FFF2-40B4-BE49-F238E27FC236}">
              <a16:creationId xmlns:a16="http://schemas.microsoft.com/office/drawing/2014/main" xmlns="" id="{00000000-0008-0000-1600-000007000000}"/>
            </a:ext>
          </a:extLst>
        </xdr:cNvPr>
        <xdr:cNvSpPr txBox="1">
          <a:spLocks noChangeArrowheads="1"/>
        </xdr:cNvSpPr>
      </xdr:nvSpPr>
      <xdr:spPr bwMode="auto">
        <a:xfrm>
          <a:off x="10062739" y="565047"/>
          <a:ext cx="2679177" cy="731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 forecast probability distribution for 3-year horizon</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109699</xdr:colOff>
      <xdr:row>39</xdr:row>
      <xdr:rowOff>161265</xdr:rowOff>
    </xdr:from>
    <xdr:to>
      <xdr:col>16</xdr:col>
      <xdr:colOff>238530</xdr:colOff>
      <xdr:row>41</xdr:row>
      <xdr:rowOff>31738</xdr:rowOff>
    </xdr:to>
    <xdr:sp macro="" textlink="">
      <xdr:nvSpPr>
        <xdr:cNvPr id="5" name="Text Box 23">
          <a:extLst>
            <a:ext uri="{FF2B5EF4-FFF2-40B4-BE49-F238E27FC236}">
              <a16:creationId xmlns:a16="http://schemas.microsoft.com/office/drawing/2014/main" xmlns="" id="{00000000-0008-0000-1600-000005000000}"/>
            </a:ext>
          </a:extLst>
        </xdr:cNvPr>
        <xdr:cNvSpPr txBox="1"/>
      </xdr:nvSpPr>
      <xdr:spPr>
        <a:xfrm>
          <a:off x="10323430" y="3480361"/>
          <a:ext cx="2414831" cy="23681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CBA projection</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607009</xdr:colOff>
      <xdr:row>27</xdr:row>
      <xdr:rowOff>80768</xdr:rowOff>
    </xdr:from>
    <xdr:to>
      <xdr:col>16</xdr:col>
      <xdr:colOff>79009</xdr:colOff>
      <xdr:row>39</xdr:row>
      <xdr:rowOff>40820</xdr:rowOff>
    </xdr:to>
    <xdr:graphicFrame macro="">
      <xdr:nvGraphicFramePr>
        <xdr:cNvPr id="9" name="Chart 1">
          <a:extLst>
            <a:ext uri="{FF2B5EF4-FFF2-40B4-BE49-F238E27FC236}">
              <a16:creationId xmlns:a16="http://schemas.microsoft.com/office/drawing/2014/main" xmlns="" id="{00000000-0008-0000-1600-000009000000}"/>
            </a:ext>
            <a:ext uri="{147F2762-F138-4A5C-976F-8EAC2B608ADB}">
              <a16:predDERef xmlns:a16="http://schemas.microsoft.com/office/drawing/2014/main" xmlns="" pre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155219</xdr:colOff>
      <xdr:row>35</xdr:row>
      <xdr:rowOff>548</xdr:rowOff>
    </xdr:from>
    <xdr:to>
      <xdr:col>14</xdr:col>
      <xdr:colOff>212444</xdr:colOff>
      <xdr:row>35</xdr:row>
      <xdr:rowOff>170793</xdr:rowOff>
    </xdr:to>
    <xdr:sp macro="" textlink="">
      <xdr:nvSpPr>
        <xdr:cNvPr id="14" name="Rectangle 10">
          <a:extLst>
            <a:ext uri="{FF2B5EF4-FFF2-40B4-BE49-F238E27FC236}">
              <a16:creationId xmlns:a16="http://schemas.microsoft.com/office/drawing/2014/main" xmlns="" id="{00000000-0008-0000-1600-00000E000000}"/>
            </a:ext>
          </a:extLst>
        </xdr:cNvPr>
        <xdr:cNvSpPr/>
      </xdr:nvSpPr>
      <xdr:spPr bwMode="auto">
        <a:xfrm>
          <a:off x="10369960" y="2601858"/>
          <a:ext cx="819225" cy="170245"/>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a:latin typeface="GHEA Grapalat" panose="02000506050000020003" pitchFamily="50" charset="0"/>
            </a:rPr>
            <a:t>Current projection</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0.3725</cdr:x>
      <cdr:y>0.1833</cdr:y>
    </cdr:from>
    <cdr:to>
      <cdr:x>0.71427</cdr:x>
      <cdr:y>0.27123</cdr:y>
    </cdr:to>
    <cdr:sp macro="" textlink="">
      <cdr:nvSpPr>
        <cdr:cNvPr id="2" name="Rectangle 8">
          <a:extLst xmlns:a="http://schemas.openxmlformats.org/drawingml/2006/main">
            <a:ext uri="{FF2B5EF4-FFF2-40B4-BE49-F238E27FC236}">
              <a16:creationId xmlns:a16="http://schemas.microsoft.com/office/drawing/2014/main" xmlns="" id="{00000000-0008-0000-0200-000009000000}"/>
            </a:ext>
            <a:ext uri="{147F2762-F138-4A5C-976F-8EAC2B608ADB}">
              <a16:predDERef xmlns:a16="http://schemas.microsoft.com/office/drawing/2014/main" xmlns="" pred="{00000000-0008-0000-0200-000007000000}"/>
            </a:ext>
          </a:extLst>
        </cdr:cNvPr>
        <cdr:cNvSpPr/>
      </cdr:nvSpPr>
      <cdr:spPr bwMode="auto">
        <a:xfrm xmlns:a="http://schemas.openxmlformats.org/drawingml/2006/main">
          <a:off x="938705" y="402064"/>
          <a:ext cx="861261" cy="19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Previous projection</a:t>
          </a:r>
        </a:p>
      </cdr:txBody>
    </cdr:sp>
  </cdr:relSizeAnchor>
  <cdr:relSizeAnchor xmlns:cdr="http://schemas.openxmlformats.org/drawingml/2006/chartDrawing">
    <cdr:from>
      <cdr:x>0.5199</cdr:x>
      <cdr:y>0.26702</cdr:y>
    </cdr:from>
    <cdr:to>
      <cdr:x>0.5995</cdr:x>
      <cdr:y>0.37696</cdr:y>
    </cdr:to>
    <cdr:cxnSp macro="">
      <cdr:nvCxnSpPr>
        <cdr:cNvPr id="3" name="Straight Arrow Connector 4">
          <a:extLst xmlns:a="http://schemas.openxmlformats.org/drawingml/2006/main">
            <a:ext uri="{FF2B5EF4-FFF2-40B4-BE49-F238E27FC236}">
              <a16:creationId xmlns:a16="http://schemas.microsoft.com/office/drawing/2014/main" xmlns="" id="{00000000-0008-0000-1600-00000D000000}"/>
            </a:ext>
          </a:extLst>
        </cdr:cNvPr>
        <cdr:cNvCxnSpPr>
          <a:cxnSpLocks xmlns:a="http://schemas.openxmlformats.org/drawingml/2006/main" noChangeShapeType="1"/>
        </cdr:cNvCxnSpPr>
      </cdr:nvCxnSpPr>
      <cdr:spPr bwMode="auto">
        <a:xfrm xmlns:a="http://schemas.openxmlformats.org/drawingml/2006/main">
          <a:off x="2342030" y="571500"/>
          <a:ext cx="358588" cy="235324"/>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0.26744</cdr:x>
      <cdr:y>0.45694</cdr:y>
    </cdr:from>
    <cdr:to>
      <cdr:x>0.41586</cdr:x>
      <cdr:y>0.637</cdr:y>
    </cdr:to>
    <cdr:cxnSp macro="">
      <cdr:nvCxnSpPr>
        <cdr:cNvPr id="4" name="Straight Arrow Connector 8">
          <a:extLst xmlns:a="http://schemas.openxmlformats.org/drawingml/2006/main">
            <a:ext uri="{FF2B5EF4-FFF2-40B4-BE49-F238E27FC236}">
              <a16:creationId xmlns:a16="http://schemas.microsoft.com/office/drawing/2014/main" xmlns="" id="{00000000-0008-0000-1600-00000C000000}"/>
            </a:ext>
          </a:extLst>
        </cdr:cNvPr>
        <cdr:cNvCxnSpPr>
          <a:cxnSpLocks xmlns:a="http://schemas.openxmlformats.org/drawingml/2006/main" noChangeShapeType="1"/>
        </cdr:cNvCxnSpPr>
      </cdr:nvCxnSpPr>
      <cdr:spPr bwMode="auto">
        <a:xfrm xmlns:a="http://schemas.openxmlformats.org/drawingml/2006/main" flipV="1">
          <a:off x="673940" y="1002292"/>
          <a:ext cx="374027" cy="394957"/>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7.xml><?xml version="1.0" encoding="utf-8"?>
<xdr:wsDr xmlns:xdr="http://schemas.openxmlformats.org/drawingml/2006/spreadsheetDrawing" xmlns:a="http://schemas.openxmlformats.org/drawingml/2006/main">
  <xdr:twoCellAnchor>
    <xdr:from>
      <xdr:col>4</xdr:col>
      <xdr:colOff>57150</xdr:colOff>
      <xdr:row>8</xdr:row>
      <xdr:rowOff>142875</xdr:rowOff>
    </xdr:from>
    <xdr:to>
      <xdr:col>7</xdr:col>
      <xdr:colOff>291150</xdr:colOff>
      <xdr:row>12</xdr:row>
      <xdr:rowOff>57150</xdr:rowOff>
    </xdr:to>
    <xdr:sp macro="" textlink="">
      <xdr:nvSpPr>
        <xdr:cNvPr id="4" name="Text Box 3801">
          <a:extLst>
            <a:ext uri="{FF2B5EF4-FFF2-40B4-BE49-F238E27FC236}">
              <a16:creationId xmlns:a16="http://schemas.microsoft.com/office/drawing/2014/main" xmlns="" id="{00000000-0008-0000-1700-000004000000}"/>
            </a:ext>
          </a:extLst>
        </xdr:cNvPr>
        <xdr:cNvSpPr txBox="1">
          <a:spLocks noChangeArrowheads="1"/>
        </xdr:cNvSpPr>
      </xdr:nvSpPr>
      <xdr:spPr bwMode="auto">
        <a:xfrm>
          <a:off x="3952875" y="1514475"/>
          <a:ext cx="25200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Current account/medium-term GDP projections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400050</xdr:colOff>
      <xdr:row>23</xdr:row>
      <xdr:rowOff>36831</xdr:rowOff>
    </xdr:from>
    <xdr:to>
      <xdr:col>7</xdr:col>
      <xdr:colOff>343534</xdr:colOff>
      <xdr:row>24</xdr:row>
      <xdr:rowOff>114300</xdr:rowOff>
    </xdr:to>
    <xdr:sp macro="" textlink="">
      <xdr:nvSpPr>
        <xdr:cNvPr id="5" name="Text Box 54">
          <a:extLst>
            <a:ext uri="{FF2B5EF4-FFF2-40B4-BE49-F238E27FC236}">
              <a16:creationId xmlns:a16="http://schemas.microsoft.com/office/drawing/2014/main" xmlns="" id="{00000000-0008-0000-1700-000005000000}"/>
            </a:ext>
          </a:extLst>
        </xdr:cNvPr>
        <xdr:cNvSpPr txBox="1"/>
      </xdr:nvSpPr>
      <xdr:spPr>
        <a:xfrm>
          <a:off x="5076825" y="4208781"/>
          <a:ext cx="1467484" cy="25844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projection</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28574</xdr:colOff>
      <xdr:row>10</xdr:row>
      <xdr:rowOff>161925</xdr:rowOff>
    </xdr:from>
    <xdr:to>
      <xdr:col>7</xdr:col>
      <xdr:colOff>262574</xdr:colOff>
      <xdr:row>23</xdr:row>
      <xdr:rowOff>46989</xdr:rowOff>
    </xdr:to>
    <xdr:graphicFrame macro="">
      <xdr:nvGraphicFramePr>
        <xdr:cNvPr id="6" name="Chart 5">
          <a:extLst>
            <a:ext uri="{FF2B5EF4-FFF2-40B4-BE49-F238E27FC236}">
              <a16:creationId xmlns:a16="http://schemas.microsoft.com/office/drawing/2014/main" xmlns="" id="{00000000-0008-0000-1700-000006000000}"/>
            </a:ext>
            <a:ext uri="{147F2762-F138-4A5C-976F-8EAC2B608ADB}">
              <a16:predDERef xmlns:a16="http://schemas.microsoft.com/office/drawing/2014/main" xmlns="" pre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2</xdr:col>
      <xdr:colOff>733425</xdr:colOff>
      <xdr:row>7</xdr:row>
      <xdr:rowOff>95250</xdr:rowOff>
    </xdr:from>
    <xdr:to>
      <xdr:col>6</xdr:col>
      <xdr:colOff>205740</xdr:colOff>
      <xdr:row>9</xdr:row>
      <xdr:rowOff>161925</xdr:rowOff>
    </xdr:to>
    <xdr:sp macro="" textlink="">
      <xdr:nvSpPr>
        <xdr:cNvPr id="4" name="Text Box 3801">
          <a:extLst>
            <a:ext uri="{FF2B5EF4-FFF2-40B4-BE49-F238E27FC236}">
              <a16:creationId xmlns:a16="http://schemas.microsoft.com/office/drawing/2014/main" xmlns="" id="{00000000-0008-0000-1800-000004000000}"/>
            </a:ext>
          </a:extLst>
        </xdr:cNvPr>
        <xdr:cNvSpPr txBox="1">
          <a:spLocks noChangeArrowheads="1"/>
        </xdr:cNvSpPr>
      </xdr:nvSpPr>
      <xdr:spPr bwMode="auto">
        <a:xfrm>
          <a:off x="3848100" y="1562100"/>
          <a:ext cx="252031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projection (percentage point)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744218</xdr:colOff>
      <xdr:row>9</xdr:row>
      <xdr:rowOff>113030</xdr:rowOff>
    </xdr:from>
    <xdr:to>
      <xdr:col>6</xdr:col>
      <xdr:colOff>216218</xdr:colOff>
      <xdr:row>19</xdr:row>
      <xdr:rowOff>177165</xdr:rowOff>
    </xdr:to>
    <xdr:graphicFrame macro="">
      <xdr:nvGraphicFramePr>
        <xdr:cNvPr id="3" name="Chart 2">
          <a:extLst>
            <a:ext uri="{FF2B5EF4-FFF2-40B4-BE49-F238E27FC236}">
              <a16:creationId xmlns:a16="http://schemas.microsoft.com/office/drawing/2014/main" xmlns="" id="{00000000-0008-0000-1800-000003000000}"/>
            </a:ext>
            <a:ext uri="{147F2762-F138-4A5C-976F-8EAC2B608ADB}">
              <a16:predDERef xmlns:a16="http://schemas.microsoft.com/office/drawing/2014/main" xmlns="" pre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276225</xdr:colOff>
      <xdr:row>20</xdr:row>
      <xdr:rowOff>49530</xdr:rowOff>
    </xdr:from>
    <xdr:to>
      <xdr:col>6</xdr:col>
      <xdr:colOff>276225</xdr:colOff>
      <xdr:row>21</xdr:row>
      <xdr:rowOff>114300</xdr:rowOff>
    </xdr:to>
    <xdr:sp macro="" textlink="">
      <xdr:nvSpPr>
        <xdr:cNvPr id="5" name="Text Box 57">
          <a:extLst>
            <a:ext uri="{FF2B5EF4-FFF2-40B4-BE49-F238E27FC236}">
              <a16:creationId xmlns:a16="http://schemas.microsoft.com/office/drawing/2014/main" xmlns="" id="{00000000-0008-0000-1800-000005000000}"/>
            </a:ext>
          </a:extLst>
        </xdr:cNvPr>
        <xdr:cNvSpPr txBox="1"/>
      </xdr:nvSpPr>
      <xdr:spPr>
        <a:xfrm>
          <a:off x="4914900" y="4240530"/>
          <a:ext cx="1524000" cy="2743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CBA assessment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47625</xdr:colOff>
      <xdr:row>2</xdr:row>
      <xdr:rowOff>57151</xdr:rowOff>
    </xdr:from>
    <xdr:to>
      <xdr:col>7</xdr:col>
      <xdr:colOff>281940</xdr:colOff>
      <xdr:row>4</xdr:row>
      <xdr:rowOff>133350</xdr:rowOff>
    </xdr:to>
    <xdr:sp macro="" textlink="">
      <xdr:nvSpPr>
        <xdr:cNvPr id="2" name="Text Box 3801">
          <a:extLst>
            <a:ext uri="{FF2B5EF4-FFF2-40B4-BE49-F238E27FC236}">
              <a16:creationId xmlns:a16="http://schemas.microsoft.com/office/drawing/2014/main" xmlns="" id="{00000000-0008-0000-1900-000002000000}"/>
            </a:ext>
          </a:extLst>
        </xdr:cNvPr>
        <xdr:cNvSpPr txBox="1">
          <a:spLocks noChangeArrowheads="1"/>
        </xdr:cNvSpPr>
      </xdr:nvSpPr>
      <xdr:spPr bwMode="auto">
        <a:xfrm>
          <a:off x="6200775" y="476251"/>
          <a:ext cx="2520315"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 estimates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4</xdr:col>
      <xdr:colOff>52070</xdr:colOff>
      <xdr:row>4</xdr:row>
      <xdr:rowOff>93980</xdr:rowOff>
    </xdr:from>
    <xdr:to>
      <xdr:col>7</xdr:col>
      <xdr:colOff>286070</xdr:colOff>
      <xdr:row>13</xdr:row>
      <xdr:rowOff>121285</xdr:rowOff>
    </xdr:to>
    <xdr:graphicFrame macro="">
      <xdr:nvGraphicFramePr>
        <xdr:cNvPr id="3" name="Chart 2">
          <a:extLst>
            <a:ext uri="{FF2B5EF4-FFF2-40B4-BE49-F238E27FC236}">
              <a16:creationId xmlns:a16="http://schemas.microsoft.com/office/drawing/2014/main" xmlns="" id="{00000000-0008-0000-1900-000003000000}"/>
            </a:ext>
            <a:ext uri="{147F2762-F138-4A5C-976F-8EAC2B608ADB}">
              <a16:predDERef xmlns:a16="http://schemas.microsoft.com/office/drawing/2014/main" xmlns="" pre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146050</xdr:colOff>
      <xdr:row>13</xdr:row>
      <xdr:rowOff>146050</xdr:rowOff>
    </xdr:from>
    <xdr:to>
      <xdr:col>7</xdr:col>
      <xdr:colOff>369570</xdr:colOff>
      <xdr:row>15</xdr:row>
      <xdr:rowOff>69215</xdr:rowOff>
    </xdr:to>
    <xdr:sp macro="" textlink="">
      <xdr:nvSpPr>
        <xdr:cNvPr id="4" name="Text Box 58">
          <a:extLst>
            <a:ext uri="{FF2B5EF4-FFF2-40B4-BE49-F238E27FC236}">
              <a16:creationId xmlns:a16="http://schemas.microsoft.com/office/drawing/2014/main" xmlns="" id="{00000000-0008-0000-1900-000004000000}"/>
            </a:ext>
            <a:ext uri="{147F2762-F138-4A5C-976F-8EAC2B608ADB}">
              <a16:predDERef xmlns:a16="http://schemas.microsoft.com/office/drawing/2014/main" xmlns="" pred="{00000000-0008-0000-1A00-000003000000}"/>
            </a:ext>
          </a:extLst>
        </xdr:cNvPr>
        <xdr:cNvSpPr txBox="1"/>
      </xdr:nvSpPr>
      <xdr:spPr>
        <a:xfrm>
          <a:off x="6299200" y="2870200"/>
          <a:ext cx="2509520" cy="3422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 assessment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7</xdr:row>
      <xdr:rowOff>76200</xdr:rowOff>
    </xdr:from>
    <xdr:to>
      <xdr:col>8</xdr:col>
      <xdr:colOff>190500</xdr:colOff>
      <xdr:row>16</xdr:row>
      <xdr:rowOff>85725</xdr:rowOff>
    </xdr:to>
    <xdr:sp macro="" textlink="">
      <xdr:nvSpPr>
        <xdr:cNvPr id="4" name="Text Box 3994">
          <a:extLst>
            <a:ext uri="{FF2B5EF4-FFF2-40B4-BE49-F238E27FC236}">
              <a16:creationId xmlns:a16="http://schemas.microsoft.com/office/drawing/2014/main" xmlns="" id="{00000000-0008-0000-0300-000004000000}"/>
            </a:ext>
          </a:extLst>
        </xdr:cNvPr>
        <xdr:cNvSpPr txBox="1">
          <a:spLocks noChangeArrowheads="1"/>
        </xdr:cNvSpPr>
      </xdr:nvSpPr>
      <xdr:spPr bwMode="auto">
        <a:xfrm>
          <a:off x="3362325" y="704850"/>
          <a:ext cx="223837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Economic growth in trade partner countries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710803</xdr:colOff>
      <xdr:row>14</xdr:row>
      <xdr:rowOff>194072</xdr:rowOff>
    </xdr:from>
    <xdr:to>
      <xdr:col>8</xdr:col>
      <xdr:colOff>182803</xdr:colOff>
      <xdr:row>23</xdr:row>
      <xdr:rowOff>52388</xdr:rowOff>
    </xdr:to>
    <xdr:graphicFrame macro="">
      <xdr:nvGraphicFramePr>
        <xdr:cNvPr id="20" name="Chart 4">
          <a:extLst>
            <a:ext uri="{FF2B5EF4-FFF2-40B4-BE49-F238E27FC236}">
              <a16:creationId xmlns:a16="http://schemas.microsoft.com/office/drawing/2014/main" xmlns="" id="{00000000-0008-0000-0300-000014000000}"/>
            </a:ext>
            <a:ext uri="{147F2762-F138-4A5C-976F-8EAC2B608ADB}">
              <a16:predDERef xmlns:a16="http://schemas.microsoft.com/office/drawing/2014/main" xmlns="" pre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23</xdr:row>
      <xdr:rowOff>29290</xdr:rowOff>
    </xdr:from>
    <xdr:to>
      <xdr:col>8</xdr:col>
      <xdr:colOff>174163</xdr:colOff>
      <xdr:row>25</xdr:row>
      <xdr:rowOff>4445</xdr:rowOff>
    </xdr:to>
    <xdr:sp macro="" textlink="">
      <xdr:nvSpPr>
        <xdr:cNvPr id="6" name="Text Box 24">
          <a:extLst>
            <a:ext uri="{FF2B5EF4-FFF2-40B4-BE49-F238E27FC236}">
              <a16:creationId xmlns:a16="http://schemas.microsoft.com/office/drawing/2014/main" xmlns="" id="{00000000-0008-0000-0300-000006000000}"/>
            </a:ext>
          </a:extLst>
        </xdr:cNvPr>
        <xdr:cNvSpPr txBox="1"/>
      </xdr:nvSpPr>
      <xdr:spPr>
        <a:xfrm>
          <a:off x="4095750" y="2315290"/>
          <a:ext cx="2174413" cy="39079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BEA, Eurostat, Rosstat, CBA projections</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352096</xdr:colOff>
      <xdr:row>1</xdr:row>
      <xdr:rowOff>124154</xdr:rowOff>
    </xdr:from>
    <xdr:to>
      <xdr:col>11</xdr:col>
      <xdr:colOff>614986</xdr:colOff>
      <xdr:row>3</xdr:row>
      <xdr:rowOff>197069</xdr:rowOff>
    </xdr:to>
    <xdr:sp macro="" textlink="">
      <xdr:nvSpPr>
        <xdr:cNvPr id="2" name="Text Box 3801">
          <a:extLst>
            <a:ext uri="{FF2B5EF4-FFF2-40B4-BE49-F238E27FC236}">
              <a16:creationId xmlns:a16="http://schemas.microsoft.com/office/drawing/2014/main" xmlns="" id="{00000000-0008-0000-1A00-000002000000}"/>
            </a:ext>
          </a:extLst>
        </xdr:cNvPr>
        <xdr:cNvSpPr txBox="1">
          <a:spLocks noChangeArrowheads="1"/>
        </xdr:cNvSpPr>
      </xdr:nvSpPr>
      <xdr:spPr bwMode="auto">
        <a:xfrm>
          <a:off x="7827579" y="334361"/>
          <a:ext cx="2548890" cy="493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Household inflation expectation surveys</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428625</xdr:colOff>
      <xdr:row>3</xdr:row>
      <xdr:rowOff>66675</xdr:rowOff>
    </xdr:from>
    <xdr:to>
      <xdr:col>11</xdr:col>
      <xdr:colOff>662625</xdr:colOff>
      <xdr:row>13</xdr:row>
      <xdr:rowOff>95250</xdr:rowOff>
    </xdr:to>
    <xdr:graphicFrame macro="">
      <xdr:nvGraphicFramePr>
        <xdr:cNvPr id="3" name="Chart 2">
          <a:extLst>
            <a:ext uri="{FF2B5EF4-FFF2-40B4-BE49-F238E27FC236}">
              <a16:creationId xmlns:a16="http://schemas.microsoft.com/office/drawing/2014/main" xmlns="" id="{00000000-0008-0000-1A00-000003000000}"/>
            </a:ext>
            <a:ext uri="{147F2762-F138-4A5C-976F-8EAC2B608ADB}">
              <a16:predDERef xmlns:a16="http://schemas.microsoft.com/office/drawing/2014/main" xmlns="" pre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523874</xdr:colOff>
      <xdr:row>13</xdr:row>
      <xdr:rowOff>69849</xdr:rowOff>
    </xdr:from>
    <xdr:to>
      <xdr:col>12</xdr:col>
      <xdr:colOff>102869</xdr:colOff>
      <xdr:row>14</xdr:row>
      <xdr:rowOff>202564</xdr:rowOff>
    </xdr:to>
    <xdr:sp macro="" textlink="">
      <xdr:nvSpPr>
        <xdr:cNvPr id="4" name="Text Box 58">
          <a:extLst>
            <a:ext uri="{FF2B5EF4-FFF2-40B4-BE49-F238E27FC236}">
              <a16:creationId xmlns:a16="http://schemas.microsoft.com/office/drawing/2014/main" xmlns="" id="{00000000-0008-0000-1A00-000004000000}"/>
            </a:ext>
            <a:ext uri="{147F2762-F138-4A5C-976F-8EAC2B608ADB}">
              <a16:predDERef xmlns:a16="http://schemas.microsoft.com/office/drawing/2014/main" xmlns="" pred="{00000000-0008-0000-1A00-000003000000}"/>
            </a:ext>
          </a:extLst>
        </xdr:cNvPr>
        <xdr:cNvSpPr txBox="1"/>
      </xdr:nvSpPr>
      <xdr:spPr>
        <a:xfrm>
          <a:off x="9524999" y="2793999"/>
          <a:ext cx="1102995" cy="3422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80645</xdr:colOff>
      <xdr:row>3</xdr:row>
      <xdr:rowOff>0</xdr:rowOff>
    </xdr:from>
    <xdr:to>
      <xdr:col>16</xdr:col>
      <xdr:colOff>83820</xdr:colOff>
      <xdr:row>5</xdr:row>
      <xdr:rowOff>149860</xdr:rowOff>
    </xdr:to>
    <xdr:sp macro="" textlink="">
      <xdr:nvSpPr>
        <xdr:cNvPr id="4" name="Text Box 4093">
          <a:extLst>
            <a:ext uri="{FF2B5EF4-FFF2-40B4-BE49-F238E27FC236}">
              <a16:creationId xmlns:a16="http://schemas.microsoft.com/office/drawing/2014/main" xmlns="" id="{00000000-0008-0000-1B00-000004000000}"/>
            </a:ext>
          </a:extLst>
        </xdr:cNvPr>
        <xdr:cNvSpPr txBox="1">
          <a:spLocks noChangeArrowheads="1"/>
        </xdr:cNvSpPr>
      </xdr:nvSpPr>
      <xdr:spPr bwMode="auto">
        <a:xfrm>
          <a:off x="11091545" y="771525"/>
          <a:ext cx="2289175" cy="56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3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Impact of uncertainty on the economy</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466725</xdr:colOff>
      <xdr:row>4</xdr:row>
      <xdr:rowOff>200025</xdr:rowOff>
    </xdr:from>
    <xdr:to>
      <xdr:col>15</xdr:col>
      <xdr:colOff>298450</xdr:colOff>
      <xdr:row>21</xdr:row>
      <xdr:rowOff>0</xdr:rowOff>
    </xdr:to>
    <xdr:pic>
      <xdr:nvPicPr>
        <xdr:cNvPr id="5" name="Picture 4"/>
        <xdr:cNvPicPr/>
      </xdr:nvPicPr>
      <xdr:blipFill rotWithShape="1">
        <a:blip xmlns:r="http://schemas.openxmlformats.org/officeDocument/2006/relationships" r:embed="rId1"/>
        <a:srcRect l="10515" t="3369" r="8012" b="7188"/>
        <a:stretch/>
      </xdr:blipFill>
      <xdr:spPr bwMode="auto">
        <a:xfrm>
          <a:off x="6143625" y="1038225"/>
          <a:ext cx="6689725" cy="33623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4</xdr:col>
      <xdr:colOff>752475</xdr:colOff>
      <xdr:row>0</xdr:row>
      <xdr:rowOff>85725</xdr:rowOff>
    </xdr:from>
    <xdr:to>
      <xdr:col>8</xdr:col>
      <xdr:colOff>224475</xdr:colOff>
      <xdr:row>3</xdr:row>
      <xdr:rowOff>114322</xdr:rowOff>
    </xdr:to>
    <xdr:sp macro="" textlink="">
      <xdr:nvSpPr>
        <xdr:cNvPr id="5" name="Text Box 4145">
          <a:extLst>
            <a:ext uri="{FF2B5EF4-FFF2-40B4-BE49-F238E27FC236}">
              <a16:creationId xmlns:a16="http://schemas.microsoft.com/office/drawing/2014/main" xmlns="" id="{00000000-0008-0000-1C00-000005000000}"/>
            </a:ext>
          </a:extLst>
        </xdr:cNvPr>
        <xdr:cNvSpPr txBox="1">
          <a:spLocks noChangeArrowheads="1"/>
        </xdr:cNvSpPr>
      </xdr:nvSpPr>
      <xdr:spPr bwMode="auto">
        <a:xfrm>
          <a:off x="3800475" y="85725"/>
          <a:ext cx="2520000" cy="571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savings in disposable income</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7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endParaRPr lang="en-US" sz="7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85726</xdr:colOff>
      <xdr:row>2</xdr:row>
      <xdr:rowOff>171450</xdr:rowOff>
    </xdr:from>
    <xdr:to>
      <xdr:col>8</xdr:col>
      <xdr:colOff>319726</xdr:colOff>
      <xdr:row>12</xdr:row>
      <xdr:rowOff>57150</xdr:rowOff>
    </xdr:to>
    <xdr:graphicFrame macro="">
      <xdr:nvGraphicFramePr>
        <xdr:cNvPr id="6" name="Диаграмма 1">
          <a:extLst>
            <a:ext uri="{FF2B5EF4-FFF2-40B4-BE49-F238E27FC236}">
              <a16:creationId xmlns:a16="http://schemas.microsoft.com/office/drawing/2014/main" xmlns=""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12</xdr:row>
      <xdr:rowOff>66675</xdr:rowOff>
    </xdr:from>
    <xdr:to>
      <xdr:col>8</xdr:col>
      <xdr:colOff>323850</xdr:colOff>
      <xdr:row>14</xdr:row>
      <xdr:rowOff>38101</xdr:rowOff>
    </xdr:to>
    <xdr:sp macro="" textlink="">
      <xdr:nvSpPr>
        <xdr:cNvPr id="7" name="Text Box 58">
          <a:extLst>
            <a:ext uri="{FF2B5EF4-FFF2-40B4-BE49-F238E27FC236}">
              <a16:creationId xmlns:a16="http://schemas.microsoft.com/office/drawing/2014/main" xmlns="" id="{00000000-0008-0000-1C00-000007000000}"/>
            </a:ext>
            <a:ext uri="{147F2762-F138-4A5C-976F-8EAC2B608ADB}">
              <a16:predDERef xmlns:a16="http://schemas.microsoft.com/office/drawing/2014/main" xmlns="" pred="{00000000-0008-0000-1A00-000003000000}"/>
            </a:ext>
          </a:extLst>
        </xdr:cNvPr>
        <xdr:cNvSpPr txBox="1"/>
      </xdr:nvSpPr>
      <xdr:spPr>
        <a:xfrm>
          <a:off x="4019550" y="2238375"/>
          <a:ext cx="2400300" cy="3333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FRED</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St. Louis Fed,</a:t>
          </a:r>
          <a:r>
            <a:rPr lang="hy-AM" sz="700" i="1" baseline="0">
              <a:effectLst/>
              <a:latin typeface="GHEA Grapalat" panose="02000506050000020003" pitchFamily="50" charset="0"/>
              <a:ea typeface="Times New Roman" panose="02020603050405020304" pitchFamily="18" charset="0"/>
              <a:cs typeface="Sylfaen" panose="010A0502050306030303" pitchFamily="18" charset="0"/>
            </a:rPr>
            <a:t> </a:t>
          </a:r>
          <a:r>
            <a:rPr lang="en-US" sz="700" i="1" baseline="0">
              <a:effectLst/>
              <a:latin typeface="GHEA Grapalat" panose="02000506050000020003" pitchFamily="50" charset="0"/>
              <a:ea typeface="Times New Roman" panose="02020603050405020304" pitchFamily="18" charset="0"/>
              <a:cs typeface="Times New Roman" panose="02020603050405020304" pitchFamily="18" charset="0"/>
            </a:rPr>
            <a:t>Eurostat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200025</xdr:colOff>
      <xdr:row>11</xdr:row>
      <xdr:rowOff>28575</xdr:rowOff>
    </xdr:from>
    <xdr:to>
      <xdr:col>8</xdr:col>
      <xdr:colOff>247651</xdr:colOff>
      <xdr:row>12</xdr:row>
      <xdr:rowOff>123825</xdr:rowOff>
    </xdr:to>
    <xdr:sp macro="" textlink="">
      <xdr:nvSpPr>
        <xdr:cNvPr id="6" name="Text Box 296">
          <a:extLst>
            <a:ext uri="{FF2B5EF4-FFF2-40B4-BE49-F238E27FC236}">
              <a16:creationId xmlns:a16="http://schemas.microsoft.com/office/drawing/2014/main" xmlns="" id="{00000000-0008-0000-1D00-000006000000}"/>
            </a:ext>
            <a:ext uri="{147F2762-F138-4A5C-976F-8EAC2B608ADB}">
              <a16:predDERef xmlns:a16="http://schemas.microsoft.com/office/drawing/2014/main" xmlns="" pred="{00000000-0008-0000-2400-000002000000}"/>
            </a:ext>
          </a:extLst>
        </xdr:cNvPr>
        <xdr:cNvSpPr txBox="1"/>
      </xdr:nvSpPr>
      <xdr:spPr>
        <a:xfrm>
          <a:off x="4772025" y="2333625"/>
          <a:ext cx="1571626" cy="3048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 assessment</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761999</xdr:colOff>
      <xdr:row>1</xdr:row>
      <xdr:rowOff>1</xdr:rowOff>
    </xdr:from>
    <xdr:to>
      <xdr:col>8</xdr:col>
      <xdr:colOff>295274</xdr:colOff>
      <xdr:row>3</xdr:row>
      <xdr:rowOff>57151</xdr:rowOff>
    </xdr:to>
    <xdr:sp macro="" textlink="">
      <xdr:nvSpPr>
        <xdr:cNvPr id="8" name="Text Box 4145">
          <a:extLst>
            <a:ext uri="{FF2B5EF4-FFF2-40B4-BE49-F238E27FC236}">
              <a16:creationId xmlns:a16="http://schemas.microsoft.com/office/drawing/2014/main" xmlns="" id="{00000000-0008-0000-1D00-000008000000}"/>
            </a:ext>
          </a:extLst>
        </xdr:cNvPr>
        <xdr:cNvSpPr txBox="1">
          <a:spLocks noChangeArrowheads="1"/>
        </xdr:cNvSpPr>
      </xdr:nvSpPr>
      <xdr:spPr bwMode="auto">
        <a:xfrm>
          <a:off x="3809999" y="209551"/>
          <a:ext cx="2581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spendings</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in GDP</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7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endParaRPr lang="en-US" sz="7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9525</xdr:colOff>
      <xdr:row>3</xdr:row>
      <xdr:rowOff>0</xdr:rowOff>
    </xdr:from>
    <xdr:to>
      <xdr:col>8</xdr:col>
      <xdr:colOff>243525</xdr:colOff>
      <xdr:row>11</xdr:row>
      <xdr:rowOff>0</xdr:rowOff>
    </xdr:to>
    <xdr:graphicFrame macro="">
      <xdr:nvGraphicFramePr>
        <xdr:cNvPr id="9" name="Диаграмма 1">
          <a:extLst>
            <a:ext uri="{FF2B5EF4-FFF2-40B4-BE49-F238E27FC236}">
              <a16:creationId xmlns:a16="http://schemas.microsoft.com/office/drawing/2014/main" xmlns="" id="{00000000-0008-0000-1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7</xdr:col>
      <xdr:colOff>753717</xdr:colOff>
      <xdr:row>2</xdr:row>
      <xdr:rowOff>8283</xdr:rowOff>
    </xdr:from>
    <xdr:to>
      <xdr:col>11</xdr:col>
      <xdr:colOff>213785</xdr:colOff>
      <xdr:row>6</xdr:row>
      <xdr:rowOff>99392</xdr:rowOff>
    </xdr:to>
    <xdr:sp macro="" textlink="">
      <xdr:nvSpPr>
        <xdr:cNvPr id="2" name="Text Box 3801">
          <a:extLst>
            <a:ext uri="{FF2B5EF4-FFF2-40B4-BE49-F238E27FC236}">
              <a16:creationId xmlns:a16="http://schemas.microsoft.com/office/drawing/2014/main" xmlns="" id="{00000000-0008-0000-1E00-000002000000}"/>
            </a:ext>
          </a:extLst>
        </xdr:cNvPr>
        <xdr:cNvSpPr txBox="1">
          <a:spLocks noChangeArrowheads="1"/>
        </xdr:cNvSpPr>
      </xdr:nvSpPr>
      <xdr:spPr bwMode="auto">
        <a:xfrm>
          <a:off x="6259167" y="370233"/>
          <a:ext cx="2508068" cy="815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According to the Central Bank projections, 12-month inflation would still be low in the short-term and stabilize around the 4% target in the medium term</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0</xdr:colOff>
      <xdr:row>5</xdr:row>
      <xdr:rowOff>114300</xdr:rowOff>
    </xdr:from>
    <xdr:to>
      <xdr:col>11</xdr:col>
      <xdr:colOff>234000</xdr:colOff>
      <xdr:row>20</xdr:row>
      <xdr:rowOff>95250</xdr:rowOff>
    </xdr:to>
    <xdr:graphicFrame macro="">
      <xdr:nvGraphicFramePr>
        <xdr:cNvPr id="3" name="Chart 2">
          <a:extLst>
            <a:ext uri="{FF2B5EF4-FFF2-40B4-BE49-F238E27FC236}">
              <a16:creationId xmlns:a16="http://schemas.microsoft.com/office/drawing/2014/main" xmlns="" id="{00000000-0008-0000-1E00-000003000000}"/>
            </a:ext>
            <a:ext uri="{147F2762-F138-4A5C-976F-8EAC2B608ADB}">
              <a16:predDERef xmlns:a16="http://schemas.microsoft.com/office/drawing/2014/main" xmlns="" pre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459394</xdr:colOff>
      <xdr:row>20</xdr:row>
      <xdr:rowOff>84524</xdr:rowOff>
    </xdr:from>
    <xdr:to>
      <xdr:col>11</xdr:col>
      <xdr:colOff>387639</xdr:colOff>
      <xdr:row>22</xdr:row>
      <xdr:rowOff>55314</xdr:rowOff>
    </xdr:to>
    <xdr:sp macro="" textlink="">
      <xdr:nvSpPr>
        <xdr:cNvPr id="4" name="Text Box 293">
          <a:extLst>
            <a:ext uri="{FF2B5EF4-FFF2-40B4-BE49-F238E27FC236}">
              <a16:creationId xmlns:a16="http://schemas.microsoft.com/office/drawing/2014/main" xmlns="" id="{00000000-0008-0000-1E00-000004000000}"/>
            </a:ext>
            <a:ext uri="{147F2762-F138-4A5C-976F-8EAC2B608ADB}">
              <a16:predDERef xmlns:a16="http://schemas.microsoft.com/office/drawing/2014/main" xmlns="" pred="{00000000-0008-0000-2000-000002000000}"/>
            </a:ext>
          </a:extLst>
        </xdr:cNvPr>
        <xdr:cNvSpPr txBox="1"/>
      </xdr:nvSpPr>
      <xdr:spPr>
        <a:xfrm>
          <a:off x="7488844" y="3704024"/>
          <a:ext cx="1452245" cy="3327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 CBA</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1680</xdr:colOff>
      <xdr:row>6</xdr:row>
      <xdr:rowOff>142875</xdr:rowOff>
    </xdr:from>
    <xdr:to>
      <xdr:col>10</xdr:col>
      <xdr:colOff>223748</xdr:colOff>
      <xdr:row>10</xdr:row>
      <xdr:rowOff>161925</xdr:rowOff>
    </xdr:to>
    <xdr:sp macro="" textlink="">
      <xdr:nvSpPr>
        <xdr:cNvPr id="6" name="Text Box 3801">
          <a:extLst>
            <a:ext uri="{FF2B5EF4-FFF2-40B4-BE49-F238E27FC236}">
              <a16:creationId xmlns:a16="http://schemas.microsoft.com/office/drawing/2014/main" xmlns="" id="{00000000-0008-0000-1F00-000006000000}"/>
            </a:ext>
          </a:extLst>
        </xdr:cNvPr>
        <xdr:cNvSpPr txBox="1">
          <a:spLocks noChangeArrowheads="1"/>
        </xdr:cNvSpPr>
      </xdr:nvSpPr>
      <xdr:spPr bwMode="auto">
        <a:xfrm>
          <a:off x="5335680" y="2390775"/>
          <a:ext cx="250806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has remained low over the last year, then, showing some volatility, has grown during the year, approaching the target at the end of the year.</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145675</xdr:colOff>
      <xdr:row>23</xdr:row>
      <xdr:rowOff>170891</xdr:rowOff>
    </xdr:from>
    <xdr:to>
      <xdr:col>10</xdr:col>
      <xdr:colOff>164725</xdr:colOff>
      <xdr:row>25</xdr:row>
      <xdr:rowOff>129428</xdr:rowOff>
    </xdr:to>
    <xdr:sp macro="" textlink="">
      <xdr:nvSpPr>
        <xdr:cNvPr id="7" name="Text Box 3871">
          <a:extLst>
            <a:ext uri="{FF2B5EF4-FFF2-40B4-BE49-F238E27FC236}">
              <a16:creationId xmlns:a16="http://schemas.microsoft.com/office/drawing/2014/main" xmlns="" id="{00000000-0008-0000-1F00-000007000000}"/>
            </a:ext>
          </a:extLst>
        </xdr:cNvPr>
        <xdr:cNvSpPr txBox="1"/>
      </xdr:nvSpPr>
      <xdr:spPr>
        <a:xfrm>
          <a:off x="6241675" y="5437656"/>
          <a:ext cx="1543050" cy="3171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0</xdr:colOff>
      <xdr:row>10</xdr:row>
      <xdr:rowOff>14005</xdr:rowOff>
    </xdr:from>
    <xdr:to>
      <xdr:col>10</xdr:col>
      <xdr:colOff>234000</xdr:colOff>
      <xdr:row>23</xdr:row>
      <xdr:rowOff>134470</xdr:rowOff>
    </xdr:to>
    <xdr:graphicFrame macro="">
      <xdr:nvGraphicFramePr>
        <xdr:cNvPr id="8" name="Chart 7">
          <a:extLst>
            <a:ext uri="{FF2B5EF4-FFF2-40B4-BE49-F238E27FC236}">
              <a16:creationId xmlns:a16="http://schemas.microsoft.com/office/drawing/2014/main" xmlns="" id="{00000000-0008-0000-1F00-000008000000}"/>
            </a:ext>
            <a:ext uri="{147F2762-F138-4A5C-976F-8EAC2B608ADB}">
              <a16:predDERef xmlns:a16="http://schemas.microsoft.com/office/drawing/2014/main" xmlns="" pre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15</xdr:col>
      <xdr:colOff>104775</xdr:colOff>
      <xdr:row>8</xdr:row>
      <xdr:rowOff>67235</xdr:rowOff>
    </xdr:from>
    <xdr:to>
      <xdr:col>18</xdr:col>
      <xdr:colOff>338775</xdr:colOff>
      <xdr:row>12</xdr:row>
      <xdr:rowOff>112059</xdr:rowOff>
    </xdr:to>
    <xdr:sp macro="" textlink="">
      <xdr:nvSpPr>
        <xdr:cNvPr id="5" name="Text Box 3801">
          <a:extLst>
            <a:ext uri="{FF2B5EF4-FFF2-40B4-BE49-F238E27FC236}">
              <a16:creationId xmlns:a16="http://schemas.microsoft.com/office/drawing/2014/main" xmlns="" id="{00000000-0008-0000-2000-000005000000}"/>
            </a:ext>
            <a:ext uri="{147F2762-F138-4A5C-976F-8EAC2B608ADB}">
              <a16:predDERef xmlns:a16="http://schemas.microsoft.com/office/drawing/2014/main" xmlns="" pred="{00000000-0008-0000-1900-000004000000}"/>
            </a:ext>
          </a:extLst>
        </xdr:cNvPr>
        <xdr:cNvSpPr txBox="1">
          <a:spLocks noChangeArrowheads="1"/>
        </xdr:cNvSpPr>
      </xdr:nvSpPr>
      <xdr:spPr bwMode="auto">
        <a:xfrm>
          <a:off x="12753975" y="1524560"/>
          <a:ext cx="2520000" cy="768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QIV</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2020, the decline in dollar prices for imports of goods and services slowed down compared to the same quarter last year</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16</xdr:col>
      <xdr:colOff>206749</xdr:colOff>
      <xdr:row>26</xdr:row>
      <xdr:rowOff>54348</xdr:rowOff>
    </xdr:from>
    <xdr:to>
      <xdr:col>18</xdr:col>
      <xdr:colOff>285489</xdr:colOff>
      <xdr:row>27</xdr:row>
      <xdr:rowOff>101974</xdr:rowOff>
    </xdr:to>
    <xdr:sp macro="" textlink="">
      <xdr:nvSpPr>
        <xdr:cNvPr id="4" name="Text Box 3871">
          <a:extLst>
            <a:ext uri="{FF2B5EF4-FFF2-40B4-BE49-F238E27FC236}">
              <a16:creationId xmlns:a16="http://schemas.microsoft.com/office/drawing/2014/main" xmlns="" id="{00000000-0008-0000-2000-000004000000}"/>
            </a:ext>
          </a:extLst>
        </xdr:cNvPr>
        <xdr:cNvSpPr txBox="1"/>
      </xdr:nvSpPr>
      <xdr:spPr>
        <a:xfrm>
          <a:off x="13617949" y="4769223"/>
          <a:ext cx="1602740" cy="22860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 estimates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15</xdr:col>
      <xdr:colOff>45945</xdr:colOff>
      <xdr:row>11</xdr:row>
      <xdr:rowOff>131671</xdr:rowOff>
    </xdr:from>
    <xdr:to>
      <xdr:col>18</xdr:col>
      <xdr:colOff>279945</xdr:colOff>
      <xdr:row>26</xdr:row>
      <xdr:rowOff>98760</xdr:rowOff>
    </xdr:to>
    <xdr:graphicFrame macro="">
      <xdr:nvGraphicFramePr>
        <xdr:cNvPr id="7" name="Chart 6">
          <a:extLst>
            <a:ext uri="{FF2B5EF4-FFF2-40B4-BE49-F238E27FC236}">
              <a16:creationId xmlns:a16="http://schemas.microsoft.com/office/drawing/2014/main" xmlns="" id="{00000000-0008-0000-2000-000007000000}"/>
            </a:ext>
            <a:ext uri="{147F2762-F138-4A5C-976F-8EAC2B608ADB}">
              <a16:predDERef xmlns:a16="http://schemas.microsoft.com/office/drawing/2014/main" xmlns="" pre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6</xdr:col>
      <xdr:colOff>190500</xdr:colOff>
      <xdr:row>2</xdr:row>
      <xdr:rowOff>114301</xdr:rowOff>
    </xdr:from>
    <xdr:to>
      <xdr:col>9</xdr:col>
      <xdr:colOff>424500</xdr:colOff>
      <xdr:row>5</xdr:row>
      <xdr:rowOff>170330</xdr:rowOff>
    </xdr:to>
    <xdr:sp macro="" textlink="">
      <xdr:nvSpPr>
        <xdr:cNvPr id="7" name="Text Box 4145">
          <a:extLst>
            <a:ext uri="{FF2B5EF4-FFF2-40B4-BE49-F238E27FC236}">
              <a16:creationId xmlns:a16="http://schemas.microsoft.com/office/drawing/2014/main" xmlns="" id="{00000000-0008-0000-2100-000007000000}"/>
            </a:ext>
          </a:extLst>
        </xdr:cNvPr>
        <xdr:cNvSpPr txBox="1">
          <a:spLocks noChangeArrowheads="1"/>
        </xdr:cNvSpPr>
      </xdr:nvSpPr>
      <xdr:spPr bwMode="auto">
        <a:xfrm>
          <a:off x="4695825" y="476251"/>
          <a:ext cx="2520000" cy="598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spending structure</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(y/y growth)</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240515</xdr:colOff>
      <xdr:row>4</xdr:row>
      <xdr:rowOff>159124</xdr:rowOff>
    </xdr:from>
    <xdr:to>
      <xdr:col>9</xdr:col>
      <xdr:colOff>474515</xdr:colOff>
      <xdr:row>16</xdr:row>
      <xdr:rowOff>167595</xdr:rowOff>
    </xdr:to>
    <xdr:graphicFrame macro="">
      <xdr:nvGraphicFramePr>
        <xdr:cNvPr id="6" name="Chart 1">
          <a:extLst>
            <a:ext uri="{FF2B5EF4-FFF2-40B4-BE49-F238E27FC236}">
              <a16:creationId xmlns:a16="http://schemas.microsoft.com/office/drawing/2014/main" xmlns="" id="{00000000-0008-0000-2100-000006000000}"/>
            </a:ext>
            <a:ext uri="{147F2762-F138-4A5C-976F-8EAC2B608ADB}">
              <a16:predDERef xmlns:a16="http://schemas.microsoft.com/office/drawing/2014/main" xmlns="" pred="{00000000-0008-0000-1E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529067</xdr:colOff>
      <xdr:row>16</xdr:row>
      <xdr:rowOff>159832</xdr:rowOff>
    </xdr:from>
    <xdr:to>
      <xdr:col>9</xdr:col>
      <xdr:colOff>594472</xdr:colOff>
      <xdr:row>18</xdr:row>
      <xdr:rowOff>163642</xdr:rowOff>
    </xdr:to>
    <xdr:sp macro="" textlink="">
      <xdr:nvSpPr>
        <xdr:cNvPr id="3" name="Text Box 296">
          <a:extLst>
            <a:ext uri="{FF2B5EF4-FFF2-40B4-BE49-F238E27FC236}">
              <a16:creationId xmlns:a16="http://schemas.microsoft.com/office/drawing/2014/main" xmlns="" id="{00000000-0008-0000-2100-000003000000}"/>
            </a:ext>
            <a:ext uri="{147F2762-F138-4A5C-976F-8EAC2B608ADB}">
              <a16:predDERef xmlns:a16="http://schemas.microsoft.com/office/drawing/2014/main" xmlns="" pred="{00000000-0008-0000-2400-000002000000}"/>
            </a:ext>
          </a:extLst>
        </xdr:cNvPr>
        <xdr:cNvSpPr txBox="1"/>
      </xdr:nvSpPr>
      <xdr:spPr>
        <a:xfrm>
          <a:off x="5034392" y="3064957"/>
          <a:ext cx="2351405" cy="3657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235927</xdr:colOff>
      <xdr:row>5</xdr:row>
      <xdr:rowOff>67408</xdr:rowOff>
    </xdr:from>
    <xdr:to>
      <xdr:col>8</xdr:col>
      <xdr:colOff>469607</xdr:colOff>
      <xdr:row>8</xdr:row>
      <xdr:rowOff>131885</xdr:rowOff>
    </xdr:to>
    <xdr:sp macro="" textlink="">
      <xdr:nvSpPr>
        <xdr:cNvPr id="6" name="Text Box 4145">
          <a:extLst>
            <a:ext uri="{FF2B5EF4-FFF2-40B4-BE49-F238E27FC236}">
              <a16:creationId xmlns:a16="http://schemas.microsoft.com/office/drawing/2014/main" xmlns="" id="{00000000-0008-0000-2200-000006000000}"/>
            </a:ext>
          </a:extLst>
        </xdr:cNvPr>
        <xdr:cNvSpPr txBox="1">
          <a:spLocks noChangeArrowheads="1"/>
        </xdr:cNvSpPr>
      </xdr:nvSpPr>
      <xdr:spPr bwMode="auto">
        <a:xfrm>
          <a:off x="4045927" y="1129812"/>
          <a:ext cx="2519680" cy="701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34</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Net export position improved in QIV</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2020, due to the higher decrease of imports compared to exports (net real exports, y/y, positive value means improvement)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191152</xdr:colOff>
      <xdr:row>19</xdr:row>
      <xdr:rowOff>67889</xdr:rowOff>
    </xdr:from>
    <xdr:to>
      <xdr:col>8</xdr:col>
      <xdr:colOff>530877</xdr:colOff>
      <xdr:row>20</xdr:row>
      <xdr:rowOff>132120</xdr:rowOff>
    </xdr:to>
    <xdr:sp macro="" textlink="">
      <xdr:nvSpPr>
        <xdr:cNvPr id="2" name="Text Box 297">
          <a:extLst>
            <a:ext uri="{FF2B5EF4-FFF2-40B4-BE49-F238E27FC236}">
              <a16:creationId xmlns:a16="http://schemas.microsoft.com/office/drawing/2014/main" xmlns="" id="{00000000-0008-0000-2200-000002000000}"/>
            </a:ext>
            <a:ext uri="{147F2762-F138-4A5C-976F-8EAC2B608ADB}">
              <a16:predDERef xmlns:a16="http://schemas.microsoft.com/office/drawing/2014/main" xmlns="" pred="{00000000-0008-0000-2500-000003000000}"/>
            </a:ext>
          </a:extLst>
        </xdr:cNvPr>
        <xdr:cNvSpPr txBox="1"/>
      </xdr:nvSpPr>
      <xdr:spPr>
        <a:xfrm>
          <a:off x="5525152" y="4105024"/>
          <a:ext cx="1101725" cy="27671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289739</xdr:colOff>
      <xdr:row>8</xdr:row>
      <xdr:rowOff>20282</xdr:rowOff>
    </xdr:from>
    <xdr:to>
      <xdr:col>8</xdr:col>
      <xdr:colOff>523739</xdr:colOff>
      <xdr:row>19</xdr:row>
      <xdr:rowOff>102577</xdr:rowOff>
    </xdr:to>
    <xdr:graphicFrame macro="">
      <xdr:nvGraphicFramePr>
        <xdr:cNvPr id="4" name="Chart 3">
          <a:extLst>
            <a:ext uri="{FF2B5EF4-FFF2-40B4-BE49-F238E27FC236}">
              <a16:creationId xmlns:a16="http://schemas.microsoft.com/office/drawing/2014/main" xmlns="" id="{00000000-0008-0000-2200-000004000000}"/>
            </a:ext>
            <a:ext uri="{147F2762-F138-4A5C-976F-8EAC2B608ADB}">
              <a16:predDERef xmlns:a16="http://schemas.microsoft.com/office/drawing/2014/main" xmlns="" pre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6</xdr:col>
      <xdr:colOff>672193</xdr:colOff>
      <xdr:row>5</xdr:row>
      <xdr:rowOff>209549</xdr:rowOff>
    </xdr:from>
    <xdr:to>
      <xdr:col>10</xdr:col>
      <xdr:colOff>144193</xdr:colOff>
      <xdr:row>8</xdr:row>
      <xdr:rowOff>142874</xdr:rowOff>
    </xdr:to>
    <xdr:sp macro="" textlink="">
      <xdr:nvSpPr>
        <xdr:cNvPr id="6" name="Text Box 4145">
          <a:extLst>
            <a:ext uri="{FF2B5EF4-FFF2-40B4-BE49-F238E27FC236}">
              <a16:creationId xmlns:a16="http://schemas.microsoft.com/office/drawing/2014/main" xmlns="" id="{00000000-0008-0000-2300-000006000000}"/>
            </a:ext>
          </a:extLst>
        </xdr:cNvPr>
        <xdr:cNvSpPr txBox="1">
          <a:spLocks noChangeArrowheads="1"/>
        </xdr:cNvSpPr>
      </xdr:nvSpPr>
      <xdr:spPr bwMode="auto">
        <a:xfrm>
          <a:off x="4060372" y="1264103"/>
          <a:ext cx="2520000" cy="566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35</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Expansionary impact of fiscal policy in the fourth quarter of 2020 is mainly due to increased spending</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657225</xdr:colOff>
      <xdr:row>8</xdr:row>
      <xdr:rowOff>122555</xdr:rowOff>
    </xdr:from>
    <xdr:to>
      <xdr:col>10</xdr:col>
      <xdr:colOff>129225</xdr:colOff>
      <xdr:row>18</xdr:row>
      <xdr:rowOff>187055</xdr:rowOff>
    </xdr:to>
    <xdr:graphicFrame macro="">
      <xdr:nvGraphicFramePr>
        <xdr:cNvPr id="3" name="Chart 2">
          <a:extLst>
            <a:ext uri="{FF2B5EF4-FFF2-40B4-BE49-F238E27FC236}">
              <a16:creationId xmlns:a16="http://schemas.microsoft.com/office/drawing/2014/main" xmlns="" id="{00000000-0008-0000-2300-000003000000}"/>
            </a:ext>
            <a:ext uri="{147F2762-F138-4A5C-976F-8EAC2B608ADB}">
              <a16:predDERef xmlns:a16="http://schemas.microsoft.com/office/drawing/2014/main" xmlns="" pre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152399</xdr:colOff>
      <xdr:row>18</xdr:row>
      <xdr:rowOff>167640</xdr:rowOff>
    </xdr:from>
    <xdr:to>
      <xdr:col>10</xdr:col>
      <xdr:colOff>76199</xdr:colOff>
      <xdr:row>20</xdr:row>
      <xdr:rowOff>2540</xdr:rowOff>
    </xdr:to>
    <xdr:sp macro="" textlink="">
      <xdr:nvSpPr>
        <xdr:cNvPr id="5" name="Text Box 298">
          <a:extLst>
            <a:ext uri="{FF2B5EF4-FFF2-40B4-BE49-F238E27FC236}">
              <a16:creationId xmlns:a16="http://schemas.microsoft.com/office/drawing/2014/main" xmlns="" id="{00000000-0008-0000-2300-000005000000}"/>
            </a:ext>
            <a:ext uri="{147F2762-F138-4A5C-976F-8EAC2B608ADB}">
              <a16:predDERef xmlns:a16="http://schemas.microsoft.com/office/drawing/2014/main" xmlns="" pred="{00000000-0008-0000-2500-000003000000}"/>
            </a:ext>
          </a:extLst>
        </xdr:cNvPr>
        <xdr:cNvSpPr txBox="1"/>
      </xdr:nvSpPr>
      <xdr:spPr>
        <a:xfrm>
          <a:off x="4181474" y="3939540"/>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 estimates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668020</xdr:colOff>
      <xdr:row>15</xdr:row>
      <xdr:rowOff>142875</xdr:rowOff>
    </xdr:from>
    <xdr:to>
      <xdr:col>8</xdr:col>
      <xdr:colOff>140335</xdr:colOff>
      <xdr:row>17</xdr:row>
      <xdr:rowOff>133350</xdr:rowOff>
    </xdr:to>
    <xdr:sp macro="" textlink="">
      <xdr:nvSpPr>
        <xdr:cNvPr id="4" name="Text Box 3994">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716020" y="742950"/>
          <a:ext cx="252031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trade partner countries(%)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9524</xdr:colOff>
      <xdr:row>17</xdr:row>
      <xdr:rowOff>156210</xdr:rowOff>
    </xdr:from>
    <xdr:to>
      <xdr:col>8</xdr:col>
      <xdr:colOff>243524</xdr:colOff>
      <xdr:row>27</xdr:row>
      <xdr:rowOff>19049</xdr:rowOff>
    </xdr:to>
    <xdr:graphicFrame macro="">
      <xdr:nvGraphicFramePr>
        <xdr:cNvPr id="5" name="Chart 4">
          <a:extLst>
            <a:ext uri="{FF2B5EF4-FFF2-40B4-BE49-F238E27FC236}">
              <a16:creationId xmlns:a16="http://schemas.microsoft.com/office/drawing/2014/main" xmlns="" id="{00000000-0008-0000-0400-000005000000}"/>
            </a:ext>
            <a:ext uri="{147F2762-F138-4A5C-976F-8EAC2B608ADB}">
              <a16:predDERef xmlns:a16="http://schemas.microsoft.com/office/drawing/2014/main" xmlns="" pre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xdr:colOff>
      <xdr:row>27</xdr:row>
      <xdr:rowOff>49530</xdr:rowOff>
    </xdr:from>
    <xdr:to>
      <xdr:col>8</xdr:col>
      <xdr:colOff>278130</xdr:colOff>
      <xdr:row>29</xdr:row>
      <xdr:rowOff>23495</xdr:rowOff>
    </xdr:to>
    <xdr:sp macro="" textlink="">
      <xdr:nvSpPr>
        <xdr:cNvPr id="6" name="Text Box 25">
          <a:extLst>
            <a:ext uri="{FF2B5EF4-FFF2-40B4-BE49-F238E27FC236}">
              <a16:creationId xmlns:a16="http://schemas.microsoft.com/office/drawing/2014/main" xmlns="" id="{00000000-0008-0000-0400-000006000000}"/>
            </a:ext>
          </a:extLst>
        </xdr:cNvPr>
        <xdr:cNvSpPr txBox="1"/>
      </xdr:nvSpPr>
      <xdr:spPr>
        <a:xfrm>
          <a:off x="3812540" y="3173730"/>
          <a:ext cx="2561590"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BEA, Eurostat, Rosstat, CBA projections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0</xdr:colOff>
      <xdr:row>5</xdr:row>
      <xdr:rowOff>171450</xdr:rowOff>
    </xdr:from>
    <xdr:to>
      <xdr:col>5</xdr:col>
      <xdr:colOff>234315</xdr:colOff>
      <xdr:row>8</xdr:row>
      <xdr:rowOff>85725</xdr:rowOff>
    </xdr:to>
    <xdr:sp macro="" textlink="">
      <xdr:nvSpPr>
        <xdr:cNvPr id="6" name="Text Box 4145">
          <a:extLst>
            <a:ext uri="{FF2B5EF4-FFF2-40B4-BE49-F238E27FC236}">
              <a16:creationId xmlns:a16="http://schemas.microsoft.com/office/drawing/2014/main" xmlns="" id="{00000000-0008-0000-2400-000006000000}"/>
            </a:ext>
          </a:extLst>
        </xdr:cNvPr>
        <xdr:cNvSpPr txBox="1">
          <a:spLocks noChangeArrowheads="1"/>
        </xdr:cNvSpPr>
      </xdr:nvSpPr>
      <xdr:spPr bwMode="auto">
        <a:xfrm>
          <a:off x="3533775" y="1219200"/>
          <a:ext cx="252031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Main indicators of the consolidated budget (AMD billion)</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3810</xdr:colOff>
      <xdr:row>8</xdr:row>
      <xdr:rowOff>53975</xdr:rowOff>
    </xdr:from>
    <xdr:to>
      <xdr:col>5</xdr:col>
      <xdr:colOff>237490</xdr:colOff>
      <xdr:row>17</xdr:row>
      <xdr:rowOff>123825</xdr:rowOff>
    </xdr:to>
    <xdr:graphicFrame macro="">
      <xdr:nvGraphicFramePr>
        <xdr:cNvPr id="3" name="Chart 2" descr="Description: Description: Description:  ïåò">
          <a:extLst>
            <a:ext uri="{FF2B5EF4-FFF2-40B4-BE49-F238E27FC236}">
              <a16:creationId xmlns:a16="http://schemas.microsoft.com/office/drawing/2014/main" xmlns="" id="{00000000-0008-0000-2400-000003000000}"/>
            </a:ext>
            <a:ext uri="{147F2762-F138-4A5C-976F-8EAC2B608ADB}">
              <a16:predDERef xmlns:a16="http://schemas.microsoft.com/office/drawing/2014/main" xmlns="" pre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47624</xdr:colOff>
      <xdr:row>17</xdr:row>
      <xdr:rowOff>75565</xdr:rowOff>
    </xdr:from>
    <xdr:to>
      <xdr:col>5</xdr:col>
      <xdr:colOff>284479</xdr:colOff>
      <xdr:row>18</xdr:row>
      <xdr:rowOff>120015</xdr:rowOff>
    </xdr:to>
    <xdr:sp macro="" textlink="">
      <xdr:nvSpPr>
        <xdr:cNvPr id="5" name="Text Box 302">
          <a:extLst>
            <a:ext uri="{FF2B5EF4-FFF2-40B4-BE49-F238E27FC236}">
              <a16:creationId xmlns:a16="http://schemas.microsoft.com/office/drawing/2014/main" xmlns="" id="{00000000-0008-0000-2400-000005000000}"/>
            </a:ext>
            <a:ext uri="{147F2762-F138-4A5C-976F-8EAC2B608ADB}">
              <a16:predDERef xmlns:a16="http://schemas.microsoft.com/office/drawing/2014/main" xmlns="" pred="{00000000-0008-0000-2600-000003000000}"/>
            </a:ext>
          </a:extLst>
        </xdr:cNvPr>
        <xdr:cNvSpPr txBox="1"/>
      </xdr:nvSpPr>
      <xdr:spPr>
        <a:xfrm>
          <a:off x="5114924" y="3637915"/>
          <a:ext cx="998855"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704849</xdr:colOff>
      <xdr:row>23</xdr:row>
      <xdr:rowOff>74930</xdr:rowOff>
    </xdr:from>
    <xdr:to>
      <xdr:col>5</xdr:col>
      <xdr:colOff>476249</xdr:colOff>
      <xdr:row>24</xdr:row>
      <xdr:rowOff>119380</xdr:rowOff>
    </xdr:to>
    <xdr:sp macro="" textlink="">
      <xdr:nvSpPr>
        <xdr:cNvPr id="5" name="Text Box 303">
          <a:extLst>
            <a:ext uri="{FF2B5EF4-FFF2-40B4-BE49-F238E27FC236}">
              <a16:creationId xmlns:a16="http://schemas.microsoft.com/office/drawing/2014/main" xmlns="" id="{00000000-0008-0000-2500-000005000000}"/>
            </a:ext>
            <a:ext uri="{147F2762-F138-4A5C-976F-8EAC2B608ADB}">
              <a16:predDERef xmlns:a16="http://schemas.microsoft.com/office/drawing/2014/main" xmlns="" pred="{00000000-0008-0000-2700-000003000000}"/>
            </a:ext>
          </a:extLst>
        </xdr:cNvPr>
        <xdr:cNvSpPr txBox="1"/>
      </xdr:nvSpPr>
      <xdr:spPr>
        <a:xfrm>
          <a:off x="4495799" y="4894580"/>
          <a:ext cx="12954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Ministry</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of Finance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161925</xdr:colOff>
      <xdr:row>9</xdr:row>
      <xdr:rowOff>0</xdr:rowOff>
    </xdr:from>
    <xdr:to>
      <xdr:col>5</xdr:col>
      <xdr:colOff>395925</xdr:colOff>
      <xdr:row>12</xdr:row>
      <xdr:rowOff>180975</xdr:rowOff>
    </xdr:to>
    <xdr:sp macro="" textlink="">
      <xdr:nvSpPr>
        <xdr:cNvPr id="6" name="Text Box 4145">
          <a:extLst>
            <a:ext uri="{FF2B5EF4-FFF2-40B4-BE49-F238E27FC236}">
              <a16:creationId xmlns:a16="http://schemas.microsoft.com/office/drawing/2014/main" xmlns="" id="{00000000-0008-0000-2500-000006000000}"/>
            </a:ext>
          </a:extLst>
        </xdr:cNvPr>
        <xdr:cNvSpPr txBox="1">
          <a:spLocks noChangeArrowheads="1"/>
        </xdr:cNvSpPr>
      </xdr:nvSpPr>
      <xdr:spPr bwMode="auto">
        <a:xfrm>
          <a:off x="3181350" y="1885950"/>
          <a:ext cx="25200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37</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QIV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2020, the state budget</a:t>
          </a:r>
          <a:r>
            <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had</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deficit, and the share of domestic funding sources within funding sources grew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(AMD billion)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57150</xdr:colOff>
      <xdr:row>11</xdr:row>
      <xdr:rowOff>180975</xdr:rowOff>
    </xdr:from>
    <xdr:to>
      <xdr:col>5</xdr:col>
      <xdr:colOff>291150</xdr:colOff>
      <xdr:row>23</xdr:row>
      <xdr:rowOff>19050</xdr:rowOff>
    </xdr:to>
    <xdr:graphicFrame macro="">
      <xdr:nvGraphicFramePr>
        <xdr:cNvPr id="3" name="Chart 2">
          <a:extLst>
            <a:ext uri="{FF2B5EF4-FFF2-40B4-BE49-F238E27FC236}">
              <a16:creationId xmlns:a16="http://schemas.microsoft.com/office/drawing/2014/main" xmlns="" id="{00000000-0008-0000-2500-000003000000}"/>
            </a:ext>
            <a:ext uri="{147F2762-F138-4A5C-976F-8EAC2B608ADB}">
              <a16:predDERef xmlns:a16="http://schemas.microsoft.com/office/drawing/2014/main" xmlns="" pred="{00000000-0008-0000-2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8</xdr:col>
      <xdr:colOff>697631</xdr:colOff>
      <xdr:row>2</xdr:row>
      <xdr:rowOff>152400</xdr:rowOff>
    </xdr:from>
    <xdr:to>
      <xdr:col>12</xdr:col>
      <xdr:colOff>176622</xdr:colOff>
      <xdr:row>5</xdr:row>
      <xdr:rowOff>34954</xdr:rowOff>
    </xdr:to>
    <xdr:sp macro="" textlink="">
      <xdr:nvSpPr>
        <xdr:cNvPr id="7" name="Text Box 4145">
          <a:extLst>
            <a:ext uri="{FF2B5EF4-FFF2-40B4-BE49-F238E27FC236}">
              <a16:creationId xmlns:a16="http://schemas.microsoft.com/office/drawing/2014/main" xmlns="" id="{00000000-0008-0000-2600-000007000000}"/>
            </a:ext>
          </a:extLst>
        </xdr:cNvPr>
        <xdr:cNvSpPr txBox="1">
          <a:spLocks noChangeArrowheads="1"/>
        </xdr:cNvSpPr>
      </xdr:nvSpPr>
      <xdr:spPr bwMode="auto">
        <a:xfrm>
          <a:off x="6989374"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GDP Sectoral Structure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(y/y growth,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34565</xdr:colOff>
      <xdr:row>4</xdr:row>
      <xdr:rowOff>174749</xdr:rowOff>
    </xdr:from>
    <xdr:to>
      <xdr:col>12</xdr:col>
      <xdr:colOff>273808</xdr:colOff>
      <xdr:row>17</xdr:row>
      <xdr:rowOff>34954</xdr:rowOff>
    </xdr:to>
    <xdr:graphicFrame macro="">
      <xdr:nvGraphicFramePr>
        <xdr:cNvPr id="2" name="Object 4141">
          <a:extLst>
            <a:ext uri="{FF2B5EF4-FFF2-40B4-BE49-F238E27FC236}">
              <a16:creationId xmlns:a16="http://schemas.microsoft.com/office/drawing/2014/main" xmlns="" id="{00000000-0008-0000-2600-000002000000}"/>
            </a:ext>
            <a:ext uri="{147F2762-F138-4A5C-976F-8EAC2B608ADB}">
              <a16:predDERef xmlns:a16="http://schemas.microsoft.com/office/drawing/2014/main" xmlns="" pred="{00000000-0008-0000-2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91389</xdr:colOff>
      <xdr:row>17</xdr:row>
      <xdr:rowOff>80274</xdr:rowOff>
    </xdr:from>
    <xdr:to>
      <xdr:col>12</xdr:col>
      <xdr:colOff>309961</xdr:colOff>
      <xdr:row>18</xdr:row>
      <xdr:rowOff>108724</xdr:rowOff>
    </xdr:to>
    <xdr:sp macro="" textlink="">
      <xdr:nvSpPr>
        <xdr:cNvPr id="5" name="Text Box 306">
          <a:extLst>
            <a:ext uri="{FF2B5EF4-FFF2-40B4-BE49-F238E27FC236}">
              <a16:creationId xmlns:a16="http://schemas.microsoft.com/office/drawing/2014/main" xmlns="" id="{00000000-0008-0000-2600-000005000000}"/>
            </a:ext>
            <a:ext uri="{147F2762-F138-4A5C-976F-8EAC2B608ADB}">
              <a16:predDERef xmlns:a16="http://schemas.microsoft.com/office/drawing/2014/main" xmlns="" pred="{00000000-0008-0000-2900-000003000000}"/>
            </a:ext>
          </a:extLst>
        </xdr:cNvPr>
        <xdr:cNvSpPr txBox="1"/>
      </xdr:nvSpPr>
      <xdr:spPr>
        <a:xfrm>
          <a:off x="7903637" y="3199930"/>
          <a:ext cx="1739076" cy="2119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266700</xdr:colOff>
      <xdr:row>14</xdr:row>
      <xdr:rowOff>136526</xdr:rowOff>
    </xdr:from>
    <xdr:to>
      <xdr:col>7</xdr:col>
      <xdr:colOff>520700</xdr:colOff>
      <xdr:row>16</xdr:row>
      <xdr:rowOff>9526</xdr:rowOff>
    </xdr:to>
    <xdr:sp macro="" textlink="">
      <xdr:nvSpPr>
        <xdr:cNvPr id="3" name="Text Box 308">
          <a:extLst>
            <a:ext uri="{FF2B5EF4-FFF2-40B4-BE49-F238E27FC236}">
              <a16:creationId xmlns:a16="http://schemas.microsoft.com/office/drawing/2014/main" xmlns="" id="{00000000-0008-0000-2700-000003000000}"/>
            </a:ext>
            <a:ext uri="{147F2762-F138-4A5C-976F-8EAC2B608ADB}">
              <a16:predDERef xmlns:a16="http://schemas.microsoft.com/office/drawing/2014/main" xmlns="" pred="{00000000-0008-0000-2A00-00000C000000}"/>
            </a:ext>
          </a:extLst>
        </xdr:cNvPr>
        <xdr:cNvSpPr txBox="1"/>
      </xdr:nvSpPr>
      <xdr:spPr>
        <a:xfrm>
          <a:off x="3648075" y="3051176"/>
          <a:ext cx="1606550" cy="2730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190500</xdr:colOff>
      <xdr:row>1</xdr:row>
      <xdr:rowOff>152400</xdr:rowOff>
    </xdr:from>
    <xdr:to>
      <xdr:col>7</xdr:col>
      <xdr:colOff>424500</xdr:colOff>
      <xdr:row>4</xdr:row>
      <xdr:rowOff>190500</xdr:rowOff>
    </xdr:to>
    <xdr:sp macro="" textlink="">
      <xdr:nvSpPr>
        <xdr:cNvPr id="9" name="Text Box 4093">
          <a:extLst>
            <a:ext uri="{FF2B5EF4-FFF2-40B4-BE49-F238E27FC236}">
              <a16:creationId xmlns:a16="http://schemas.microsoft.com/office/drawing/2014/main" xmlns="" id="{00000000-0008-0000-2700-000009000000}"/>
            </a:ext>
          </a:extLst>
        </xdr:cNvPr>
        <xdr:cNvSpPr txBox="1">
          <a:spLocks noChangeArrowheads="1"/>
        </xdr:cNvSpPr>
      </xdr:nvSpPr>
      <xdr:spPr bwMode="auto">
        <a:xfrm>
          <a:off x="3238500" y="342900"/>
          <a:ext cx="2520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saalries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growth,</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161925</xdr:colOff>
      <xdr:row>3</xdr:row>
      <xdr:rowOff>171450</xdr:rowOff>
    </xdr:from>
    <xdr:to>
      <xdr:col>7</xdr:col>
      <xdr:colOff>395925</xdr:colOff>
      <xdr:row>14</xdr:row>
      <xdr:rowOff>9525</xdr:rowOff>
    </xdr:to>
    <xdr:graphicFrame macro="">
      <xdr:nvGraphicFramePr>
        <xdr:cNvPr id="2" name="Chart 1">
          <a:extLst>
            <a:ext uri="{FF2B5EF4-FFF2-40B4-BE49-F238E27FC236}">
              <a16:creationId xmlns:a16="http://schemas.microsoft.com/office/drawing/2014/main" xmlns="" id="{00000000-0008-0000-2700-000002000000}"/>
            </a:ext>
            <a:ext uri="{147F2762-F138-4A5C-976F-8EAC2B608ADB}">
              <a16:predDERef xmlns:a16="http://schemas.microsoft.com/office/drawing/2014/main" xmlns="" pred="{00000000-0008-0000-2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5</xdr:col>
      <xdr:colOff>635000</xdr:colOff>
      <xdr:row>3</xdr:row>
      <xdr:rowOff>1</xdr:rowOff>
    </xdr:from>
    <xdr:to>
      <xdr:col>9</xdr:col>
      <xdr:colOff>400050</xdr:colOff>
      <xdr:row>5</xdr:row>
      <xdr:rowOff>114301</xdr:rowOff>
    </xdr:to>
    <xdr:sp macro="" textlink="">
      <xdr:nvSpPr>
        <xdr:cNvPr id="4" name="Text Box 4093">
          <a:extLst>
            <a:ext uri="{FF2B5EF4-FFF2-40B4-BE49-F238E27FC236}">
              <a16:creationId xmlns:a16="http://schemas.microsoft.com/office/drawing/2014/main" xmlns="" id="{00000000-0008-0000-2800-000004000000}"/>
            </a:ext>
          </a:extLst>
        </xdr:cNvPr>
        <xdr:cNvSpPr txBox="1">
          <a:spLocks noChangeArrowheads="1"/>
        </xdr:cNvSpPr>
      </xdr:nvSpPr>
      <xdr:spPr bwMode="auto">
        <a:xfrm>
          <a:off x="4445000" y="609601"/>
          <a:ext cx="2813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40</a:t>
          </a:r>
        </a:p>
        <a:p>
          <a:pPr>
            <a:spcAft>
              <a:spcPts val="0"/>
            </a:spcAft>
          </a:pP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a:t>
          </a:r>
          <a:r>
            <a:rPr lang="en-US" sz="700" b="1" i="0"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labor costs </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y/y growth</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144780</xdr:colOff>
      <xdr:row>16</xdr:row>
      <xdr:rowOff>184150</xdr:rowOff>
    </xdr:from>
    <xdr:to>
      <xdr:col>9</xdr:col>
      <xdr:colOff>185420</xdr:colOff>
      <xdr:row>19</xdr:row>
      <xdr:rowOff>6985</xdr:rowOff>
    </xdr:to>
    <xdr:sp macro="" textlink="">
      <xdr:nvSpPr>
        <xdr:cNvPr id="5" name="Text Box 309">
          <a:extLst>
            <a:ext uri="{FF2B5EF4-FFF2-40B4-BE49-F238E27FC236}">
              <a16:creationId xmlns:a16="http://schemas.microsoft.com/office/drawing/2014/main" xmlns="" id="{00000000-0008-0000-2800-000005000000}"/>
            </a:ext>
          </a:extLst>
        </xdr:cNvPr>
        <xdr:cNvSpPr txBox="1"/>
      </xdr:nvSpPr>
      <xdr:spPr>
        <a:xfrm>
          <a:off x="4716780" y="3517900"/>
          <a:ext cx="2326640" cy="4514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600075</xdr:colOff>
      <xdr:row>5</xdr:row>
      <xdr:rowOff>19050</xdr:rowOff>
    </xdr:from>
    <xdr:to>
      <xdr:col>9</xdr:col>
      <xdr:colOff>72075</xdr:colOff>
      <xdr:row>16</xdr:row>
      <xdr:rowOff>85725</xdr:rowOff>
    </xdr:to>
    <xdr:graphicFrame macro="">
      <xdr:nvGraphicFramePr>
        <xdr:cNvPr id="6" name="Chart 5">
          <a:extLst>
            <a:ext uri="{FF2B5EF4-FFF2-40B4-BE49-F238E27FC236}">
              <a16:creationId xmlns:a16="http://schemas.microsoft.com/office/drawing/2014/main" xmlns="" id="{00000000-0008-0000-2800-000006000000}"/>
            </a:ext>
            <a:ext uri="{147F2762-F138-4A5C-976F-8EAC2B608ADB}">
              <a16:predDERef xmlns:a16="http://schemas.microsoft.com/office/drawing/2014/main" xmlns="" pred="{00000000-0008-0000-2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8</xdr:col>
      <xdr:colOff>284453</xdr:colOff>
      <xdr:row>2</xdr:row>
      <xdr:rowOff>96487</xdr:rowOff>
    </xdr:from>
    <xdr:to>
      <xdr:col>11</xdr:col>
      <xdr:colOff>518453</xdr:colOff>
      <xdr:row>5</xdr:row>
      <xdr:rowOff>164522</xdr:rowOff>
    </xdr:to>
    <xdr:sp macro="" textlink="">
      <xdr:nvSpPr>
        <xdr:cNvPr id="5" name="Text Box 4093">
          <a:extLst>
            <a:ext uri="{FF2B5EF4-FFF2-40B4-BE49-F238E27FC236}">
              <a16:creationId xmlns:a16="http://schemas.microsoft.com/office/drawing/2014/main" xmlns="" id="{00000000-0008-0000-2900-000005000000}"/>
            </a:ext>
          </a:extLst>
        </xdr:cNvPr>
        <xdr:cNvSpPr txBox="1">
          <a:spLocks noChangeArrowheads="1"/>
        </xdr:cNvSpPr>
      </xdr:nvSpPr>
      <xdr:spPr bwMode="auto">
        <a:xfrm>
          <a:off x="5722362" y="512123"/>
          <a:ext cx="2520000" cy="6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 the quarter short-term interest rates continued to stay around the CBA policy interest rate</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328824</xdr:colOff>
      <xdr:row>5</xdr:row>
      <xdr:rowOff>40047</xdr:rowOff>
    </xdr:from>
    <xdr:to>
      <xdr:col>11</xdr:col>
      <xdr:colOff>562824</xdr:colOff>
      <xdr:row>17</xdr:row>
      <xdr:rowOff>37564</xdr:rowOff>
    </xdr:to>
    <xdr:graphicFrame macro="">
      <xdr:nvGraphicFramePr>
        <xdr:cNvPr id="3" name="Chart 2">
          <a:extLst>
            <a:ext uri="{FF2B5EF4-FFF2-40B4-BE49-F238E27FC236}">
              <a16:creationId xmlns:a16="http://schemas.microsoft.com/office/drawing/2014/main" xmlns="" id="{00000000-0008-0000-2900-000003000000}"/>
            </a:ext>
            <a:ext uri="{147F2762-F138-4A5C-976F-8EAC2B608ADB}">
              <a16:predDERef xmlns:a16="http://schemas.microsoft.com/office/drawing/2014/main" xmlns="" pred="{00000000-0008-0000-2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78679</xdr:colOff>
      <xdr:row>17</xdr:row>
      <xdr:rowOff>49673</xdr:rowOff>
    </xdr:from>
    <xdr:to>
      <xdr:col>11</xdr:col>
      <xdr:colOff>593664</xdr:colOff>
      <xdr:row>18</xdr:row>
      <xdr:rowOff>95225</xdr:rowOff>
    </xdr:to>
    <xdr:sp macro="" textlink="">
      <xdr:nvSpPr>
        <xdr:cNvPr id="4" name="Text Box 310">
          <a:extLst>
            <a:ext uri="{FF2B5EF4-FFF2-40B4-BE49-F238E27FC236}">
              <a16:creationId xmlns:a16="http://schemas.microsoft.com/office/drawing/2014/main" xmlns="" id="{00000000-0008-0000-2900-000004000000}"/>
            </a:ext>
            <a:ext uri="{147F2762-F138-4A5C-976F-8EAC2B608ADB}">
              <a16:predDERef xmlns:a16="http://schemas.microsoft.com/office/drawing/2014/main" xmlns="" pred="{00000000-0008-0000-2B00-000003000000}"/>
            </a:ext>
          </a:extLst>
        </xdr:cNvPr>
        <xdr:cNvSpPr txBox="1"/>
      </xdr:nvSpPr>
      <xdr:spPr>
        <a:xfrm>
          <a:off x="7040588" y="3582582"/>
          <a:ext cx="1276985" cy="2533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7.xml><?xml version="1.0" encoding="utf-8"?>
<xdr:wsDr xmlns:xdr="http://schemas.openxmlformats.org/drawingml/2006/spreadsheetDrawing" xmlns:a="http://schemas.openxmlformats.org/drawingml/2006/main">
  <xdr:twoCellAnchor>
    <xdr:from>
      <xdr:col>3</xdr:col>
      <xdr:colOff>685800</xdr:colOff>
      <xdr:row>1</xdr:row>
      <xdr:rowOff>38100</xdr:rowOff>
    </xdr:from>
    <xdr:to>
      <xdr:col>7</xdr:col>
      <xdr:colOff>266700</xdr:colOff>
      <xdr:row>4</xdr:row>
      <xdr:rowOff>47625</xdr:rowOff>
    </xdr:to>
    <xdr:sp macro="" textlink="">
      <xdr:nvSpPr>
        <xdr:cNvPr id="4" name="Text Box 4093">
          <a:extLst>
            <a:ext uri="{FF2B5EF4-FFF2-40B4-BE49-F238E27FC236}">
              <a16:creationId xmlns:a16="http://schemas.microsoft.com/office/drawing/2014/main" xmlns="" id="{00000000-0008-0000-2A00-000004000000}"/>
            </a:ext>
          </a:extLst>
        </xdr:cNvPr>
        <xdr:cNvSpPr txBox="1">
          <a:spLocks noChangeArrowheads="1"/>
        </xdr:cNvSpPr>
      </xdr:nvSpPr>
      <xdr:spPr bwMode="auto">
        <a:xfrm>
          <a:off x="3038475" y="247650"/>
          <a:ext cx="2628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eaLnBrk="1" fontAlgn="auto" latinLnBrk="0" hangingPunct="1"/>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USD/AMD exchange rate dynamica in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2020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9523</xdr:colOff>
      <xdr:row>3</xdr:row>
      <xdr:rowOff>152399</xdr:rowOff>
    </xdr:from>
    <xdr:to>
      <xdr:col>7</xdr:col>
      <xdr:colOff>243523</xdr:colOff>
      <xdr:row>14</xdr:row>
      <xdr:rowOff>43295</xdr:rowOff>
    </xdr:to>
    <xdr:graphicFrame macro="">
      <xdr:nvGraphicFramePr>
        <xdr:cNvPr id="5" name="Chart 4">
          <a:extLst>
            <a:ext uri="{FF2B5EF4-FFF2-40B4-BE49-F238E27FC236}">
              <a16:creationId xmlns:a16="http://schemas.microsoft.com/office/drawing/2014/main" xmlns="" id="{00000000-0008-0000-2A00-000005000000}"/>
            </a:ext>
            <a:ext uri="{147F2762-F138-4A5C-976F-8EAC2B608ADB}">
              <a16:predDERef xmlns:a16="http://schemas.microsoft.com/office/drawing/2014/main" xmlns="" pred="{00000000-0008-0000-2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14</xdr:row>
      <xdr:rowOff>47625</xdr:rowOff>
    </xdr:from>
    <xdr:to>
      <xdr:col>7</xdr:col>
      <xdr:colOff>253047</xdr:colOff>
      <xdr:row>15</xdr:row>
      <xdr:rowOff>100330</xdr:rowOff>
    </xdr:to>
    <xdr:sp macro="" textlink="">
      <xdr:nvSpPr>
        <xdr:cNvPr id="3" name="Text Box 310">
          <a:extLst>
            <a:ext uri="{FF2B5EF4-FFF2-40B4-BE49-F238E27FC236}">
              <a16:creationId xmlns:a16="http://schemas.microsoft.com/office/drawing/2014/main" xmlns="" id="{00000000-0008-0000-2A00-000003000000}"/>
            </a:ext>
            <a:ext uri="{147F2762-F138-4A5C-976F-8EAC2B608ADB}">
              <a16:predDERef xmlns:a16="http://schemas.microsoft.com/office/drawing/2014/main" xmlns="" pred="{00000000-0008-0000-2B00-000003000000}"/>
            </a:ext>
          </a:extLst>
        </xdr:cNvPr>
        <xdr:cNvSpPr txBox="1"/>
      </xdr:nvSpPr>
      <xdr:spPr>
        <a:xfrm>
          <a:off x="4267200" y="2981325"/>
          <a:ext cx="1253172" cy="262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11</xdr:col>
      <xdr:colOff>716618</xdr:colOff>
      <xdr:row>88</xdr:row>
      <xdr:rowOff>112060</xdr:rowOff>
    </xdr:from>
    <xdr:to>
      <xdr:col>15</xdr:col>
      <xdr:colOff>188618</xdr:colOff>
      <xdr:row>92</xdr:row>
      <xdr:rowOff>11207</xdr:rowOff>
    </xdr:to>
    <xdr:sp macro="" textlink="">
      <xdr:nvSpPr>
        <xdr:cNvPr id="5" name="Text Box 4093">
          <a:extLst>
            <a:ext uri="{FF2B5EF4-FFF2-40B4-BE49-F238E27FC236}">
              <a16:creationId xmlns:a16="http://schemas.microsoft.com/office/drawing/2014/main" xmlns="" id="{00000000-0008-0000-2B00-000005000000}"/>
            </a:ext>
          </a:extLst>
        </xdr:cNvPr>
        <xdr:cNvSpPr txBox="1">
          <a:spLocks noChangeArrowheads="1"/>
        </xdr:cNvSpPr>
      </xdr:nvSpPr>
      <xdr:spPr bwMode="auto">
        <a:xfrm>
          <a:off x="9098618" y="7283825"/>
          <a:ext cx="2520000" cy="616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Liquidity absorbed and injected through CBA transactions (average monthly stock), AMD million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503899</xdr:colOff>
      <xdr:row>107</xdr:row>
      <xdr:rowOff>93543</xdr:rowOff>
    </xdr:from>
    <xdr:to>
      <xdr:col>15</xdr:col>
      <xdr:colOff>233071</xdr:colOff>
      <xdr:row>108</xdr:row>
      <xdr:rowOff>121402</xdr:rowOff>
    </xdr:to>
    <xdr:sp macro="" textlink="">
      <xdr:nvSpPr>
        <xdr:cNvPr id="6" name="Text Box 310">
          <a:extLst>
            <a:ext uri="{FF2B5EF4-FFF2-40B4-BE49-F238E27FC236}">
              <a16:creationId xmlns:a16="http://schemas.microsoft.com/office/drawing/2014/main" xmlns="" id="{00000000-0008-0000-2B00-000006000000}"/>
            </a:ext>
            <a:ext uri="{147F2762-F138-4A5C-976F-8EAC2B608ADB}">
              <a16:predDERef xmlns:a16="http://schemas.microsoft.com/office/drawing/2014/main" xmlns="" pred="{00000000-0008-0000-2B00-000003000000}"/>
            </a:ext>
          </a:extLst>
        </xdr:cNvPr>
        <xdr:cNvSpPr txBox="1"/>
      </xdr:nvSpPr>
      <xdr:spPr>
        <a:xfrm>
          <a:off x="10575551" y="4284543"/>
          <a:ext cx="1253172"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724179</xdr:colOff>
      <xdr:row>92</xdr:row>
      <xdr:rowOff>54910</xdr:rowOff>
    </xdr:from>
    <xdr:to>
      <xdr:col>15</xdr:col>
      <xdr:colOff>196179</xdr:colOff>
      <xdr:row>107</xdr:row>
      <xdr:rowOff>156882</xdr:rowOff>
    </xdr:to>
    <xdr:graphicFrame macro="">
      <xdr:nvGraphicFramePr>
        <xdr:cNvPr id="2" name="Chart 1">
          <a:extLst>
            <a:ext uri="{FF2B5EF4-FFF2-40B4-BE49-F238E27FC236}">
              <a16:creationId xmlns:a16="http://schemas.microsoft.com/office/drawing/2014/main" xmlns="" id="{00000000-0008-0000-2B00-000002000000}"/>
            </a:ext>
            <a:ext uri="{147F2762-F138-4A5C-976F-8EAC2B608ADB}">
              <a16:predDERef xmlns:a16="http://schemas.microsoft.com/office/drawing/2014/main" xmlns="" pred="{00000000-0008-0000-2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4</xdr:col>
      <xdr:colOff>666751</xdr:colOff>
      <xdr:row>0</xdr:row>
      <xdr:rowOff>199160</xdr:rowOff>
    </xdr:from>
    <xdr:to>
      <xdr:col>8</xdr:col>
      <xdr:colOff>138751</xdr:colOff>
      <xdr:row>3</xdr:row>
      <xdr:rowOff>112569</xdr:rowOff>
    </xdr:to>
    <xdr:sp macro="" textlink="">
      <xdr:nvSpPr>
        <xdr:cNvPr id="4" name="Text Box 4093">
          <a:extLst>
            <a:ext uri="{FF2B5EF4-FFF2-40B4-BE49-F238E27FC236}">
              <a16:creationId xmlns:a16="http://schemas.microsoft.com/office/drawing/2014/main" xmlns="" id="{00000000-0008-0000-2C00-000004000000}"/>
            </a:ext>
          </a:extLst>
        </xdr:cNvPr>
        <xdr:cNvSpPr txBox="1">
          <a:spLocks noChangeArrowheads="1"/>
        </xdr:cNvSpPr>
      </xdr:nvSpPr>
      <xdr:spPr bwMode="auto">
        <a:xfrm>
          <a:off x="3714751" y="199160"/>
          <a:ext cx="2520000" cy="5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44</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QIV, 2020 yields in the government bond market grew along the entire curve</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656897</xdr:colOff>
      <xdr:row>2</xdr:row>
      <xdr:rowOff>204039</xdr:rowOff>
    </xdr:from>
    <xdr:to>
      <xdr:col>8</xdr:col>
      <xdr:colOff>215889</xdr:colOff>
      <xdr:row>11</xdr:row>
      <xdr:rowOff>112177</xdr:rowOff>
    </xdr:to>
    <xdr:graphicFrame macro="">
      <xdr:nvGraphicFramePr>
        <xdr:cNvPr id="3" name="Chart 2">
          <a:extLst>
            <a:ext uri="{FF2B5EF4-FFF2-40B4-BE49-F238E27FC236}">
              <a16:creationId xmlns:a16="http://schemas.microsoft.com/office/drawing/2014/main" xmlns="" id="{00000000-0008-0000-2C00-000003000000}"/>
            </a:ext>
            <a:ext uri="{147F2762-F138-4A5C-976F-8EAC2B608ADB}">
              <a16:predDERef xmlns:a16="http://schemas.microsoft.com/office/drawing/2014/main" xmlns="" pred="{00000000-0008-0000-2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140577</xdr:colOff>
      <xdr:row>11</xdr:row>
      <xdr:rowOff>116423</xdr:rowOff>
    </xdr:from>
    <xdr:to>
      <xdr:col>8</xdr:col>
      <xdr:colOff>312027</xdr:colOff>
      <xdr:row>12</xdr:row>
      <xdr:rowOff>171612</xdr:rowOff>
    </xdr:to>
    <xdr:sp macro="" textlink="">
      <xdr:nvSpPr>
        <xdr:cNvPr id="6" name="Text Box 313">
          <a:extLst>
            <a:ext uri="{FF2B5EF4-FFF2-40B4-BE49-F238E27FC236}">
              <a16:creationId xmlns:a16="http://schemas.microsoft.com/office/drawing/2014/main" xmlns="" id="{00000000-0008-0000-2C00-000006000000}"/>
            </a:ext>
            <a:ext uri="{147F2762-F138-4A5C-976F-8EAC2B608ADB}">
              <a16:predDERef xmlns:a16="http://schemas.microsoft.com/office/drawing/2014/main" xmlns="" pred="{00000000-0008-0000-2D00-000003000000}"/>
            </a:ext>
          </a:extLst>
        </xdr:cNvPr>
        <xdr:cNvSpPr txBox="1"/>
      </xdr:nvSpPr>
      <xdr:spPr>
        <a:xfrm>
          <a:off x="5474577" y="2428699"/>
          <a:ext cx="933450" cy="26539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657225</xdr:colOff>
      <xdr:row>15</xdr:row>
      <xdr:rowOff>133350</xdr:rowOff>
    </xdr:from>
    <xdr:to>
      <xdr:col>9</xdr:col>
      <xdr:colOff>128905</xdr:colOff>
      <xdr:row>18</xdr:row>
      <xdr:rowOff>76200</xdr:rowOff>
    </xdr:to>
    <xdr:sp macro="" textlink="">
      <xdr:nvSpPr>
        <xdr:cNvPr id="2" name="Text Box 4028">
          <a:extLst>
            <a:ext uri="{FF2B5EF4-FFF2-40B4-BE49-F238E27FC236}">
              <a16:creationId xmlns:a16="http://schemas.microsoft.com/office/drawing/2014/main" xmlns="" id="{00000000-0008-0000-0500-000002000000}"/>
            </a:ext>
          </a:extLst>
        </xdr:cNvPr>
        <xdr:cNvSpPr txBox="1">
          <a:spLocks noChangeArrowheads="1"/>
        </xdr:cNvSpPr>
      </xdr:nvSpPr>
      <xdr:spPr bwMode="auto">
        <a:xfrm>
          <a:off x="4514850" y="676275"/>
          <a:ext cx="251968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commodity and food prices</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723900</xdr:colOff>
      <xdr:row>18</xdr:row>
      <xdr:rowOff>47625</xdr:rowOff>
    </xdr:from>
    <xdr:to>
      <xdr:col>9</xdr:col>
      <xdr:colOff>195900</xdr:colOff>
      <xdr:row>30</xdr:row>
      <xdr:rowOff>38100</xdr:rowOff>
    </xdr:to>
    <xdr:graphicFrame macro="">
      <xdr:nvGraphicFramePr>
        <xdr:cNvPr id="6" name="Chart 2">
          <a:extLst>
            <a:ext uri="{FF2B5EF4-FFF2-40B4-BE49-F238E27FC236}">
              <a16:creationId xmlns:a16="http://schemas.microsoft.com/office/drawing/2014/main" xmlns="" id="{00000000-0008-0000-0500-000006000000}"/>
            </a:ext>
            <a:ext uri="{147F2762-F138-4A5C-976F-8EAC2B608ADB}">
              <a16:predDERef xmlns:a16="http://schemas.microsoft.com/office/drawing/2014/main" xmlns=""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30</xdr:row>
      <xdr:rowOff>95250</xdr:rowOff>
    </xdr:from>
    <xdr:to>
      <xdr:col>9</xdr:col>
      <xdr:colOff>247650</xdr:colOff>
      <xdr:row>32</xdr:row>
      <xdr:rowOff>78740</xdr:rowOff>
    </xdr:to>
    <xdr:sp macro="" textlink="">
      <xdr:nvSpPr>
        <xdr:cNvPr id="4" name="Text Box 26">
          <a:extLst>
            <a:ext uri="{FF2B5EF4-FFF2-40B4-BE49-F238E27FC236}">
              <a16:creationId xmlns:a16="http://schemas.microsoft.com/office/drawing/2014/main" xmlns="" id="{00000000-0008-0000-0500-000004000000}"/>
            </a:ext>
          </a:extLst>
        </xdr:cNvPr>
        <xdr:cNvSpPr txBox="1"/>
      </xdr:nvSpPr>
      <xdr:spPr>
        <a:xfrm>
          <a:off x="4867275" y="3362325"/>
          <a:ext cx="2286000" cy="3454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FAO, CBA projections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0.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0.05314</cdr:x>
      <cdr:y>0.06206</cdr:y>
    </cdr:from>
    <cdr:to>
      <cdr:x>0.46789</cdr:x>
      <cdr:y>0.1368</cdr:y>
    </cdr:to>
    <cdr:sp macro="" textlink="">
      <cdr:nvSpPr>
        <cdr:cNvPr id="3" name="Text Box 2"/>
        <cdr:cNvSpPr txBox="1"/>
      </cdr:nvSpPr>
      <cdr:spPr>
        <a:xfrm xmlns:a="http://schemas.openxmlformats.org/drawingml/2006/main">
          <a:off x="138546" y="110379"/>
          <a:ext cx="1081250" cy="1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 before redemption</a:t>
          </a:r>
        </a:p>
        <a:p xmlns:a="http://schemas.openxmlformats.org/drawingml/2006/main">
          <a:endParaRPr lang="en-US" sz="600" b="0" i="1"/>
        </a:p>
      </cdr:txBody>
    </cdr:sp>
  </cdr:relSizeAnchor>
</c:userShapes>
</file>

<file path=xl/drawings/drawing51.xml><?xml version="1.0" encoding="utf-8"?>
<xdr:wsDr xmlns:xdr="http://schemas.openxmlformats.org/drawingml/2006/spreadsheetDrawing" xmlns:a="http://schemas.openxmlformats.org/drawingml/2006/main">
  <xdr:twoCellAnchor>
    <xdr:from>
      <xdr:col>6</xdr:col>
      <xdr:colOff>19050</xdr:colOff>
      <xdr:row>2</xdr:row>
      <xdr:rowOff>47625</xdr:rowOff>
    </xdr:from>
    <xdr:to>
      <xdr:col>9</xdr:col>
      <xdr:colOff>253050</xdr:colOff>
      <xdr:row>5</xdr:row>
      <xdr:rowOff>170823</xdr:rowOff>
    </xdr:to>
    <xdr:sp macro="" textlink="">
      <xdr:nvSpPr>
        <xdr:cNvPr id="5" name="Text Box 4093">
          <a:extLst>
            <a:ext uri="{FF2B5EF4-FFF2-40B4-BE49-F238E27FC236}">
              <a16:creationId xmlns:a16="http://schemas.microsoft.com/office/drawing/2014/main" xmlns="" id="{00000000-0008-0000-2D00-000005000000}"/>
            </a:ext>
          </a:extLst>
        </xdr:cNvPr>
        <xdr:cNvSpPr txBox="1">
          <a:spLocks noChangeArrowheads="1"/>
        </xdr:cNvSpPr>
      </xdr:nvSpPr>
      <xdr:spPr bwMode="auto">
        <a:xfrm>
          <a:off x="4591050" y="923925"/>
          <a:ext cx="2520000" cy="751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45</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the CBA refinancing rate and government securities yields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14287</xdr:colOff>
      <xdr:row>4</xdr:row>
      <xdr:rowOff>152400</xdr:rowOff>
    </xdr:from>
    <xdr:to>
      <xdr:col>9</xdr:col>
      <xdr:colOff>248287</xdr:colOff>
      <xdr:row>14</xdr:row>
      <xdr:rowOff>142650</xdr:rowOff>
    </xdr:to>
    <xdr:graphicFrame macro="">
      <xdr:nvGraphicFramePr>
        <xdr:cNvPr id="2" name="Chart 1">
          <a:extLst>
            <a:ext uri="{FF2B5EF4-FFF2-40B4-BE49-F238E27FC236}">
              <a16:creationId xmlns:a16="http://schemas.microsoft.com/office/drawing/2014/main" xmlns="" id="{00000000-0008-0000-2D00-000002000000}"/>
            </a:ext>
            <a:ext uri="{147F2762-F138-4A5C-976F-8EAC2B608ADB}">
              <a16:predDERef xmlns:a16="http://schemas.microsoft.com/office/drawing/2014/main" xmlns="" pred="{00000000-0008-0000-2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15</xdr:row>
      <xdr:rowOff>76200</xdr:rowOff>
    </xdr:from>
    <xdr:to>
      <xdr:col>9</xdr:col>
      <xdr:colOff>344170</xdr:colOff>
      <xdr:row>17</xdr:row>
      <xdr:rowOff>5080</xdr:rowOff>
    </xdr:to>
    <xdr:sp macro="" textlink="">
      <xdr:nvSpPr>
        <xdr:cNvPr id="6" name="Text Box 314">
          <a:extLst>
            <a:ext uri="{FF2B5EF4-FFF2-40B4-BE49-F238E27FC236}">
              <a16:creationId xmlns:a16="http://schemas.microsoft.com/office/drawing/2014/main" xmlns="" id="{00000000-0008-0000-2D00-000006000000}"/>
            </a:ext>
          </a:extLst>
        </xdr:cNvPr>
        <xdr:cNvSpPr txBox="1"/>
      </xdr:nvSpPr>
      <xdr:spPr>
        <a:xfrm>
          <a:off x="6134100" y="3333750"/>
          <a:ext cx="106807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647700</xdr:colOff>
      <xdr:row>1</xdr:row>
      <xdr:rowOff>133350</xdr:rowOff>
    </xdr:from>
    <xdr:to>
      <xdr:col>8</xdr:col>
      <xdr:colOff>119700</xdr:colOff>
      <xdr:row>4</xdr:row>
      <xdr:rowOff>28575</xdr:rowOff>
    </xdr:to>
    <xdr:sp macro="" textlink="">
      <xdr:nvSpPr>
        <xdr:cNvPr id="6" name="Text Box 4093">
          <a:extLst>
            <a:ext uri="{FF2B5EF4-FFF2-40B4-BE49-F238E27FC236}">
              <a16:creationId xmlns:a16="http://schemas.microsoft.com/office/drawing/2014/main" xmlns="" id="{00000000-0008-0000-2E00-000006000000}"/>
            </a:ext>
          </a:extLst>
        </xdr:cNvPr>
        <xdr:cNvSpPr txBox="1">
          <a:spLocks noChangeArrowheads="1"/>
        </xdr:cNvSpPr>
      </xdr:nvSpPr>
      <xdr:spPr bwMode="auto">
        <a:xfrm>
          <a:off x="3695700" y="342900"/>
          <a:ext cx="252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46</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12-month growth of lending provided by banks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685800</xdr:colOff>
      <xdr:row>3</xdr:row>
      <xdr:rowOff>171450</xdr:rowOff>
    </xdr:from>
    <xdr:to>
      <xdr:col>8</xdr:col>
      <xdr:colOff>157800</xdr:colOff>
      <xdr:row>12</xdr:row>
      <xdr:rowOff>18825</xdr:rowOff>
    </xdr:to>
    <xdr:graphicFrame macro="">
      <xdr:nvGraphicFramePr>
        <xdr:cNvPr id="2" name="Chart 1">
          <a:extLst>
            <a:ext uri="{FF2B5EF4-FFF2-40B4-BE49-F238E27FC236}">
              <a16:creationId xmlns:a16="http://schemas.microsoft.com/office/drawing/2014/main" xmlns="" id="{00000000-0008-0000-2E00-000002000000}"/>
            </a:ext>
            <a:ext uri="{147F2762-F138-4A5C-976F-8EAC2B608ADB}">
              <a16:predDERef xmlns:a16="http://schemas.microsoft.com/office/drawing/2014/main" xmlns="" pred="{00000000-0008-0000-2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733425</xdr:colOff>
      <xdr:row>11</xdr:row>
      <xdr:rowOff>133350</xdr:rowOff>
    </xdr:from>
    <xdr:to>
      <xdr:col>8</xdr:col>
      <xdr:colOff>277495</xdr:colOff>
      <xdr:row>13</xdr:row>
      <xdr:rowOff>33655</xdr:rowOff>
    </xdr:to>
    <xdr:sp macro="" textlink="">
      <xdr:nvSpPr>
        <xdr:cNvPr id="3" name="Text Box 314">
          <a:extLst>
            <a:ext uri="{FF2B5EF4-FFF2-40B4-BE49-F238E27FC236}">
              <a16:creationId xmlns:a16="http://schemas.microsoft.com/office/drawing/2014/main" xmlns="" id="{00000000-0008-0000-2E00-000003000000}"/>
            </a:ext>
          </a:extLst>
        </xdr:cNvPr>
        <xdr:cNvSpPr txBox="1"/>
      </xdr:nvSpPr>
      <xdr:spPr>
        <a:xfrm>
          <a:off x="5305425" y="2505075"/>
          <a:ext cx="1068070"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723900</xdr:colOff>
      <xdr:row>2</xdr:row>
      <xdr:rowOff>76200</xdr:rowOff>
    </xdr:from>
    <xdr:to>
      <xdr:col>12</xdr:col>
      <xdr:colOff>195900</xdr:colOff>
      <xdr:row>5</xdr:row>
      <xdr:rowOff>28575</xdr:rowOff>
    </xdr:to>
    <xdr:sp macro="" textlink="">
      <xdr:nvSpPr>
        <xdr:cNvPr id="7" name="Text Box 4093">
          <a:extLst>
            <a:ext uri="{FF2B5EF4-FFF2-40B4-BE49-F238E27FC236}">
              <a16:creationId xmlns:a16="http://schemas.microsoft.com/office/drawing/2014/main" xmlns="" id="{00000000-0008-0000-2F00-000007000000}"/>
            </a:ext>
          </a:extLst>
        </xdr:cNvPr>
        <xdr:cNvSpPr txBox="1">
          <a:spLocks noChangeArrowheads="1"/>
        </xdr:cNvSpPr>
      </xdr:nvSpPr>
      <xdr:spPr bwMode="auto">
        <a:xfrm>
          <a:off x="6057900" y="457200"/>
          <a:ext cx="252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47</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interest rates on AMD loans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714375</xdr:colOff>
      <xdr:row>15</xdr:row>
      <xdr:rowOff>186690</xdr:rowOff>
    </xdr:from>
    <xdr:to>
      <xdr:col>12</xdr:col>
      <xdr:colOff>191770</xdr:colOff>
      <xdr:row>17</xdr:row>
      <xdr:rowOff>125095</xdr:rowOff>
    </xdr:to>
    <xdr:sp macro="" textlink="">
      <xdr:nvSpPr>
        <xdr:cNvPr id="5" name="Text Box 314">
          <a:extLst>
            <a:ext uri="{FF2B5EF4-FFF2-40B4-BE49-F238E27FC236}">
              <a16:creationId xmlns:a16="http://schemas.microsoft.com/office/drawing/2014/main" xmlns="" id="{00000000-0008-0000-2F00-000005000000}"/>
            </a:ext>
          </a:extLst>
        </xdr:cNvPr>
        <xdr:cNvSpPr txBox="1"/>
      </xdr:nvSpPr>
      <xdr:spPr>
        <a:xfrm>
          <a:off x="6810375" y="30441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752473</xdr:colOff>
      <xdr:row>4</xdr:row>
      <xdr:rowOff>100011</xdr:rowOff>
    </xdr:from>
    <xdr:to>
      <xdr:col>12</xdr:col>
      <xdr:colOff>224473</xdr:colOff>
      <xdr:row>15</xdr:row>
      <xdr:rowOff>164511</xdr:rowOff>
    </xdr:to>
    <xdr:graphicFrame macro="">
      <xdr:nvGraphicFramePr>
        <xdr:cNvPr id="6" name="Chart 5">
          <a:extLst>
            <a:ext uri="{FF2B5EF4-FFF2-40B4-BE49-F238E27FC236}">
              <a16:creationId xmlns:a16="http://schemas.microsoft.com/office/drawing/2014/main" xmlns="" id="{00000000-0008-0000-2F00-000006000000}"/>
            </a:ext>
            <a:ext uri="{147F2762-F138-4A5C-976F-8EAC2B608ADB}">
              <a16:predDERef xmlns:a16="http://schemas.microsoft.com/office/drawing/2014/main" xmlns="" pred="{00000000-0008-0000-2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38736</xdr:colOff>
      <xdr:row>3</xdr:row>
      <xdr:rowOff>110491</xdr:rowOff>
    </xdr:from>
    <xdr:to>
      <xdr:col>9</xdr:col>
      <xdr:colOff>295596</xdr:colOff>
      <xdr:row>7</xdr:row>
      <xdr:rowOff>38100</xdr:rowOff>
    </xdr:to>
    <xdr:sp macro="" textlink="">
      <xdr:nvSpPr>
        <xdr:cNvPr id="5" name="Text Box 3877">
          <a:extLst>
            <a:ext uri="{FF2B5EF4-FFF2-40B4-BE49-F238E27FC236}">
              <a16:creationId xmlns:a16="http://schemas.microsoft.com/office/drawing/2014/main" xmlns="" id="{00000000-0008-0000-0600-000005000000}"/>
            </a:ext>
          </a:extLst>
        </xdr:cNvPr>
        <xdr:cNvSpPr txBox="1">
          <a:spLocks noChangeArrowheads="1"/>
        </xdr:cNvSpPr>
      </xdr:nvSpPr>
      <xdr:spPr bwMode="auto">
        <a:xfrm>
          <a:off x="4963161" y="472441"/>
          <a:ext cx="2542860" cy="651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State budget surplus/deficit in a number of developed countries in 2019-2021 (% of GDP)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112394</xdr:colOff>
      <xdr:row>20</xdr:row>
      <xdr:rowOff>37465</xdr:rowOff>
    </xdr:from>
    <xdr:to>
      <xdr:col>9</xdr:col>
      <xdr:colOff>251460</xdr:colOff>
      <xdr:row>22</xdr:row>
      <xdr:rowOff>68580</xdr:rowOff>
    </xdr:to>
    <xdr:sp macro="" textlink="">
      <xdr:nvSpPr>
        <xdr:cNvPr id="6" name="Text Box 3863">
          <a:extLst>
            <a:ext uri="{FF2B5EF4-FFF2-40B4-BE49-F238E27FC236}">
              <a16:creationId xmlns:a16="http://schemas.microsoft.com/office/drawing/2014/main" xmlns="" id="{00000000-0008-0000-0600-000006000000}"/>
            </a:ext>
            <a:ext uri="{147F2762-F138-4A5C-976F-8EAC2B608ADB}">
              <a16:predDERef xmlns:a16="http://schemas.microsoft.com/office/drawing/2014/main" xmlns="" pred="{00000000-0008-0000-1100-000005000000}"/>
            </a:ext>
          </a:extLst>
        </xdr:cNvPr>
        <xdr:cNvSpPr txBox="1"/>
      </xdr:nvSpPr>
      <xdr:spPr>
        <a:xfrm>
          <a:off x="5036819" y="3485515"/>
          <a:ext cx="2425066"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Eurostat economic projections for autumn 2020, November</a:t>
          </a:r>
          <a:r>
            <a:rPr lang="hy-AM" sz="700" i="1" baseline="0">
              <a:effectLst/>
              <a:latin typeface="GHEA Grapalat" panose="02000506050000020003" pitchFamily="50" charset="0"/>
              <a:ea typeface="Times New Roman" panose="02020603050405020304" pitchFamily="18" charset="0"/>
              <a:cs typeface="Sylfaen" panose="010A0502050306030303" pitchFamily="18" charset="0"/>
            </a:rPr>
            <a:t> </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5, 2020</a:t>
          </a:r>
          <a:r>
            <a:rPr lang="hy-AM" sz="700" i="1" baseline="0">
              <a:effectLst/>
              <a:latin typeface="GHEA Grapalat" panose="02000506050000020003" pitchFamily="50" charset="0"/>
              <a:ea typeface="Times New Roman" panose="02020603050405020304" pitchFamily="18" charset="0"/>
              <a:cs typeface="Sylfaen" panose="010A0502050306030303" pitchFamily="18" charset="0"/>
            </a:rPr>
            <a:t>,</a:t>
          </a:r>
        </a:p>
        <a:p>
          <a:pPr algn="r">
            <a:spcAft>
              <a:spcPts val="0"/>
            </a:spcAft>
          </a:pPr>
          <a:r>
            <a:rPr lang="en-US" sz="700" i="1" baseline="0">
              <a:effectLst/>
              <a:latin typeface="GHEA Grapalat" panose="02000506050000020003" pitchFamily="50" charset="0"/>
              <a:ea typeface="Times New Roman" panose="02020603050405020304" pitchFamily="18" charset="0"/>
              <a:cs typeface="Times New Roman" panose="02020603050405020304" pitchFamily="18" charset="0"/>
            </a:rPr>
            <a:t>US Congressional Budget Office</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11430</xdr:colOff>
      <xdr:row>6</xdr:row>
      <xdr:rowOff>5715</xdr:rowOff>
    </xdr:from>
    <xdr:to>
      <xdr:col>9</xdr:col>
      <xdr:colOff>245430</xdr:colOff>
      <xdr:row>19</xdr:row>
      <xdr:rowOff>95250</xdr:rowOff>
    </xdr:to>
    <xdr:graphicFrame macro="">
      <xdr:nvGraphicFramePr>
        <xdr:cNvPr id="7" name="Chart 6">
          <a:extLst>
            <a:ext uri="{FF2B5EF4-FFF2-40B4-BE49-F238E27FC236}">
              <a16:creationId xmlns:a16="http://schemas.microsoft.com/office/drawing/2014/main" xmlns=""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79430</xdr:colOff>
      <xdr:row>5</xdr:row>
      <xdr:rowOff>18222</xdr:rowOff>
    </xdr:from>
    <xdr:to>
      <xdr:col>10</xdr:col>
      <xdr:colOff>342005</xdr:colOff>
      <xdr:row>8</xdr:row>
      <xdr:rowOff>91109</xdr:rowOff>
    </xdr:to>
    <xdr:sp macro="" textlink="">
      <xdr:nvSpPr>
        <xdr:cNvPr id="5" name="Text Box 3877">
          <a:extLst>
            <a:ext uri="{FF2B5EF4-FFF2-40B4-BE49-F238E27FC236}">
              <a16:creationId xmlns:a16="http://schemas.microsoft.com/office/drawing/2014/main" xmlns="" id="{00000000-0008-0000-0700-000005000000}"/>
            </a:ext>
          </a:extLst>
        </xdr:cNvPr>
        <xdr:cNvSpPr txBox="1">
          <a:spLocks noChangeArrowheads="1"/>
        </xdr:cNvSpPr>
      </xdr:nvSpPr>
      <xdr:spPr bwMode="auto">
        <a:xfrm>
          <a:off x="7223180" y="1504122"/>
          <a:ext cx="2520000" cy="64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Relationship between monetary policy and food and commodity prices (food)</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114714</xdr:colOff>
      <xdr:row>7</xdr:row>
      <xdr:rowOff>100633</xdr:rowOff>
    </xdr:from>
    <xdr:to>
      <xdr:col>10</xdr:col>
      <xdr:colOff>373562</xdr:colOff>
      <xdr:row>20</xdr:row>
      <xdr:rowOff>104297</xdr:rowOff>
    </xdr:to>
    <xdr:graphicFrame macro="">
      <xdr:nvGraphicFramePr>
        <xdr:cNvPr id="7" name="Chart 6">
          <a:extLst>
            <a:ext uri="{FF2B5EF4-FFF2-40B4-BE49-F238E27FC236}">
              <a16:creationId xmlns:a16="http://schemas.microsoft.com/office/drawing/2014/main" xmlns=""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20</xdr:row>
      <xdr:rowOff>28575</xdr:rowOff>
    </xdr:from>
    <xdr:to>
      <xdr:col>10</xdr:col>
      <xdr:colOff>367350</xdr:colOff>
      <xdr:row>23</xdr:row>
      <xdr:rowOff>161925</xdr:rowOff>
    </xdr:to>
    <xdr:sp macro="" textlink="">
      <xdr:nvSpPr>
        <xdr:cNvPr id="8" name="Text Box 3863">
          <a:extLst>
            <a:ext uri="{FF2B5EF4-FFF2-40B4-BE49-F238E27FC236}">
              <a16:creationId xmlns:a16="http://schemas.microsoft.com/office/drawing/2014/main" xmlns="" id="{00000000-0008-0000-0700-000008000000}"/>
            </a:ext>
            <a:ext uri="{147F2762-F138-4A5C-976F-8EAC2B608ADB}">
              <a16:predDERef xmlns:a16="http://schemas.microsoft.com/office/drawing/2014/main" xmlns="" pred="{00000000-0008-0000-1100-000005000000}"/>
            </a:ext>
          </a:extLst>
        </xdr:cNvPr>
        <xdr:cNvSpPr txBox="1"/>
      </xdr:nvSpPr>
      <xdr:spPr>
        <a:xfrm>
          <a:off x="7248525" y="4191000"/>
          <a:ext cx="2520000" cy="7048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St. Louis Fed</a:t>
          </a:r>
          <a:r>
            <a:rPr lang="hy-AM" sz="700" i="1" baseline="0">
              <a:effectLst/>
              <a:latin typeface="GHEA Grapalat" panose="02000506050000020003" pitchFamily="50" charset="0"/>
              <a:ea typeface="Times New Roman" panose="02020603050405020304" pitchFamily="18" charset="0"/>
              <a:cs typeface="Sylfaen" panose="010A0502050306030303" pitchFamily="18" charset="0"/>
            </a:rPr>
            <a:t>,</a:t>
          </a:r>
        </a:p>
        <a:p>
          <a:pPr algn="r">
            <a:spcAft>
              <a:spcPts val="0"/>
            </a:spcAft>
          </a:pPr>
          <a:r>
            <a:rPr lang="en-US" sz="700" i="1" baseline="0">
              <a:effectLst/>
              <a:latin typeface="GHEA Grapalat" panose="02000506050000020003" pitchFamily="50" charset="0"/>
              <a:ea typeface="Times New Roman" panose="02020603050405020304" pitchFamily="18" charset="0"/>
              <a:cs typeface="Times New Roman" panose="02020603050405020304" pitchFamily="18" charset="0"/>
            </a:rPr>
            <a:t>CBA projections,</a:t>
          </a:r>
        </a:p>
        <a:p>
          <a:pPr algn="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The so-called "shadow interest rate" also includes quantitative estimates of non-traditional monetary policy instruments used when  nominal interest rate is below the zero limit.</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14538</xdr:colOff>
      <xdr:row>4</xdr:row>
      <xdr:rowOff>148391</xdr:rowOff>
    </xdr:from>
    <xdr:to>
      <xdr:col>10</xdr:col>
      <xdr:colOff>277113</xdr:colOff>
      <xdr:row>7</xdr:row>
      <xdr:rowOff>85726</xdr:rowOff>
    </xdr:to>
    <xdr:sp macro="" textlink="">
      <xdr:nvSpPr>
        <xdr:cNvPr id="5" name="Text Box 3877">
          <a:extLst>
            <a:ext uri="{FF2B5EF4-FFF2-40B4-BE49-F238E27FC236}">
              <a16:creationId xmlns:a16="http://schemas.microsoft.com/office/drawing/2014/main" xmlns="" id="{00000000-0008-0000-0800-000005000000}"/>
            </a:ext>
          </a:extLst>
        </xdr:cNvPr>
        <xdr:cNvSpPr txBox="1">
          <a:spLocks noChangeArrowheads="1"/>
        </xdr:cNvSpPr>
      </xdr:nvSpPr>
      <xdr:spPr bwMode="auto">
        <a:xfrm>
          <a:off x="7053513" y="1415216"/>
          <a:ext cx="2520000" cy="480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Relationship between monetary policy and food and commodity prices (copper)</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567690</xdr:colOff>
      <xdr:row>21</xdr:row>
      <xdr:rowOff>55245</xdr:rowOff>
    </xdr:from>
    <xdr:to>
      <xdr:col>10</xdr:col>
      <xdr:colOff>377190</xdr:colOff>
      <xdr:row>23</xdr:row>
      <xdr:rowOff>100965</xdr:rowOff>
    </xdr:to>
    <xdr:sp macro="" textlink="">
      <xdr:nvSpPr>
        <xdr:cNvPr id="6" name="Text Box 3863">
          <a:extLst>
            <a:ext uri="{FF2B5EF4-FFF2-40B4-BE49-F238E27FC236}">
              <a16:creationId xmlns:a16="http://schemas.microsoft.com/office/drawing/2014/main" xmlns="" id="{00000000-0008-0000-0800-000006000000}"/>
            </a:ext>
            <a:ext uri="{147F2762-F138-4A5C-976F-8EAC2B608ADB}">
              <a16:predDERef xmlns:a16="http://schemas.microsoft.com/office/drawing/2014/main" xmlns="" pred="{00000000-0008-0000-1100-000005000000}"/>
            </a:ext>
          </a:extLst>
        </xdr:cNvPr>
        <xdr:cNvSpPr txBox="1"/>
      </xdr:nvSpPr>
      <xdr:spPr>
        <a:xfrm>
          <a:off x="7606665" y="4398645"/>
          <a:ext cx="2066925" cy="4076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St. Louis Fed,</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CBA projections</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43961</xdr:colOff>
      <xdr:row>7</xdr:row>
      <xdr:rowOff>109904</xdr:rowOff>
    </xdr:from>
    <xdr:to>
      <xdr:col>10</xdr:col>
      <xdr:colOff>299942</xdr:colOff>
      <xdr:row>21</xdr:row>
      <xdr:rowOff>25645</xdr:rowOff>
    </xdr:to>
    <xdr:graphicFrame macro="">
      <xdr:nvGraphicFramePr>
        <xdr:cNvPr id="7" name="Chart 6">
          <a:extLst>
            <a:ext uri="{FF2B5EF4-FFF2-40B4-BE49-F238E27FC236}">
              <a16:creationId xmlns:a16="http://schemas.microsoft.com/office/drawing/2014/main" xmlns=""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19050</xdr:colOff>
      <xdr:row>4</xdr:row>
      <xdr:rowOff>9525</xdr:rowOff>
    </xdr:from>
    <xdr:to>
      <xdr:col>10</xdr:col>
      <xdr:colOff>281625</xdr:colOff>
      <xdr:row>6</xdr:row>
      <xdr:rowOff>171450</xdr:rowOff>
    </xdr:to>
    <xdr:sp macro="" textlink="">
      <xdr:nvSpPr>
        <xdr:cNvPr id="5" name="Text Box 3877">
          <a:extLst>
            <a:ext uri="{FF2B5EF4-FFF2-40B4-BE49-F238E27FC236}">
              <a16:creationId xmlns:a16="http://schemas.microsoft.com/office/drawing/2014/main" xmlns="" id="{00000000-0008-0000-0900-000005000000}"/>
            </a:ext>
          </a:extLst>
        </xdr:cNvPr>
        <xdr:cNvSpPr txBox="1">
          <a:spLocks noChangeArrowheads="1"/>
        </xdr:cNvSpPr>
      </xdr:nvSpPr>
      <xdr:spPr bwMode="auto">
        <a:xfrm>
          <a:off x="7124700" y="1095375"/>
          <a:ext cx="252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Relationship between monetary policy and food and commodity prices (oil)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601980</xdr:colOff>
      <xdr:row>20</xdr:row>
      <xdr:rowOff>70485</xdr:rowOff>
    </xdr:from>
    <xdr:to>
      <xdr:col>10</xdr:col>
      <xdr:colOff>411480</xdr:colOff>
      <xdr:row>22</xdr:row>
      <xdr:rowOff>108585</xdr:rowOff>
    </xdr:to>
    <xdr:sp macro="" textlink="">
      <xdr:nvSpPr>
        <xdr:cNvPr id="6" name="Text Box 3863">
          <a:extLst>
            <a:ext uri="{FF2B5EF4-FFF2-40B4-BE49-F238E27FC236}">
              <a16:creationId xmlns:a16="http://schemas.microsoft.com/office/drawing/2014/main" xmlns="" id="{00000000-0008-0000-0900-000006000000}"/>
            </a:ext>
            <a:ext uri="{147F2762-F138-4A5C-976F-8EAC2B608ADB}">
              <a16:predDERef xmlns:a16="http://schemas.microsoft.com/office/drawing/2014/main" xmlns="" pred="{00000000-0008-0000-1100-000005000000}"/>
            </a:ext>
          </a:extLst>
        </xdr:cNvPr>
        <xdr:cNvSpPr txBox="1"/>
      </xdr:nvSpPr>
      <xdr:spPr>
        <a:xfrm>
          <a:off x="7707630" y="4232910"/>
          <a:ext cx="2066925" cy="4000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St. Louis Fed,</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CBA projections </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51288</xdr:colOff>
      <xdr:row>6</xdr:row>
      <xdr:rowOff>135547</xdr:rowOff>
    </xdr:from>
    <xdr:to>
      <xdr:col>10</xdr:col>
      <xdr:colOff>307268</xdr:colOff>
      <xdr:row>20</xdr:row>
      <xdr:rowOff>51288</xdr:rowOff>
    </xdr:to>
    <xdr:graphicFrame macro="">
      <xdr:nvGraphicFramePr>
        <xdr:cNvPr id="7" name="Chart 6">
          <a:extLst>
            <a:ext uri="{FF2B5EF4-FFF2-40B4-BE49-F238E27FC236}">
              <a16:creationId xmlns:a16="http://schemas.microsoft.com/office/drawing/2014/main" xmlns=""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331;&#1408;&#1377;&#1414;&#1387;&#1391;%20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Գրաֆիկ 31"/>
    </sheetNames>
    <sheetDataSet>
      <sheetData sheetId="0" refreshError="1"/>
    </sheetDataSet>
  </externalBook>
</externalLink>
</file>

<file path=xl/tables/table1.xml><?xml version="1.0" encoding="utf-8"?>
<table xmlns="http://schemas.openxmlformats.org/spreadsheetml/2006/main" id="1" name="Table16310235" displayName="Table16310235" ref="A1:AD51" totalsRowShown="0" headerRowDxfId="103" dataDxfId="102" tableBorderDxfId="101">
  <tableColumns count="30">
    <tableColumn id="1" name="List!A1" dataDxfId="100"/>
    <tableColumn id="2" name="-90" dataDxfId="99"/>
    <tableColumn id="3" name="-80" dataDxfId="98"/>
    <tableColumn id="4" name="-70" dataDxfId="97"/>
    <tableColumn id="5" name="-60" dataDxfId="96"/>
    <tableColumn id="6" name="-50" dataDxfId="95"/>
    <tableColumn id="7" name="-40" dataDxfId="94"/>
    <tableColumn id="8" name="-30" dataDxfId="93"/>
    <tableColumn id="9" name="-20" dataDxfId="92"/>
    <tableColumn id="10" name="-10" dataDxfId="91"/>
    <tableColumn id="11" name="10" dataDxfId="90"/>
    <tableColumn id="12" name="20" dataDxfId="89"/>
    <tableColumn id="13" name="30" dataDxfId="88"/>
    <tableColumn id="14" name="40" dataDxfId="87"/>
    <tableColumn id="15" name="50" dataDxfId="86"/>
    <tableColumn id="16" name="60" dataDxfId="85"/>
    <tableColumn id="17" name="70" dataDxfId="84"/>
    <tableColumn id="18" name="80" dataDxfId="83"/>
    <tableColumn id="19" name="90" dataDxfId="82"/>
    <tableColumn id="20" name="Column1" dataDxfId="81"/>
    <tableColumn id="21" name="Column2" dataDxfId="80"/>
    <tableColumn id="22" name="Column3" dataDxfId="79"/>
    <tableColumn id="23" name="Projection for the given quarter" dataDxfId="78"/>
    <tableColumn id="25" name="Actual Inflation" dataDxfId="77"/>
    <tableColumn id="24" name="Projection for the previous quarter" dataDxfId="76"/>
    <tableColumn id="26" name="Ստորին սահման" dataDxfId="75"/>
    <tableColumn id="28" name="Թիրախային մակարդակ" dataDxfId="74"/>
    <tableColumn id="27" name="Վերին սահման" dataDxfId="73"/>
    <tableColumn id="29" name="Column4" dataDxfId="72">
      <calculatedColumnFormula>8</calculatedColumnFormula>
    </tableColumn>
    <tableColumn id="30" name="Column5" dataDxfId="71"/>
  </tableColumns>
  <tableStyleInfo showFirstColumn="0" showLastColumn="0" showRowStripes="1" showColumnStripes="0"/>
</table>
</file>

<file path=xl/tables/table2.xml><?xml version="1.0" encoding="utf-8"?>
<table xmlns="http://schemas.openxmlformats.org/spreadsheetml/2006/main" id="2" name="Table163102353" displayName="Table163102353" ref="A1:AD51" totalsRowShown="0" headerRowDxfId="70" dataDxfId="69" tableBorderDxfId="68">
  <tableColumns count="30">
    <tableColumn id="1" name="List!A1" dataDxfId="67"/>
    <tableColumn id="2" name="-90" dataDxfId="66"/>
    <tableColumn id="3" name="-80" dataDxfId="65"/>
    <tableColumn id="4" name="-70" dataDxfId="64"/>
    <tableColumn id="5" name="-60" dataDxfId="63"/>
    <tableColumn id="6" name="-50" dataDxfId="62"/>
    <tableColumn id="7" name="-40" dataDxfId="61"/>
    <tableColumn id="8" name="-30" dataDxfId="60"/>
    <tableColumn id="9" name="-20" dataDxfId="59"/>
    <tableColumn id="10" name="-10" dataDxfId="58"/>
    <tableColumn id="11" name="10" dataDxfId="57"/>
    <tableColumn id="12" name="20" dataDxfId="56"/>
    <tableColumn id="13" name="30" dataDxfId="55"/>
    <tableColumn id="14" name="40" dataDxfId="54"/>
    <tableColumn id="15" name="50" dataDxfId="53"/>
    <tableColumn id="16" name="60" dataDxfId="52"/>
    <tableColumn id="17" name="70" dataDxfId="51"/>
    <tableColumn id="18" name="80" dataDxfId="50"/>
    <tableColumn id="19" name="90" dataDxfId="49"/>
    <tableColumn id="20" name="Column1" dataDxfId="48"/>
    <tableColumn id="21" name="Column2" dataDxfId="47"/>
    <tableColumn id="22" name="Column3" dataDxfId="46"/>
    <tableColumn id="23" name="Projection for the given quarter" dataDxfId="45"/>
    <tableColumn id="25" name="Actual inflation" dataDxfId="44"/>
    <tableColumn id="24" name="Projection for the previous quarter" dataDxfId="43"/>
    <tableColumn id="26" name="Ստորին սահման" dataDxfId="42"/>
    <tableColumn id="28" name="Թիրախային մակարդակ" dataDxfId="41"/>
    <tableColumn id="27" name="Վերին սահման" dataDxfId="40"/>
    <tableColumn id="29" name="Column4" dataDxfId="39">
      <calculatedColumnFormula>8</calculatedColumnFormula>
    </tableColumn>
    <tableColumn id="30" name="Column5" dataDxfId="38"/>
  </tableColumns>
  <tableStyleInfo showFirstColumn="0" showLastColumn="0" showRowStripes="1" showColumnStripes="0"/>
</table>
</file>

<file path=xl/tables/table3.xml><?xml version="1.0" encoding="utf-8"?>
<table xmlns="http://schemas.openxmlformats.org/spreadsheetml/2006/main" id="3" name="Table174" displayName="Table174" ref="A1:G28" totalsRowShown="0" headerRowDxfId="37" dataDxfId="36" tableBorderDxfId="35">
  <tableColumns count="7">
    <tableColumn id="1" name="List!A1" dataDxfId="34"/>
    <tableColumn id="7" name="Q1, 2020 projections" dataDxfId="33" dataCellStyle="Обычный 2"/>
    <tableColumn id="2" name="Q2, 2020 projections" dataDxfId="32" dataCellStyle="Обычный 2"/>
    <tableColumn id="3" name="Q3, 2020 projections" dataDxfId="31" dataCellStyle="Обычный 2"/>
    <tableColumn id="8" name="Q4, 2020 projections" dataDxfId="30" dataCellStyle="Обычный 2"/>
    <tableColumn id="4" name="Actual inflation" dataDxfId="29" dataCellStyle="Обычный 2"/>
    <tableColumn id="6" name="12-month core inflation" dataDxfId="28" dataCellStyle="Обычный 2"/>
  </tableColumns>
  <tableStyleInfo showFirstColumn="0" showLastColumn="0" showRowStripes="1" showColumnStripes="0"/>
</table>
</file>

<file path=xl/tables/table4.xml><?xml version="1.0" encoding="utf-8"?>
<table xmlns="http://schemas.openxmlformats.org/spreadsheetml/2006/main" id="10" name="Table111" displayName="Table111" ref="A1:B252" totalsRowShown="0" headerRowDxfId="27" dataDxfId="26">
  <tableColumns count="2">
    <tableColumn id="1" name="List!A1" dataDxfId="25"/>
    <tableColumn id="2" name="USD" dataDxfId="24"/>
  </tableColumns>
  <tableStyleInfo showFirstColumn="0" showLastColumn="0" showRowStripes="1" showColumnStripes="0"/>
</table>
</file>

<file path=xl/tables/table5.xml><?xml version="1.0" encoding="utf-8"?>
<table xmlns="http://schemas.openxmlformats.org/spreadsheetml/2006/main" id="6" name="Table17" displayName="Table17" ref="A1:J109" totalsRowShown="0" headerRowDxfId="23" dataDxfId="22">
  <tableColumns count="10">
    <tableColumn id="1" name="List!A1" dataDxfId="21"/>
    <tableColumn id="2" name="Deposit" dataDxfId="20"/>
    <tableColumn id="3" name="Deposit auction" dataDxfId="19"/>
    <tableColumn id="4" name="Reverse repo" dataDxfId="18"/>
    <tableColumn id="5" name="FEX attraction swap" dataDxfId="17"/>
    <tableColumn id="6" name="Repo (up to 7 days)" dataDxfId="16"/>
    <tableColumn id="7" name="Lombard repo" dataDxfId="15"/>
    <tableColumn id="8" name="Structural repo (91 days)" dataDxfId="14"/>
    <tableColumn id="9" name="FEX provision swap" dataDxfId="13"/>
    <tableColumn id="10" name="Net liquidity" dataDxfId="12"/>
  </tableColumns>
  <tableStyleInfo showFirstColumn="0" showLastColumn="0" showRowStripes="1" showColumnStripes="0"/>
</table>
</file>

<file path=xl/tables/table6.xml><?xml version="1.0" encoding="utf-8"?>
<table xmlns="http://schemas.openxmlformats.org/spreadsheetml/2006/main" id="8" name="Table14" displayName="Table14" ref="A1:C16" totalsRowShown="0" headerRowDxfId="11" dataDxfId="10">
  <tableColumns count="3">
    <tableColumn id="1" name="List!A1" dataDxfId="9"/>
    <tableColumn id="4" name="Sep-20" dataDxfId="8" dataCellStyle="Normal 2"/>
    <tableColumn id="3" name="Dec-20" dataDxfId="7" dataCellStyle="Normal 2"/>
  </tableColumns>
  <tableStyleInfo showFirstColumn="0" showLastColumn="0" showRowStripes="1" showColumnStripes="0"/>
</table>
</file>

<file path=xl/tables/table7.xml><?xml version="1.0" encoding="utf-8"?>
<table xmlns="http://schemas.openxmlformats.org/spreadsheetml/2006/main" id="12" name="Table113" displayName="Table113" ref="A1:E166" totalsRowShown="0" headerRowDxfId="6" dataDxfId="5">
  <tableColumns count="5">
    <tableColumn id="1" name="List!A1" dataDxfId="4"/>
    <tableColumn id="5" name="CBA refinancing %" dataDxfId="3"/>
    <tableColumn id="4" name="1-year % (YTM)" dataDxfId="2"/>
    <tableColumn id="3" name="1-day % (YTM)" dataDxfId="1"/>
    <tableColumn id="2" name="10-year % (YTM)"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7.xml"/></Relationships>
</file>

<file path=xl/worksheets/_rels/sheet4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8.xml"/></Relationships>
</file>

<file path=xl/worksheets/_rels/sheet4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9.xml"/></Relationships>
</file>

<file path=xl/worksheets/_rels/sheet4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5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H64"/>
  <sheetViews>
    <sheetView topLeftCell="A43" zoomScale="110" zoomScaleNormal="110" workbookViewId="0">
      <selection activeCell="B52" sqref="B52"/>
    </sheetView>
  </sheetViews>
  <sheetFormatPr defaultColWidth="8.88671875" defaultRowHeight="13.5" x14ac:dyDescent="0.25"/>
  <cols>
    <col min="1" max="1" width="11.33203125" style="3" customWidth="1"/>
    <col min="2" max="2" width="124.33203125" style="3" customWidth="1"/>
    <col min="3" max="6" width="8.88671875" style="3"/>
    <col min="7" max="9" width="0" style="3" hidden="1" customWidth="1"/>
    <col min="10" max="10" width="14.88671875" style="3" customWidth="1"/>
    <col min="11" max="16384" width="8.88671875" style="3"/>
  </cols>
  <sheetData>
    <row r="1" spans="1:6" ht="14.25" x14ac:dyDescent="0.25">
      <c r="A1" s="1"/>
      <c r="B1" s="22" t="s">
        <v>353</v>
      </c>
    </row>
    <row r="2" spans="1:6" ht="20.100000000000001" customHeight="1" x14ac:dyDescent="0.25">
      <c r="A2" s="70" t="s">
        <v>306</v>
      </c>
      <c r="B2" s="71" t="s">
        <v>354</v>
      </c>
    </row>
    <row r="3" spans="1:6" s="5" customFormat="1" ht="20.100000000000001" customHeight="1" x14ac:dyDescent="0.25">
      <c r="A3" s="70" t="s">
        <v>307</v>
      </c>
      <c r="B3" s="71" t="s">
        <v>382</v>
      </c>
      <c r="C3" s="72"/>
      <c r="D3" s="72"/>
      <c r="E3" s="72"/>
      <c r="F3" s="72"/>
    </row>
    <row r="4" spans="1:6" ht="20.100000000000001" customHeight="1" x14ac:dyDescent="0.25">
      <c r="A4" s="70" t="s">
        <v>308</v>
      </c>
      <c r="B4" s="175" t="s">
        <v>355</v>
      </c>
    </row>
    <row r="5" spans="1:6" ht="20.100000000000001" customHeight="1" x14ac:dyDescent="0.25">
      <c r="A5" s="70" t="s">
        <v>309</v>
      </c>
      <c r="B5" s="71" t="s">
        <v>356</v>
      </c>
    </row>
    <row r="6" spans="1:6" ht="20.100000000000001" customHeight="1" x14ac:dyDescent="0.25">
      <c r="A6" s="70" t="s">
        <v>310</v>
      </c>
      <c r="B6" s="71" t="s">
        <v>357</v>
      </c>
    </row>
    <row r="7" spans="1:6" ht="20.100000000000001" customHeight="1" x14ac:dyDescent="0.25">
      <c r="A7" s="70" t="s">
        <v>311</v>
      </c>
      <c r="B7" s="71" t="s">
        <v>383</v>
      </c>
    </row>
    <row r="8" spans="1:6" ht="20.100000000000001" customHeight="1" x14ac:dyDescent="0.25">
      <c r="A8" s="70" t="s">
        <v>312</v>
      </c>
      <c r="B8" s="71" t="s">
        <v>384</v>
      </c>
    </row>
    <row r="9" spans="1:6" ht="20.100000000000001" customHeight="1" x14ac:dyDescent="0.25">
      <c r="A9" s="70" t="s">
        <v>313</v>
      </c>
      <c r="B9" s="71" t="s">
        <v>385</v>
      </c>
    </row>
    <row r="10" spans="1:6" ht="20.100000000000001" customHeight="1" x14ac:dyDescent="0.25">
      <c r="A10" s="70" t="s">
        <v>314</v>
      </c>
      <c r="B10" s="71" t="s">
        <v>358</v>
      </c>
    </row>
    <row r="11" spans="1:6" ht="20.100000000000001" customHeight="1" x14ac:dyDescent="0.25">
      <c r="A11" s="70" t="s">
        <v>315</v>
      </c>
      <c r="B11" s="71" t="s">
        <v>359</v>
      </c>
    </row>
    <row r="12" spans="1:6" ht="20.100000000000001" customHeight="1" x14ac:dyDescent="0.25">
      <c r="A12" s="70" t="s">
        <v>316</v>
      </c>
      <c r="B12" s="71" t="s">
        <v>386</v>
      </c>
    </row>
    <row r="13" spans="1:6" ht="20.100000000000001" customHeight="1" x14ac:dyDescent="0.25">
      <c r="A13" s="70" t="s">
        <v>317</v>
      </c>
      <c r="B13" s="71" t="s">
        <v>360</v>
      </c>
    </row>
    <row r="14" spans="1:6" ht="20.100000000000001" customHeight="1" x14ac:dyDescent="0.25">
      <c r="A14" s="70" t="s">
        <v>318</v>
      </c>
      <c r="B14" s="71" t="s">
        <v>387</v>
      </c>
    </row>
    <row r="15" spans="1:6" ht="20.100000000000001" customHeight="1" x14ac:dyDescent="0.25">
      <c r="A15" s="70" t="s">
        <v>319</v>
      </c>
      <c r="B15" s="71" t="s">
        <v>361</v>
      </c>
    </row>
    <row r="16" spans="1:6" ht="20.100000000000001" customHeight="1" x14ac:dyDescent="0.25">
      <c r="A16" s="70" t="s">
        <v>320</v>
      </c>
      <c r="B16" s="71" t="s">
        <v>362</v>
      </c>
    </row>
    <row r="17" spans="1:1012 1035:2037 2060:3062 3085:4087 4110:5112 5135:6137 6160:7162 7185:8187 8210:9212 9235:10237 10260:11262 11285:12287 12310:13312 13335:14335 14337:15360 15362:16362" ht="20.100000000000001" customHeight="1" x14ac:dyDescent="0.25">
      <c r="A17" s="70" t="s">
        <v>321</v>
      </c>
      <c r="B17" s="71" t="s">
        <v>363</v>
      </c>
      <c r="AI17" s="73"/>
      <c r="AK17" s="4"/>
      <c r="BH17" s="73"/>
      <c r="BJ17" s="4"/>
      <c r="CG17" s="73"/>
      <c r="CI17" s="4"/>
      <c r="DF17" s="73"/>
      <c r="DH17" s="4"/>
      <c r="EE17" s="73"/>
      <c r="EG17" s="4"/>
      <c r="FD17" s="73"/>
      <c r="FF17" s="4"/>
      <c r="GC17" s="73"/>
      <c r="GE17" s="4"/>
      <c r="HB17" s="73"/>
      <c r="HD17" s="4"/>
      <c r="IA17" s="73"/>
      <c r="IC17" s="4"/>
      <c r="IZ17" s="73"/>
      <c r="JB17" s="4"/>
      <c r="JY17" s="73"/>
      <c r="KA17" s="4"/>
      <c r="KX17" s="73"/>
      <c r="KZ17" s="4"/>
      <c r="LW17" s="73"/>
      <c r="LY17" s="4"/>
      <c r="MV17" s="73"/>
      <c r="MX17" s="4"/>
      <c r="NU17" s="73"/>
      <c r="NW17" s="4"/>
      <c r="OT17" s="73"/>
      <c r="OV17" s="4"/>
      <c r="PS17" s="73"/>
      <c r="PU17" s="4"/>
      <c r="QR17" s="73"/>
      <c r="QT17" s="4"/>
      <c r="RQ17" s="73"/>
      <c r="RS17" s="4"/>
      <c r="SP17" s="73"/>
      <c r="SR17" s="4"/>
      <c r="TO17" s="73"/>
      <c r="TQ17" s="4"/>
      <c r="UN17" s="73"/>
      <c r="UP17" s="4"/>
      <c r="VM17" s="73"/>
      <c r="VO17" s="4"/>
      <c r="WL17" s="73"/>
      <c r="WN17" s="4"/>
      <c r="XK17" s="73"/>
      <c r="XM17" s="4"/>
      <c r="YJ17" s="73"/>
      <c r="YL17" s="4"/>
      <c r="ZI17" s="73"/>
      <c r="ZK17" s="4"/>
      <c r="AAH17" s="73"/>
      <c r="AAJ17" s="4"/>
      <c r="ABG17" s="73"/>
      <c r="ABI17" s="4"/>
      <c r="ACF17" s="73"/>
      <c r="ACH17" s="4"/>
      <c r="ADE17" s="73"/>
      <c r="ADG17" s="4"/>
      <c r="AED17" s="73"/>
      <c r="AEF17" s="4"/>
      <c r="AFC17" s="73"/>
      <c r="AFE17" s="4"/>
      <c r="AGB17" s="73"/>
      <c r="AGD17" s="4"/>
      <c r="AHA17" s="73"/>
      <c r="AHC17" s="4"/>
      <c r="AHZ17" s="73"/>
      <c r="AIB17" s="4"/>
      <c r="AIY17" s="73"/>
      <c r="AJA17" s="4"/>
      <c r="AJX17" s="73"/>
      <c r="AJZ17" s="4"/>
      <c r="AKW17" s="73"/>
      <c r="AKY17" s="4"/>
      <c r="ALV17" s="73"/>
      <c r="ALX17" s="4"/>
      <c r="AMU17" s="73"/>
      <c r="AMW17" s="4"/>
      <c r="ANT17" s="73"/>
      <c r="ANV17" s="4"/>
      <c r="AOS17" s="73"/>
      <c r="AOU17" s="4"/>
      <c r="APR17" s="73"/>
      <c r="APT17" s="4"/>
      <c r="AQQ17" s="73"/>
      <c r="AQS17" s="4"/>
      <c r="ARP17" s="73"/>
      <c r="ARR17" s="4"/>
      <c r="ASO17" s="73"/>
      <c r="ASQ17" s="4"/>
      <c r="ATN17" s="73"/>
      <c r="ATP17" s="4"/>
      <c r="AUM17" s="73"/>
      <c r="AUO17" s="4"/>
      <c r="AVL17" s="73"/>
      <c r="AVN17" s="4"/>
      <c r="AWK17" s="73"/>
      <c r="AWM17" s="4"/>
      <c r="AXJ17" s="73"/>
      <c r="AXL17" s="4"/>
      <c r="AYI17" s="73"/>
      <c r="AYK17" s="4"/>
      <c r="AZH17" s="73"/>
      <c r="AZJ17" s="4"/>
      <c r="BAG17" s="73"/>
      <c r="BAI17" s="4"/>
      <c r="BBF17" s="73"/>
      <c r="BBH17" s="4"/>
      <c r="BCE17" s="73"/>
      <c r="BCG17" s="4"/>
      <c r="BDD17" s="73"/>
      <c r="BDF17" s="4"/>
      <c r="BEC17" s="73"/>
      <c r="BEE17" s="4"/>
      <c r="BFB17" s="73"/>
      <c r="BFD17" s="4"/>
      <c r="BGA17" s="73"/>
      <c r="BGC17" s="4"/>
      <c r="BGZ17" s="73"/>
      <c r="BHB17" s="4"/>
      <c r="BHY17" s="73"/>
      <c r="BIA17" s="4"/>
      <c r="BIX17" s="73"/>
      <c r="BIZ17" s="4"/>
      <c r="BJW17" s="73"/>
      <c r="BJY17" s="4"/>
      <c r="BKV17" s="73"/>
      <c r="BKX17" s="4"/>
      <c r="BLU17" s="73"/>
      <c r="BLW17" s="4"/>
      <c r="BMT17" s="73"/>
      <c r="BMV17" s="4"/>
      <c r="BNS17" s="73"/>
      <c r="BNU17" s="4"/>
      <c r="BOR17" s="73"/>
      <c r="BOT17" s="4"/>
      <c r="BPQ17" s="73"/>
      <c r="BPS17" s="4"/>
      <c r="BQP17" s="73"/>
      <c r="BQR17" s="4"/>
      <c r="BRO17" s="73"/>
      <c r="BRQ17" s="4"/>
      <c r="BSN17" s="73"/>
      <c r="BSP17" s="4"/>
      <c r="BTM17" s="73"/>
      <c r="BTO17" s="4"/>
      <c r="BUL17" s="73"/>
      <c r="BUN17" s="4"/>
      <c r="BVK17" s="73"/>
      <c r="BVM17" s="4"/>
      <c r="BWJ17" s="73"/>
      <c r="BWL17" s="4"/>
      <c r="BXI17" s="73"/>
      <c r="BXK17" s="4"/>
      <c r="BYH17" s="73"/>
      <c r="BYJ17" s="4"/>
      <c r="BZG17" s="73"/>
      <c r="BZI17" s="4"/>
      <c r="CAF17" s="73"/>
      <c r="CAH17" s="4"/>
      <c r="CBE17" s="73"/>
      <c r="CBG17" s="4"/>
      <c r="CCD17" s="73"/>
      <c r="CCF17" s="4"/>
      <c r="CDC17" s="73"/>
      <c r="CDE17" s="4"/>
      <c r="CEB17" s="73"/>
      <c r="CED17" s="4"/>
      <c r="CFA17" s="73"/>
      <c r="CFC17" s="4"/>
      <c r="CFZ17" s="73"/>
      <c r="CGB17" s="4"/>
      <c r="CGY17" s="73"/>
      <c r="CHA17" s="4"/>
      <c r="CHX17" s="73"/>
      <c r="CHZ17" s="4"/>
      <c r="CIW17" s="73"/>
      <c r="CIY17" s="4"/>
      <c r="CJV17" s="73"/>
      <c r="CJX17" s="4"/>
      <c r="CKU17" s="73"/>
      <c r="CKW17" s="4"/>
      <c r="CLT17" s="73"/>
      <c r="CLV17" s="4"/>
      <c r="CMS17" s="73"/>
      <c r="CMU17" s="4"/>
      <c r="CNR17" s="73"/>
      <c r="CNT17" s="4"/>
      <c r="COQ17" s="73"/>
      <c r="COS17" s="4"/>
      <c r="CPP17" s="73"/>
      <c r="CPR17" s="4"/>
      <c r="CQO17" s="73"/>
      <c r="CQQ17" s="4"/>
      <c r="CRN17" s="73"/>
      <c r="CRP17" s="4"/>
      <c r="CSM17" s="73"/>
      <c r="CSO17" s="4"/>
      <c r="CTL17" s="73"/>
      <c r="CTN17" s="4"/>
      <c r="CUK17" s="73"/>
      <c r="CUM17" s="4"/>
      <c r="CVJ17" s="73"/>
      <c r="CVL17" s="4"/>
      <c r="CWI17" s="73"/>
      <c r="CWK17" s="4"/>
      <c r="CXH17" s="73"/>
      <c r="CXJ17" s="4"/>
      <c r="CYG17" s="73"/>
      <c r="CYI17" s="4"/>
      <c r="CZF17" s="73"/>
      <c r="CZH17" s="4"/>
      <c r="DAE17" s="73"/>
      <c r="DAG17" s="4"/>
      <c r="DBD17" s="73"/>
      <c r="DBF17" s="4"/>
      <c r="DCC17" s="73"/>
      <c r="DCE17" s="4"/>
      <c r="DDB17" s="73"/>
      <c r="DDD17" s="4"/>
      <c r="DEA17" s="73"/>
      <c r="DEC17" s="4"/>
      <c r="DEZ17" s="73"/>
      <c r="DFB17" s="4"/>
      <c r="DFY17" s="73"/>
      <c r="DGA17" s="4"/>
      <c r="DGX17" s="73"/>
      <c r="DGZ17" s="4"/>
      <c r="DHW17" s="73"/>
      <c r="DHY17" s="4"/>
      <c r="DIV17" s="73"/>
      <c r="DIX17" s="4"/>
      <c r="DJU17" s="73"/>
      <c r="DJW17" s="4"/>
      <c r="DKT17" s="73"/>
      <c r="DKV17" s="4"/>
      <c r="DLS17" s="73"/>
      <c r="DLU17" s="4"/>
      <c r="DMR17" s="73"/>
      <c r="DMT17" s="4"/>
      <c r="DNQ17" s="73"/>
      <c r="DNS17" s="4"/>
      <c r="DOP17" s="73"/>
      <c r="DOR17" s="4"/>
      <c r="DPO17" s="73"/>
      <c r="DPQ17" s="4"/>
      <c r="DQN17" s="73"/>
      <c r="DQP17" s="4"/>
      <c r="DRM17" s="73"/>
      <c r="DRO17" s="4"/>
      <c r="DSL17" s="73"/>
      <c r="DSN17" s="4"/>
      <c r="DTK17" s="73"/>
      <c r="DTM17" s="4"/>
      <c r="DUJ17" s="73"/>
      <c r="DUL17" s="4"/>
      <c r="DVI17" s="73"/>
      <c r="DVK17" s="4"/>
      <c r="DWH17" s="73"/>
      <c r="DWJ17" s="4"/>
      <c r="DXG17" s="73"/>
      <c r="DXI17" s="4"/>
      <c r="DYF17" s="73"/>
      <c r="DYH17" s="4"/>
      <c r="DZE17" s="73"/>
      <c r="DZG17" s="4"/>
      <c r="EAD17" s="73"/>
      <c r="EAF17" s="4"/>
      <c r="EBC17" s="73"/>
      <c r="EBE17" s="4"/>
      <c r="ECB17" s="73"/>
      <c r="ECD17" s="4"/>
      <c r="EDA17" s="73"/>
      <c r="EDC17" s="4"/>
      <c r="EDZ17" s="73"/>
      <c r="EEB17" s="4"/>
      <c r="EEY17" s="73"/>
      <c r="EFA17" s="4"/>
      <c r="EFX17" s="73"/>
      <c r="EFZ17" s="4"/>
      <c r="EGW17" s="73"/>
      <c r="EGY17" s="4"/>
      <c r="EHV17" s="73"/>
      <c r="EHX17" s="4"/>
      <c r="EIU17" s="73"/>
      <c r="EIW17" s="4"/>
      <c r="EJT17" s="73"/>
      <c r="EJV17" s="4"/>
      <c r="EKS17" s="73"/>
      <c r="EKU17" s="4"/>
      <c r="ELR17" s="73"/>
      <c r="ELT17" s="4"/>
      <c r="EMQ17" s="73"/>
      <c r="EMS17" s="4"/>
      <c r="ENP17" s="73"/>
      <c r="ENR17" s="4"/>
      <c r="EOO17" s="73"/>
      <c r="EOQ17" s="4"/>
      <c r="EPN17" s="73"/>
      <c r="EPP17" s="4"/>
      <c r="EQM17" s="73"/>
      <c r="EQO17" s="4"/>
      <c r="ERL17" s="73"/>
      <c r="ERN17" s="4"/>
      <c r="ESK17" s="73"/>
      <c r="ESM17" s="4"/>
      <c r="ETJ17" s="73"/>
      <c r="ETL17" s="4"/>
      <c r="EUI17" s="73"/>
      <c r="EUK17" s="4"/>
      <c r="EVH17" s="73"/>
      <c r="EVJ17" s="4"/>
      <c r="EWG17" s="73"/>
      <c r="EWI17" s="4"/>
      <c r="EXF17" s="73"/>
      <c r="EXH17" s="4"/>
      <c r="EYE17" s="73"/>
      <c r="EYG17" s="4"/>
      <c r="EZD17" s="73"/>
      <c r="EZF17" s="4"/>
      <c r="FAC17" s="73"/>
      <c r="FAE17" s="4"/>
      <c r="FBB17" s="73"/>
      <c r="FBD17" s="4"/>
      <c r="FCA17" s="73"/>
      <c r="FCC17" s="4"/>
      <c r="FCZ17" s="73"/>
      <c r="FDB17" s="4"/>
      <c r="FDY17" s="73"/>
      <c r="FEA17" s="4"/>
      <c r="FEX17" s="73"/>
      <c r="FEZ17" s="4"/>
      <c r="FFW17" s="73"/>
      <c r="FFY17" s="4"/>
      <c r="FGV17" s="73"/>
      <c r="FGX17" s="4"/>
      <c r="FHU17" s="73"/>
      <c r="FHW17" s="4"/>
      <c r="FIT17" s="73"/>
      <c r="FIV17" s="4"/>
      <c r="FJS17" s="73"/>
      <c r="FJU17" s="4"/>
      <c r="FKR17" s="73"/>
      <c r="FKT17" s="4"/>
      <c r="FLQ17" s="73"/>
      <c r="FLS17" s="4"/>
      <c r="FMP17" s="73"/>
      <c r="FMR17" s="4"/>
      <c r="FNO17" s="73"/>
      <c r="FNQ17" s="4"/>
      <c r="FON17" s="73"/>
      <c r="FOP17" s="4"/>
      <c r="FPM17" s="73"/>
      <c r="FPO17" s="4"/>
      <c r="FQL17" s="73"/>
      <c r="FQN17" s="4"/>
      <c r="FRK17" s="73"/>
      <c r="FRM17" s="4"/>
      <c r="FSJ17" s="73"/>
      <c r="FSL17" s="4"/>
      <c r="FTI17" s="73"/>
      <c r="FTK17" s="4"/>
      <c r="FUH17" s="73"/>
      <c r="FUJ17" s="4"/>
      <c r="FVG17" s="73"/>
      <c r="FVI17" s="4"/>
      <c r="FWF17" s="73"/>
      <c r="FWH17" s="4"/>
      <c r="FXE17" s="73"/>
      <c r="FXG17" s="4"/>
      <c r="FYD17" s="73"/>
      <c r="FYF17" s="4"/>
      <c r="FZC17" s="73"/>
      <c r="FZE17" s="4"/>
      <c r="GAB17" s="73"/>
      <c r="GAD17" s="4"/>
      <c r="GBA17" s="73"/>
      <c r="GBC17" s="4"/>
      <c r="GBZ17" s="73"/>
      <c r="GCB17" s="4"/>
      <c r="GCY17" s="73"/>
      <c r="GDA17" s="4"/>
      <c r="GDX17" s="73"/>
      <c r="GDZ17" s="4"/>
      <c r="GEW17" s="73"/>
      <c r="GEY17" s="4"/>
      <c r="GFV17" s="73"/>
      <c r="GFX17" s="4"/>
      <c r="GGU17" s="73"/>
      <c r="GGW17" s="4"/>
      <c r="GHT17" s="73"/>
      <c r="GHV17" s="4"/>
      <c r="GIS17" s="73"/>
      <c r="GIU17" s="4"/>
      <c r="GJR17" s="73"/>
      <c r="GJT17" s="4"/>
      <c r="GKQ17" s="73"/>
      <c r="GKS17" s="4"/>
      <c r="GLP17" s="73"/>
      <c r="GLR17" s="4"/>
      <c r="GMO17" s="73"/>
      <c r="GMQ17" s="4"/>
      <c r="GNN17" s="73"/>
      <c r="GNP17" s="4"/>
      <c r="GOM17" s="73"/>
      <c r="GOO17" s="4"/>
      <c r="GPL17" s="73"/>
      <c r="GPN17" s="4"/>
      <c r="GQK17" s="73"/>
      <c r="GQM17" s="4"/>
      <c r="GRJ17" s="73"/>
      <c r="GRL17" s="4"/>
      <c r="GSI17" s="73"/>
      <c r="GSK17" s="4"/>
      <c r="GTH17" s="73"/>
      <c r="GTJ17" s="4"/>
      <c r="GUG17" s="73"/>
      <c r="GUI17" s="4"/>
      <c r="GVF17" s="73"/>
      <c r="GVH17" s="4"/>
      <c r="GWE17" s="73"/>
      <c r="GWG17" s="4"/>
      <c r="GXD17" s="73"/>
      <c r="GXF17" s="4"/>
      <c r="GYC17" s="73"/>
      <c r="GYE17" s="4"/>
      <c r="GZB17" s="73"/>
      <c r="GZD17" s="4"/>
      <c r="HAA17" s="73"/>
      <c r="HAC17" s="4"/>
      <c r="HAZ17" s="73"/>
      <c r="HBB17" s="4"/>
      <c r="HBY17" s="73"/>
      <c r="HCA17" s="4"/>
      <c r="HCX17" s="73"/>
      <c r="HCZ17" s="4"/>
      <c r="HDW17" s="73"/>
      <c r="HDY17" s="4"/>
      <c r="HEV17" s="73"/>
      <c r="HEX17" s="4"/>
      <c r="HFU17" s="73"/>
      <c r="HFW17" s="4"/>
      <c r="HGT17" s="73"/>
      <c r="HGV17" s="4"/>
      <c r="HHS17" s="73"/>
      <c r="HHU17" s="4"/>
      <c r="HIR17" s="73"/>
      <c r="HIT17" s="4"/>
      <c r="HJQ17" s="73"/>
      <c r="HJS17" s="4"/>
      <c r="HKP17" s="73"/>
      <c r="HKR17" s="4"/>
      <c r="HLO17" s="73"/>
      <c r="HLQ17" s="4"/>
      <c r="HMN17" s="73"/>
      <c r="HMP17" s="4"/>
      <c r="HNM17" s="73"/>
      <c r="HNO17" s="4"/>
      <c r="HOL17" s="73"/>
      <c r="HON17" s="4"/>
      <c r="HPK17" s="73"/>
      <c r="HPM17" s="4"/>
      <c r="HQJ17" s="73"/>
      <c r="HQL17" s="4"/>
      <c r="HRI17" s="73"/>
      <c r="HRK17" s="4"/>
      <c r="HSH17" s="73"/>
      <c r="HSJ17" s="4"/>
      <c r="HTG17" s="73"/>
      <c r="HTI17" s="4"/>
      <c r="HUF17" s="73"/>
      <c r="HUH17" s="4"/>
      <c r="HVE17" s="73"/>
      <c r="HVG17" s="4"/>
      <c r="HWD17" s="73"/>
      <c r="HWF17" s="4"/>
      <c r="HXC17" s="73"/>
      <c r="HXE17" s="4"/>
      <c r="HYB17" s="73"/>
      <c r="HYD17" s="4"/>
      <c r="HZA17" s="73"/>
      <c r="HZC17" s="4"/>
      <c r="HZZ17" s="73"/>
      <c r="IAB17" s="4"/>
      <c r="IAY17" s="73"/>
      <c r="IBA17" s="4"/>
      <c r="IBX17" s="73"/>
      <c r="IBZ17" s="4"/>
      <c r="ICW17" s="73"/>
      <c r="ICY17" s="4"/>
      <c r="IDV17" s="73"/>
      <c r="IDX17" s="4"/>
      <c r="IEU17" s="73"/>
      <c r="IEW17" s="4"/>
      <c r="IFT17" s="73"/>
      <c r="IFV17" s="4"/>
      <c r="IGS17" s="73"/>
      <c r="IGU17" s="4"/>
      <c r="IHR17" s="73"/>
      <c r="IHT17" s="4"/>
      <c r="IIQ17" s="73"/>
      <c r="IIS17" s="4"/>
      <c r="IJP17" s="73"/>
      <c r="IJR17" s="4"/>
      <c r="IKO17" s="73"/>
      <c r="IKQ17" s="4"/>
      <c r="ILN17" s="73"/>
      <c r="ILP17" s="4"/>
      <c r="IMM17" s="73"/>
      <c r="IMO17" s="4"/>
      <c r="INL17" s="73"/>
      <c r="INN17" s="4"/>
      <c r="IOK17" s="73"/>
      <c r="IOM17" s="4"/>
      <c r="IPJ17" s="73"/>
      <c r="IPL17" s="4"/>
      <c r="IQI17" s="73"/>
      <c r="IQK17" s="4"/>
      <c r="IRH17" s="73"/>
      <c r="IRJ17" s="4"/>
      <c r="ISG17" s="73"/>
      <c r="ISI17" s="4"/>
      <c r="ITF17" s="73"/>
      <c r="ITH17" s="4"/>
      <c r="IUE17" s="73"/>
      <c r="IUG17" s="4"/>
      <c r="IVD17" s="73"/>
      <c r="IVF17" s="4"/>
      <c r="IWC17" s="73"/>
      <c r="IWE17" s="4"/>
      <c r="IXB17" s="73"/>
      <c r="IXD17" s="4"/>
      <c r="IYA17" s="73"/>
      <c r="IYC17" s="4"/>
      <c r="IYZ17" s="73"/>
      <c r="IZB17" s="4"/>
      <c r="IZY17" s="73"/>
      <c r="JAA17" s="4"/>
      <c r="JAX17" s="73"/>
      <c r="JAZ17" s="4"/>
      <c r="JBW17" s="73"/>
      <c r="JBY17" s="4"/>
      <c r="JCV17" s="73"/>
      <c r="JCX17" s="4"/>
      <c r="JDU17" s="73"/>
      <c r="JDW17" s="4"/>
      <c r="JET17" s="73"/>
      <c r="JEV17" s="4"/>
      <c r="JFS17" s="73"/>
      <c r="JFU17" s="4"/>
      <c r="JGR17" s="73"/>
      <c r="JGT17" s="4"/>
      <c r="JHQ17" s="73"/>
      <c r="JHS17" s="4"/>
      <c r="JIP17" s="73"/>
      <c r="JIR17" s="4"/>
      <c r="JJO17" s="73"/>
      <c r="JJQ17" s="4"/>
      <c r="JKN17" s="73"/>
      <c r="JKP17" s="4"/>
      <c r="JLM17" s="73"/>
      <c r="JLO17" s="4"/>
      <c r="JML17" s="73"/>
      <c r="JMN17" s="4"/>
      <c r="JNK17" s="73"/>
      <c r="JNM17" s="4"/>
      <c r="JOJ17" s="73"/>
      <c r="JOL17" s="4"/>
      <c r="JPI17" s="73"/>
      <c r="JPK17" s="4"/>
      <c r="JQH17" s="73"/>
      <c r="JQJ17" s="4"/>
      <c r="JRG17" s="73"/>
      <c r="JRI17" s="4"/>
      <c r="JSF17" s="73"/>
      <c r="JSH17" s="4"/>
      <c r="JTE17" s="73"/>
      <c r="JTG17" s="4"/>
      <c r="JUD17" s="73"/>
      <c r="JUF17" s="4"/>
      <c r="JVC17" s="73"/>
      <c r="JVE17" s="4"/>
      <c r="JWB17" s="73"/>
      <c r="JWD17" s="4"/>
      <c r="JXA17" s="73"/>
      <c r="JXC17" s="4"/>
      <c r="JXZ17" s="73"/>
      <c r="JYB17" s="4"/>
      <c r="JYY17" s="73"/>
      <c r="JZA17" s="4"/>
      <c r="JZX17" s="73"/>
      <c r="JZZ17" s="4"/>
      <c r="KAW17" s="73"/>
      <c r="KAY17" s="4"/>
      <c r="KBV17" s="73"/>
      <c r="KBX17" s="4"/>
      <c r="KCU17" s="73"/>
      <c r="KCW17" s="4"/>
      <c r="KDT17" s="73"/>
      <c r="KDV17" s="4"/>
      <c r="KES17" s="73"/>
      <c r="KEU17" s="4"/>
      <c r="KFR17" s="73"/>
      <c r="KFT17" s="4"/>
      <c r="KGQ17" s="73"/>
      <c r="KGS17" s="4"/>
      <c r="KHP17" s="73"/>
      <c r="KHR17" s="4"/>
      <c r="KIO17" s="73"/>
      <c r="KIQ17" s="4"/>
      <c r="KJN17" s="73"/>
      <c r="KJP17" s="4"/>
      <c r="KKM17" s="73"/>
      <c r="KKO17" s="4"/>
      <c r="KLL17" s="73"/>
      <c r="KLN17" s="4"/>
      <c r="KMK17" s="73"/>
      <c r="KMM17" s="4"/>
      <c r="KNJ17" s="73"/>
      <c r="KNL17" s="4"/>
      <c r="KOI17" s="73"/>
      <c r="KOK17" s="4"/>
      <c r="KPH17" s="73"/>
      <c r="KPJ17" s="4"/>
      <c r="KQG17" s="73"/>
      <c r="KQI17" s="4"/>
      <c r="KRF17" s="73"/>
      <c r="KRH17" s="4"/>
      <c r="KSE17" s="73"/>
      <c r="KSG17" s="4"/>
      <c r="KTD17" s="73"/>
      <c r="KTF17" s="4"/>
      <c r="KUC17" s="73"/>
      <c r="KUE17" s="4"/>
      <c r="KVB17" s="73"/>
      <c r="KVD17" s="4"/>
      <c r="KWA17" s="73"/>
      <c r="KWC17" s="4"/>
      <c r="KWZ17" s="73"/>
      <c r="KXB17" s="4"/>
      <c r="KXY17" s="73"/>
      <c r="KYA17" s="4"/>
      <c r="KYX17" s="73"/>
      <c r="KYZ17" s="4"/>
      <c r="KZW17" s="73"/>
      <c r="KZY17" s="4"/>
      <c r="LAV17" s="73"/>
      <c r="LAX17" s="4"/>
      <c r="LBU17" s="73"/>
      <c r="LBW17" s="4"/>
      <c r="LCT17" s="73"/>
      <c r="LCV17" s="4"/>
      <c r="LDS17" s="73"/>
      <c r="LDU17" s="4"/>
      <c r="LER17" s="73"/>
      <c r="LET17" s="4"/>
      <c r="LFQ17" s="73"/>
      <c r="LFS17" s="4"/>
      <c r="LGP17" s="73"/>
      <c r="LGR17" s="4"/>
      <c r="LHO17" s="73"/>
      <c r="LHQ17" s="4"/>
      <c r="LIN17" s="73"/>
      <c r="LIP17" s="4"/>
      <c r="LJM17" s="73"/>
      <c r="LJO17" s="4"/>
      <c r="LKL17" s="73"/>
      <c r="LKN17" s="4"/>
      <c r="LLK17" s="73"/>
      <c r="LLM17" s="4"/>
      <c r="LMJ17" s="73"/>
      <c r="LML17" s="4"/>
      <c r="LNI17" s="73"/>
      <c r="LNK17" s="4"/>
      <c r="LOH17" s="73"/>
      <c r="LOJ17" s="4"/>
      <c r="LPG17" s="73"/>
      <c r="LPI17" s="4"/>
      <c r="LQF17" s="73"/>
      <c r="LQH17" s="4"/>
      <c r="LRE17" s="73"/>
      <c r="LRG17" s="4"/>
      <c r="LSD17" s="73"/>
      <c r="LSF17" s="4"/>
      <c r="LTC17" s="73"/>
      <c r="LTE17" s="4"/>
      <c r="LUB17" s="73"/>
      <c r="LUD17" s="4"/>
      <c r="LVA17" s="73"/>
      <c r="LVC17" s="4"/>
      <c r="LVZ17" s="73"/>
      <c r="LWB17" s="4"/>
      <c r="LWY17" s="73"/>
      <c r="LXA17" s="4"/>
      <c r="LXX17" s="73"/>
      <c r="LXZ17" s="4"/>
      <c r="LYW17" s="73"/>
      <c r="LYY17" s="4"/>
      <c r="LZV17" s="73"/>
      <c r="LZX17" s="4"/>
      <c r="MAU17" s="73"/>
      <c r="MAW17" s="4"/>
      <c r="MBT17" s="73"/>
      <c r="MBV17" s="4"/>
      <c r="MCS17" s="73"/>
      <c r="MCU17" s="4"/>
      <c r="MDR17" s="73"/>
      <c r="MDT17" s="4"/>
      <c r="MEQ17" s="73"/>
      <c r="MES17" s="4"/>
      <c r="MFP17" s="73"/>
      <c r="MFR17" s="4"/>
      <c r="MGO17" s="73"/>
      <c r="MGQ17" s="4"/>
      <c r="MHN17" s="73"/>
      <c r="MHP17" s="4"/>
      <c r="MIM17" s="73"/>
      <c r="MIO17" s="4"/>
      <c r="MJL17" s="73"/>
      <c r="MJN17" s="4"/>
      <c r="MKK17" s="73"/>
      <c r="MKM17" s="4"/>
      <c r="MLJ17" s="73"/>
      <c r="MLL17" s="4"/>
      <c r="MMI17" s="73"/>
      <c r="MMK17" s="4"/>
      <c r="MNH17" s="73"/>
      <c r="MNJ17" s="4"/>
      <c r="MOG17" s="73"/>
      <c r="MOI17" s="4"/>
      <c r="MPF17" s="73"/>
      <c r="MPH17" s="4"/>
      <c r="MQE17" s="73"/>
      <c r="MQG17" s="4"/>
      <c r="MRD17" s="73"/>
      <c r="MRF17" s="4"/>
      <c r="MSC17" s="73"/>
      <c r="MSE17" s="4"/>
      <c r="MTB17" s="73"/>
      <c r="MTD17" s="4"/>
      <c r="MUA17" s="73"/>
      <c r="MUC17" s="4"/>
      <c r="MUZ17" s="73"/>
      <c r="MVB17" s="4"/>
      <c r="MVY17" s="73"/>
      <c r="MWA17" s="4"/>
      <c r="MWX17" s="73"/>
      <c r="MWZ17" s="4"/>
      <c r="MXW17" s="73"/>
      <c r="MXY17" s="4"/>
      <c r="MYV17" s="73"/>
      <c r="MYX17" s="4"/>
      <c r="MZU17" s="73"/>
      <c r="MZW17" s="4"/>
      <c r="NAT17" s="73"/>
      <c r="NAV17" s="4"/>
      <c r="NBS17" s="73"/>
      <c r="NBU17" s="4"/>
      <c r="NCR17" s="73"/>
      <c r="NCT17" s="4"/>
      <c r="NDQ17" s="73"/>
      <c r="NDS17" s="4"/>
      <c r="NEP17" s="73"/>
      <c r="NER17" s="4"/>
      <c r="NFO17" s="73"/>
      <c r="NFQ17" s="4"/>
      <c r="NGN17" s="73"/>
      <c r="NGP17" s="4"/>
      <c r="NHM17" s="73"/>
      <c r="NHO17" s="4"/>
      <c r="NIL17" s="73"/>
      <c r="NIN17" s="4"/>
      <c r="NJK17" s="73"/>
      <c r="NJM17" s="4"/>
      <c r="NKJ17" s="73"/>
      <c r="NKL17" s="4"/>
      <c r="NLI17" s="73"/>
      <c r="NLK17" s="4"/>
      <c r="NMH17" s="73"/>
      <c r="NMJ17" s="4"/>
      <c r="NNG17" s="73"/>
      <c r="NNI17" s="4"/>
      <c r="NOF17" s="73"/>
      <c r="NOH17" s="4"/>
      <c r="NPE17" s="73"/>
      <c r="NPG17" s="4"/>
      <c r="NQD17" s="73"/>
      <c r="NQF17" s="4"/>
      <c r="NRC17" s="73"/>
      <c r="NRE17" s="4"/>
      <c r="NSB17" s="73"/>
      <c r="NSD17" s="4"/>
      <c r="NTA17" s="73"/>
      <c r="NTC17" s="4"/>
      <c r="NTZ17" s="73"/>
      <c r="NUB17" s="4"/>
      <c r="NUY17" s="73"/>
      <c r="NVA17" s="4"/>
      <c r="NVX17" s="73"/>
      <c r="NVZ17" s="4"/>
      <c r="NWW17" s="73"/>
      <c r="NWY17" s="4"/>
      <c r="NXV17" s="73"/>
      <c r="NXX17" s="4"/>
      <c r="NYU17" s="73"/>
      <c r="NYW17" s="4"/>
      <c r="NZT17" s="73"/>
      <c r="NZV17" s="4"/>
      <c r="OAS17" s="73"/>
      <c r="OAU17" s="4"/>
      <c r="OBR17" s="73"/>
      <c r="OBT17" s="4"/>
      <c r="OCQ17" s="73"/>
      <c r="OCS17" s="4"/>
      <c r="ODP17" s="73"/>
      <c r="ODR17" s="4"/>
      <c r="OEO17" s="73"/>
      <c r="OEQ17" s="4"/>
      <c r="OFN17" s="73"/>
      <c r="OFP17" s="4"/>
      <c r="OGM17" s="73"/>
      <c r="OGO17" s="4"/>
      <c r="OHL17" s="73"/>
      <c r="OHN17" s="4"/>
      <c r="OIK17" s="73"/>
      <c r="OIM17" s="4"/>
      <c r="OJJ17" s="73"/>
      <c r="OJL17" s="4"/>
      <c r="OKI17" s="73"/>
      <c r="OKK17" s="4"/>
      <c r="OLH17" s="73"/>
      <c r="OLJ17" s="4"/>
      <c r="OMG17" s="73"/>
      <c r="OMI17" s="4"/>
      <c r="ONF17" s="73"/>
      <c r="ONH17" s="4"/>
      <c r="OOE17" s="73"/>
      <c r="OOG17" s="4"/>
      <c r="OPD17" s="73"/>
      <c r="OPF17" s="4"/>
      <c r="OQC17" s="73"/>
      <c r="OQE17" s="4"/>
      <c r="ORB17" s="73"/>
      <c r="ORD17" s="4"/>
      <c r="OSA17" s="73"/>
      <c r="OSC17" s="4"/>
      <c r="OSZ17" s="73"/>
      <c r="OTB17" s="4"/>
      <c r="OTY17" s="73"/>
      <c r="OUA17" s="4"/>
      <c r="OUX17" s="73"/>
      <c r="OUZ17" s="4"/>
      <c r="OVW17" s="73"/>
      <c r="OVY17" s="4"/>
      <c r="OWV17" s="73"/>
      <c r="OWX17" s="4"/>
      <c r="OXU17" s="73"/>
      <c r="OXW17" s="4"/>
      <c r="OYT17" s="73"/>
      <c r="OYV17" s="4"/>
      <c r="OZS17" s="73"/>
      <c r="OZU17" s="4"/>
      <c r="PAR17" s="73"/>
      <c r="PAT17" s="4"/>
      <c r="PBQ17" s="73"/>
      <c r="PBS17" s="4"/>
      <c r="PCP17" s="73"/>
      <c r="PCR17" s="4"/>
      <c r="PDO17" s="73"/>
      <c r="PDQ17" s="4"/>
      <c r="PEN17" s="73"/>
      <c r="PEP17" s="4"/>
      <c r="PFM17" s="73"/>
      <c r="PFO17" s="4"/>
      <c r="PGL17" s="73"/>
      <c r="PGN17" s="4"/>
      <c r="PHK17" s="73"/>
      <c r="PHM17" s="4"/>
      <c r="PIJ17" s="73"/>
      <c r="PIL17" s="4"/>
      <c r="PJI17" s="73"/>
      <c r="PJK17" s="4"/>
      <c r="PKH17" s="73"/>
      <c r="PKJ17" s="4"/>
      <c r="PLG17" s="73"/>
      <c r="PLI17" s="4"/>
      <c r="PMF17" s="73"/>
      <c r="PMH17" s="4"/>
      <c r="PNE17" s="73"/>
      <c r="PNG17" s="4"/>
      <c r="POD17" s="73"/>
      <c r="POF17" s="4"/>
      <c r="PPC17" s="73"/>
      <c r="PPE17" s="4"/>
      <c r="PQB17" s="73"/>
      <c r="PQD17" s="4"/>
      <c r="PRA17" s="73"/>
      <c r="PRC17" s="4"/>
      <c r="PRZ17" s="73"/>
      <c r="PSB17" s="4"/>
      <c r="PSY17" s="73"/>
      <c r="PTA17" s="4"/>
      <c r="PTX17" s="73"/>
      <c r="PTZ17" s="4"/>
      <c r="PUW17" s="73"/>
      <c r="PUY17" s="4"/>
      <c r="PVV17" s="73"/>
      <c r="PVX17" s="4"/>
      <c r="PWU17" s="73"/>
      <c r="PWW17" s="4"/>
      <c r="PXT17" s="73"/>
      <c r="PXV17" s="4"/>
      <c r="PYS17" s="73"/>
      <c r="PYU17" s="4"/>
      <c r="PZR17" s="73"/>
      <c r="PZT17" s="4"/>
      <c r="QAQ17" s="73"/>
      <c r="QAS17" s="4"/>
      <c r="QBP17" s="73"/>
      <c r="QBR17" s="4"/>
      <c r="QCO17" s="73"/>
      <c r="QCQ17" s="4"/>
      <c r="QDN17" s="73"/>
      <c r="QDP17" s="4"/>
      <c r="QEM17" s="73"/>
      <c r="QEO17" s="4"/>
      <c r="QFL17" s="73"/>
      <c r="QFN17" s="4"/>
      <c r="QGK17" s="73"/>
      <c r="QGM17" s="4"/>
      <c r="QHJ17" s="73"/>
      <c r="QHL17" s="4"/>
      <c r="QII17" s="73"/>
      <c r="QIK17" s="4"/>
      <c r="QJH17" s="73"/>
      <c r="QJJ17" s="4"/>
      <c r="QKG17" s="73"/>
      <c r="QKI17" s="4"/>
      <c r="QLF17" s="73"/>
      <c r="QLH17" s="4"/>
      <c r="QME17" s="73"/>
      <c r="QMG17" s="4"/>
      <c r="QND17" s="73"/>
      <c r="QNF17" s="4"/>
      <c r="QOC17" s="73"/>
      <c r="QOE17" s="4"/>
      <c r="QPB17" s="73"/>
      <c r="QPD17" s="4"/>
      <c r="QQA17" s="73"/>
      <c r="QQC17" s="4"/>
      <c r="QQZ17" s="73"/>
      <c r="QRB17" s="4"/>
      <c r="QRY17" s="73"/>
      <c r="QSA17" s="4"/>
      <c r="QSX17" s="73"/>
      <c r="QSZ17" s="4"/>
      <c r="QTW17" s="73"/>
      <c r="QTY17" s="4"/>
      <c r="QUV17" s="73"/>
      <c r="QUX17" s="4"/>
      <c r="QVU17" s="73"/>
      <c r="QVW17" s="4"/>
      <c r="QWT17" s="73"/>
      <c r="QWV17" s="4"/>
      <c r="QXS17" s="73"/>
      <c r="QXU17" s="4"/>
      <c r="QYR17" s="73"/>
      <c r="QYT17" s="4"/>
      <c r="QZQ17" s="73"/>
      <c r="QZS17" s="4"/>
      <c r="RAP17" s="73"/>
      <c r="RAR17" s="4"/>
      <c r="RBO17" s="73"/>
      <c r="RBQ17" s="4"/>
      <c r="RCN17" s="73"/>
      <c r="RCP17" s="4"/>
      <c r="RDM17" s="73"/>
      <c r="RDO17" s="4"/>
      <c r="REL17" s="73"/>
      <c r="REN17" s="4"/>
      <c r="RFK17" s="73"/>
      <c r="RFM17" s="4"/>
      <c r="RGJ17" s="73"/>
      <c r="RGL17" s="4"/>
      <c r="RHI17" s="73"/>
      <c r="RHK17" s="4"/>
      <c r="RIH17" s="73"/>
      <c r="RIJ17" s="4"/>
      <c r="RJG17" s="73"/>
      <c r="RJI17" s="4"/>
      <c r="RKF17" s="73"/>
      <c r="RKH17" s="4"/>
      <c r="RLE17" s="73"/>
      <c r="RLG17" s="4"/>
      <c r="RMD17" s="73"/>
      <c r="RMF17" s="4"/>
      <c r="RNC17" s="73"/>
      <c r="RNE17" s="4"/>
      <c r="ROB17" s="73"/>
      <c r="ROD17" s="4"/>
      <c r="RPA17" s="73"/>
      <c r="RPC17" s="4"/>
      <c r="RPZ17" s="73"/>
      <c r="RQB17" s="4"/>
      <c r="RQY17" s="73"/>
      <c r="RRA17" s="4"/>
      <c r="RRX17" s="73"/>
      <c r="RRZ17" s="4"/>
      <c r="RSW17" s="73"/>
      <c r="RSY17" s="4"/>
      <c r="RTV17" s="73"/>
      <c r="RTX17" s="4"/>
      <c r="RUU17" s="73"/>
      <c r="RUW17" s="4"/>
      <c r="RVT17" s="73"/>
      <c r="RVV17" s="4"/>
      <c r="RWS17" s="73"/>
      <c r="RWU17" s="4"/>
      <c r="RXR17" s="73"/>
      <c r="RXT17" s="4"/>
      <c r="RYQ17" s="73"/>
      <c r="RYS17" s="4"/>
      <c r="RZP17" s="73"/>
      <c r="RZR17" s="4"/>
      <c r="SAO17" s="73"/>
      <c r="SAQ17" s="4"/>
      <c r="SBN17" s="73"/>
      <c r="SBP17" s="4"/>
      <c r="SCM17" s="73"/>
      <c r="SCO17" s="4"/>
      <c r="SDL17" s="73"/>
      <c r="SDN17" s="4"/>
      <c r="SEK17" s="73"/>
      <c r="SEM17" s="4"/>
      <c r="SFJ17" s="73"/>
      <c r="SFL17" s="4"/>
      <c r="SGI17" s="73"/>
      <c r="SGK17" s="4"/>
      <c r="SHH17" s="73"/>
      <c r="SHJ17" s="4"/>
      <c r="SIG17" s="73"/>
      <c r="SII17" s="4"/>
      <c r="SJF17" s="73"/>
      <c r="SJH17" s="4"/>
      <c r="SKE17" s="73"/>
      <c r="SKG17" s="4"/>
      <c r="SLD17" s="73"/>
      <c r="SLF17" s="4"/>
      <c r="SMC17" s="73"/>
      <c r="SME17" s="4"/>
      <c r="SNB17" s="73"/>
      <c r="SND17" s="4"/>
      <c r="SOA17" s="73"/>
      <c r="SOC17" s="4"/>
      <c r="SOZ17" s="73"/>
      <c r="SPB17" s="4"/>
      <c r="SPY17" s="73"/>
      <c r="SQA17" s="4"/>
      <c r="SQX17" s="73"/>
      <c r="SQZ17" s="4"/>
      <c r="SRW17" s="73"/>
      <c r="SRY17" s="4"/>
      <c r="SSV17" s="73"/>
      <c r="SSX17" s="4"/>
      <c r="STU17" s="73"/>
      <c r="STW17" s="4"/>
      <c r="SUT17" s="73"/>
      <c r="SUV17" s="4"/>
      <c r="SVS17" s="73"/>
      <c r="SVU17" s="4"/>
      <c r="SWR17" s="73"/>
      <c r="SWT17" s="4"/>
      <c r="SXQ17" s="73"/>
      <c r="SXS17" s="4"/>
      <c r="SYP17" s="73"/>
      <c r="SYR17" s="4"/>
      <c r="SZO17" s="73"/>
      <c r="SZQ17" s="4"/>
      <c r="TAN17" s="73"/>
      <c r="TAP17" s="4"/>
      <c r="TBM17" s="73"/>
      <c r="TBO17" s="4"/>
      <c r="TCL17" s="73"/>
      <c r="TCN17" s="4"/>
      <c r="TDK17" s="73"/>
      <c r="TDM17" s="4"/>
      <c r="TEJ17" s="73"/>
      <c r="TEL17" s="4"/>
      <c r="TFI17" s="73"/>
      <c r="TFK17" s="4"/>
      <c r="TGH17" s="73"/>
      <c r="TGJ17" s="4"/>
      <c r="THG17" s="73"/>
      <c r="THI17" s="4"/>
      <c r="TIF17" s="73"/>
      <c r="TIH17" s="4"/>
      <c r="TJE17" s="73"/>
      <c r="TJG17" s="4"/>
      <c r="TKD17" s="73"/>
      <c r="TKF17" s="4"/>
      <c r="TLC17" s="73"/>
      <c r="TLE17" s="4"/>
      <c r="TMB17" s="73"/>
      <c r="TMD17" s="4"/>
      <c r="TNA17" s="73"/>
      <c r="TNC17" s="4"/>
      <c r="TNZ17" s="73"/>
      <c r="TOB17" s="4"/>
      <c r="TOY17" s="73"/>
      <c r="TPA17" s="4"/>
      <c r="TPX17" s="73"/>
      <c r="TPZ17" s="4"/>
      <c r="TQW17" s="73"/>
      <c r="TQY17" s="4"/>
      <c r="TRV17" s="73"/>
      <c r="TRX17" s="4"/>
      <c r="TSU17" s="73"/>
      <c r="TSW17" s="4"/>
      <c r="TTT17" s="73"/>
      <c r="TTV17" s="4"/>
      <c r="TUS17" s="73"/>
      <c r="TUU17" s="4"/>
      <c r="TVR17" s="73"/>
      <c r="TVT17" s="4"/>
      <c r="TWQ17" s="73"/>
      <c r="TWS17" s="4"/>
      <c r="TXP17" s="73"/>
      <c r="TXR17" s="4"/>
      <c r="TYO17" s="73"/>
      <c r="TYQ17" s="4"/>
      <c r="TZN17" s="73"/>
      <c r="TZP17" s="4"/>
      <c r="UAM17" s="73"/>
      <c r="UAO17" s="4"/>
      <c r="UBL17" s="73"/>
      <c r="UBN17" s="4"/>
      <c r="UCK17" s="73"/>
      <c r="UCM17" s="4"/>
      <c r="UDJ17" s="73"/>
      <c r="UDL17" s="4"/>
      <c r="UEI17" s="73"/>
      <c r="UEK17" s="4"/>
      <c r="UFH17" s="73"/>
      <c r="UFJ17" s="4"/>
      <c r="UGG17" s="73"/>
      <c r="UGI17" s="4"/>
      <c r="UHF17" s="73"/>
      <c r="UHH17" s="4"/>
      <c r="UIE17" s="73"/>
      <c r="UIG17" s="4"/>
      <c r="UJD17" s="73"/>
      <c r="UJF17" s="4"/>
      <c r="UKC17" s="73"/>
      <c r="UKE17" s="4"/>
      <c r="ULB17" s="73"/>
      <c r="ULD17" s="4"/>
      <c r="UMA17" s="73"/>
      <c r="UMC17" s="4"/>
      <c r="UMZ17" s="73"/>
      <c r="UNB17" s="4"/>
      <c r="UNY17" s="73"/>
      <c r="UOA17" s="4"/>
      <c r="UOX17" s="73"/>
      <c r="UOZ17" s="4"/>
      <c r="UPW17" s="73"/>
      <c r="UPY17" s="4"/>
      <c r="UQV17" s="73"/>
      <c r="UQX17" s="4"/>
      <c r="URU17" s="73"/>
      <c r="URW17" s="4"/>
      <c r="UST17" s="73"/>
      <c r="USV17" s="4"/>
      <c r="UTS17" s="73"/>
      <c r="UTU17" s="4"/>
      <c r="UUR17" s="73"/>
      <c r="UUT17" s="4"/>
      <c r="UVQ17" s="73"/>
      <c r="UVS17" s="4"/>
      <c r="UWP17" s="73"/>
      <c r="UWR17" s="4"/>
      <c r="UXO17" s="73"/>
      <c r="UXQ17" s="4"/>
      <c r="UYN17" s="73"/>
      <c r="UYP17" s="4"/>
      <c r="UZM17" s="73"/>
      <c r="UZO17" s="4"/>
      <c r="VAL17" s="73"/>
      <c r="VAN17" s="4"/>
      <c r="VBK17" s="73"/>
      <c r="VBM17" s="4"/>
      <c r="VCJ17" s="73"/>
      <c r="VCL17" s="4"/>
      <c r="VDI17" s="73"/>
      <c r="VDK17" s="4"/>
      <c r="VEH17" s="73"/>
      <c r="VEJ17" s="4"/>
      <c r="VFG17" s="73"/>
      <c r="VFI17" s="4"/>
      <c r="VGF17" s="73"/>
      <c r="VGH17" s="4"/>
      <c r="VHE17" s="73"/>
      <c r="VHG17" s="4"/>
      <c r="VID17" s="73"/>
      <c r="VIF17" s="4"/>
      <c r="VJC17" s="73"/>
      <c r="VJE17" s="4"/>
      <c r="VKB17" s="73"/>
      <c r="VKD17" s="4"/>
      <c r="VLA17" s="73"/>
      <c r="VLC17" s="4"/>
      <c r="VLZ17" s="73"/>
      <c r="VMB17" s="4"/>
      <c r="VMY17" s="73"/>
      <c r="VNA17" s="4"/>
      <c r="VNX17" s="73"/>
      <c r="VNZ17" s="4"/>
      <c r="VOW17" s="73"/>
      <c r="VOY17" s="4"/>
      <c r="VPV17" s="73"/>
      <c r="VPX17" s="4"/>
      <c r="VQU17" s="73"/>
      <c r="VQW17" s="4"/>
      <c r="VRT17" s="73"/>
      <c r="VRV17" s="4"/>
      <c r="VSS17" s="73"/>
      <c r="VSU17" s="4"/>
      <c r="VTR17" s="73"/>
      <c r="VTT17" s="4"/>
      <c r="VUQ17" s="73"/>
      <c r="VUS17" s="4"/>
      <c r="VVP17" s="73"/>
      <c r="VVR17" s="4"/>
      <c r="VWO17" s="73"/>
      <c r="VWQ17" s="4"/>
      <c r="VXN17" s="73"/>
      <c r="VXP17" s="4"/>
      <c r="VYM17" s="73"/>
      <c r="VYO17" s="4"/>
      <c r="VZL17" s="73"/>
      <c r="VZN17" s="4"/>
      <c r="WAK17" s="73"/>
      <c r="WAM17" s="4"/>
      <c r="WBJ17" s="73"/>
      <c r="WBL17" s="4"/>
      <c r="WCI17" s="73"/>
      <c r="WCK17" s="4"/>
      <c r="WDH17" s="73"/>
      <c r="WDJ17" s="4"/>
      <c r="WEG17" s="73"/>
      <c r="WEI17" s="4"/>
      <c r="WFF17" s="73"/>
      <c r="WFH17" s="4"/>
      <c r="WGE17" s="73"/>
      <c r="WGG17" s="4"/>
      <c r="WHD17" s="73"/>
      <c r="WHF17" s="4"/>
      <c r="WIC17" s="73"/>
      <c r="WIE17" s="4"/>
      <c r="WJB17" s="73"/>
      <c r="WJD17" s="4"/>
      <c r="WKA17" s="73"/>
      <c r="WKC17" s="4"/>
      <c r="WKZ17" s="73"/>
      <c r="WLB17" s="4"/>
      <c r="WLY17" s="73"/>
      <c r="WMA17" s="4"/>
      <c r="WMX17" s="73"/>
      <c r="WMZ17" s="4"/>
      <c r="WNW17" s="73"/>
      <c r="WNY17" s="4"/>
      <c r="WOV17" s="73"/>
      <c r="WOX17" s="4"/>
      <c r="WPU17" s="73"/>
      <c r="WPW17" s="4"/>
      <c r="WQT17" s="73"/>
      <c r="WQV17" s="4"/>
      <c r="WRS17" s="73"/>
      <c r="WRU17" s="4"/>
      <c r="WSR17" s="73"/>
      <c r="WST17" s="4"/>
      <c r="WTQ17" s="73"/>
      <c r="WTS17" s="4"/>
      <c r="WUP17" s="73"/>
      <c r="WUR17" s="4"/>
      <c r="WVO17" s="73"/>
      <c r="WVQ17" s="4"/>
      <c r="WWN17" s="73"/>
      <c r="WWP17" s="4"/>
      <c r="WXM17" s="73"/>
      <c r="WXO17" s="4"/>
      <c r="WYL17" s="73"/>
      <c r="WYN17" s="4"/>
      <c r="WZK17" s="73"/>
      <c r="WZM17" s="4"/>
      <c r="XAJ17" s="73"/>
      <c r="XAL17" s="4"/>
      <c r="XBI17" s="73"/>
      <c r="XBK17" s="4"/>
      <c r="XCH17" s="73"/>
      <c r="XCJ17" s="4"/>
      <c r="XDG17" s="73"/>
      <c r="XDI17" s="4"/>
      <c r="XEF17" s="73"/>
      <c r="XEH17" s="4"/>
    </row>
    <row r="18" spans="1:1012 1035:2037 2060:3062 3085:4087 4110:5112 5135:6137 6160:7162 7185:8187 8210:9212 9235:10237 10260:11262 11285:12287 12310:13312 13335:14335 14337:15360 15362:16362" ht="20.100000000000001" customHeight="1" x14ac:dyDescent="0.25">
      <c r="A18" s="70" t="s">
        <v>322</v>
      </c>
      <c r="B18" s="71" t="s">
        <v>364</v>
      </c>
      <c r="AI18" s="73"/>
      <c r="AK18" s="4"/>
      <c r="BH18" s="73"/>
      <c r="BJ18" s="4"/>
      <c r="CG18" s="73"/>
      <c r="CI18" s="4"/>
      <c r="DF18" s="73"/>
      <c r="DH18" s="4"/>
      <c r="EE18" s="73"/>
      <c r="EG18" s="4"/>
      <c r="FD18" s="73"/>
      <c r="FF18" s="4"/>
      <c r="GC18" s="73"/>
      <c r="GE18" s="4"/>
      <c r="HB18" s="73"/>
      <c r="HD18" s="4"/>
      <c r="IA18" s="73"/>
      <c r="IC18" s="4"/>
      <c r="IZ18" s="73"/>
      <c r="JB18" s="4"/>
      <c r="JY18" s="73"/>
      <c r="KA18" s="4"/>
      <c r="KX18" s="73"/>
      <c r="KZ18" s="4"/>
      <c r="LW18" s="73"/>
      <c r="LY18" s="4"/>
      <c r="MV18" s="73"/>
      <c r="MX18" s="4"/>
      <c r="NU18" s="73"/>
      <c r="NW18" s="4"/>
      <c r="OT18" s="73"/>
      <c r="OV18" s="4"/>
      <c r="PS18" s="73"/>
      <c r="PU18" s="4"/>
      <c r="QR18" s="73"/>
      <c r="QT18" s="4"/>
      <c r="RQ18" s="73"/>
      <c r="RS18" s="4"/>
      <c r="SP18" s="73"/>
      <c r="SR18" s="4"/>
      <c r="TO18" s="73"/>
      <c r="TQ18" s="4"/>
      <c r="UN18" s="73"/>
      <c r="UP18" s="4"/>
      <c r="VM18" s="73"/>
      <c r="VO18" s="4"/>
      <c r="WL18" s="73"/>
      <c r="WN18" s="4"/>
      <c r="XK18" s="73"/>
      <c r="XM18" s="4"/>
      <c r="YJ18" s="73"/>
      <c r="YL18" s="4"/>
      <c r="ZI18" s="73"/>
      <c r="ZK18" s="4"/>
      <c r="AAH18" s="73"/>
      <c r="AAJ18" s="4"/>
      <c r="ABG18" s="73"/>
      <c r="ABI18" s="4"/>
      <c r="ACF18" s="73"/>
      <c r="ACH18" s="4"/>
      <c r="ADE18" s="73"/>
      <c r="ADG18" s="4"/>
      <c r="AED18" s="73"/>
      <c r="AEF18" s="4"/>
      <c r="AFC18" s="73"/>
      <c r="AFE18" s="4"/>
      <c r="AGB18" s="73"/>
      <c r="AGD18" s="4"/>
      <c r="AHA18" s="73"/>
      <c r="AHC18" s="4"/>
      <c r="AHZ18" s="73"/>
      <c r="AIB18" s="4"/>
      <c r="AIY18" s="73"/>
      <c r="AJA18" s="4"/>
      <c r="AJX18" s="73"/>
      <c r="AJZ18" s="4"/>
      <c r="AKW18" s="73"/>
      <c r="AKY18" s="4"/>
      <c r="ALV18" s="73"/>
      <c r="ALX18" s="4"/>
      <c r="AMU18" s="73"/>
      <c r="AMW18" s="4"/>
      <c r="ANT18" s="73"/>
      <c r="ANV18" s="4"/>
      <c r="AOS18" s="73"/>
      <c r="AOU18" s="4"/>
      <c r="APR18" s="73"/>
      <c r="APT18" s="4"/>
      <c r="AQQ18" s="73"/>
      <c r="AQS18" s="4"/>
      <c r="ARP18" s="73"/>
      <c r="ARR18" s="4"/>
      <c r="ASO18" s="73"/>
      <c r="ASQ18" s="4"/>
      <c r="ATN18" s="73"/>
      <c r="ATP18" s="4"/>
      <c r="AUM18" s="73"/>
      <c r="AUO18" s="4"/>
      <c r="AVL18" s="73"/>
      <c r="AVN18" s="4"/>
      <c r="AWK18" s="73"/>
      <c r="AWM18" s="4"/>
      <c r="AXJ18" s="73"/>
      <c r="AXL18" s="4"/>
      <c r="AYI18" s="73"/>
      <c r="AYK18" s="4"/>
      <c r="AZH18" s="73"/>
      <c r="AZJ18" s="4"/>
      <c r="BAG18" s="73"/>
      <c r="BAI18" s="4"/>
      <c r="BBF18" s="73"/>
      <c r="BBH18" s="4"/>
      <c r="BCE18" s="73"/>
      <c r="BCG18" s="4"/>
      <c r="BDD18" s="73"/>
      <c r="BDF18" s="4"/>
      <c r="BEC18" s="73"/>
      <c r="BEE18" s="4"/>
      <c r="BFB18" s="73"/>
      <c r="BFD18" s="4"/>
      <c r="BGA18" s="73"/>
      <c r="BGC18" s="4"/>
      <c r="BGZ18" s="73"/>
      <c r="BHB18" s="4"/>
      <c r="BHY18" s="73"/>
      <c r="BIA18" s="4"/>
      <c r="BIX18" s="73"/>
      <c r="BIZ18" s="4"/>
      <c r="BJW18" s="73"/>
      <c r="BJY18" s="4"/>
      <c r="BKV18" s="73"/>
      <c r="BKX18" s="4"/>
      <c r="BLU18" s="73"/>
      <c r="BLW18" s="4"/>
      <c r="BMT18" s="73"/>
      <c r="BMV18" s="4"/>
      <c r="BNS18" s="73"/>
      <c r="BNU18" s="4"/>
      <c r="BOR18" s="73"/>
      <c r="BOT18" s="4"/>
      <c r="BPQ18" s="73"/>
      <c r="BPS18" s="4"/>
      <c r="BQP18" s="73"/>
      <c r="BQR18" s="4"/>
      <c r="BRO18" s="73"/>
      <c r="BRQ18" s="4"/>
      <c r="BSN18" s="73"/>
      <c r="BSP18" s="4"/>
      <c r="BTM18" s="73"/>
      <c r="BTO18" s="4"/>
      <c r="BUL18" s="73"/>
      <c r="BUN18" s="4"/>
      <c r="BVK18" s="73"/>
      <c r="BVM18" s="4"/>
      <c r="BWJ18" s="73"/>
      <c r="BWL18" s="4"/>
      <c r="BXI18" s="73"/>
      <c r="BXK18" s="4"/>
      <c r="BYH18" s="73"/>
      <c r="BYJ18" s="4"/>
      <c r="BZG18" s="73"/>
      <c r="BZI18" s="4"/>
      <c r="CAF18" s="73"/>
      <c r="CAH18" s="4"/>
      <c r="CBE18" s="73"/>
      <c r="CBG18" s="4"/>
      <c r="CCD18" s="73"/>
      <c r="CCF18" s="4"/>
      <c r="CDC18" s="73"/>
      <c r="CDE18" s="4"/>
      <c r="CEB18" s="73"/>
      <c r="CED18" s="4"/>
      <c r="CFA18" s="73"/>
      <c r="CFC18" s="4"/>
      <c r="CFZ18" s="73"/>
      <c r="CGB18" s="4"/>
      <c r="CGY18" s="73"/>
      <c r="CHA18" s="4"/>
      <c r="CHX18" s="73"/>
      <c r="CHZ18" s="4"/>
      <c r="CIW18" s="73"/>
      <c r="CIY18" s="4"/>
      <c r="CJV18" s="73"/>
      <c r="CJX18" s="4"/>
      <c r="CKU18" s="73"/>
      <c r="CKW18" s="4"/>
      <c r="CLT18" s="73"/>
      <c r="CLV18" s="4"/>
      <c r="CMS18" s="73"/>
      <c r="CMU18" s="4"/>
      <c r="CNR18" s="73"/>
      <c r="CNT18" s="4"/>
      <c r="COQ18" s="73"/>
      <c r="COS18" s="4"/>
      <c r="CPP18" s="73"/>
      <c r="CPR18" s="4"/>
      <c r="CQO18" s="73"/>
      <c r="CQQ18" s="4"/>
      <c r="CRN18" s="73"/>
      <c r="CRP18" s="4"/>
      <c r="CSM18" s="73"/>
      <c r="CSO18" s="4"/>
      <c r="CTL18" s="73"/>
      <c r="CTN18" s="4"/>
      <c r="CUK18" s="73"/>
      <c r="CUM18" s="4"/>
      <c r="CVJ18" s="73"/>
      <c r="CVL18" s="4"/>
      <c r="CWI18" s="73"/>
      <c r="CWK18" s="4"/>
      <c r="CXH18" s="73"/>
      <c r="CXJ18" s="4"/>
      <c r="CYG18" s="73"/>
      <c r="CYI18" s="4"/>
      <c r="CZF18" s="73"/>
      <c r="CZH18" s="4"/>
      <c r="DAE18" s="73"/>
      <c r="DAG18" s="4"/>
      <c r="DBD18" s="73"/>
      <c r="DBF18" s="4"/>
      <c r="DCC18" s="73"/>
      <c r="DCE18" s="4"/>
      <c r="DDB18" s="73"/>
      <c r="DDD18" s="4"/>
      <c r="DEA18" s="73"/>
      <c r="DEC18" s="4"/>
      <c r="DEZ18" s="73"/>
      <c r="DFB18" s="4"/>
      <c r="DFY18" s="73"/>
      <c r="DGA18" s="4"/>
      <c r="DGX18" s="73"/>
      <c r="DGZ18" s="4"/>
      <c r="DHW18" s="73"/>
      <c r="DHY18" s="4"/>
      <c r="DIV18" s="73"/>
      <c r="DIX18" s="4"/>
      <c r="DJU18" s="73"/>
      <c r="DJW18" s="4"/>
      <c r="DKT18" s="73"/>
      <c r="DKV18" s="4"/>
      <c r="DLS18" s="73"/>
      <c r="DLU18" s="4"/>
      <c r="DMR18" s="73"/>
      <c r="DMT18" s="4"/>
      <c r="DNQ18" s="73"/>
      <c r="DNS18" s="4"/>
      <c r="DOP18" s="73"/>
      <c r="DOR18" s="4"/>
      <c r="DPO18" s="73"/>
      <c r="DPQ18" s="4"/>
      <c r="DQN18" s="73"/>
      <c r="DQP18" s="4"/>
      <c r="DRM18" s="73"/>
      <c r="DRO18" s="4"/>
      <c r="DSL18" s="73"/>
      <c r="DSN18" s="4"/>
      <c r="DTK18" s="73"/>
      <c r="DTM18" s="4"/>
      <c r="DUJ18" s="73"/>
      <c r="DUL18" s="4"/>
      <c r="DVI18" s="73"/>
      <c r="DVK18" s="4"/>
      <c r="DWH18" s="73"/>
      <c r="DWJ18" s="4"/>
      <c r="DXG18" s="73"/>
      <c r="DXI18" s="4"/>
      <c r="DYF18" s="73"/>
      <c r="DYH18" s="4"/>
      <c r="DZE18" s="73"/>
      <c r="DZG18" s="4"/>
      <c r="EAD18" s="73"/>
      <c r="EAF18" s="4"/>
      <c r="EBC18" s="73"/>
      <c r="EBE18" s="4"/>
      <c r="ECB18" s="73"/>
      <c r="ECD18" s="4"/>
      <c r="EDA18" s="73"/>
      <c r="EDC18" s="4"/>
      <c r="EDZ18" s="73"/>
      <c r="EEB18" s="4"/>
      <c r="EEY18" s="73"/>
      <c r="EFA18" s="4"/>
      <c r="EFX18" s="73"/>
      <c r="EFZ18" s="4"/>
      <c r="EGW18" s="73"/>
      <c r="EGY18" s="4"/>
      <c r="EHV18" s="73"/>
      <c r="EHX18" s="4"/>
      <c r="EIU18" s="73"/>
      <c r="EIW18" s="4"/>
      <c r="EJT18" s="73"/>
      <c r="EJV18" s="4"/>
      <c r="EKS18" s="73"/>
      <c r="EKU18" s="4"/>
      <c r="ELR18" s="73"/>
      <c r="ELT18" s="4"/>
      <c r="EMQ18" s="73"/>
      <c r="EMS18" s="4"/>
      <c r="ENP18" s="73"/>
      <c r="ENR18" s="4"/>
      <c r="EOO18" s="73"/>
      <c r="EOQ18" s="4"/>
      <c r="EPN18" s="73"/>
      <c r="EPP18" s="4"/>
      <c r="EQM18" s="73"/>
      <c r="EQO18" s="4"/>
      <c r="ERL18" s="73"/>
      <c r="ERN18" s="4"/>
      <c r="ESK18" s="73"/>
      <c r="ESM18" s="4"/>
      <c r="ETJ18" s="73"/>
      <c r="ETL18" s="4"/>
      <c r="EUI18" s="73"/>
      <c r="EUK18" s="4"/>
      <c r="EVH18" s="73"/>
      <c r="EVJ18" s="4"/>
      <c r="EWG18" s="73"/>
      <c r="EWI18" s="4"/>
      <c r="EXF18" s="73"/>
      <c r="EXH18" s="4"/>
      <c r="EYE18" s="73"/>
      <c r="EYG18" s="4"/>
      <c r="EZD18" s="73"/>
      <c r="EZF18" s="4"/>
      <c r="FAC18" s="73"/>
      <c r="FAE18" s="4"/>
      <c r="FBB18" s="73"/>
      <c r="FBD18" s="4"/>
      <c r="FCA18" s="73"/>
      <c r="FCC18" s="4"/>
      <c r="FCZ18" s="73"/>
      <c r="FDB18" s="4"/>
      <c r="FDY18" s="73"/>
      <c r="FEA18" s="4"/>
      <c r="FEX18" s="73"/>
      <c r="FEZ18" s="4"/>
      <c r="FFW18" s="73"/>
      <c r="FFY18" s="4"/>
      <c r="FGV18" s="73"/>
      <c r="FGX18" s="4"/>
      <c r="FHU18" s="73"/>
      <c r="FHW18" s="4"/>
      <c r="FIT18" s="73"/>
      <c r="FIV18" s="4"/>
      <c r="FJS18" s="73"/>
      <c r="FJU18" s="4"/>
      <c r="FKR18" s="73"/>
      <c r="FKT18" s="4"/>
      <c r="FLQ18" s="73"/>
      <c r="FLS18" s="4"/>
      <c r="FMP18" s="73"/>
      <c r="FMR18" s="4"/>
      <c r="FNO18" s="73"/>
      <c r="FNQ18" s="4"/>
      <c r="FON18" s="73"/>
      <c r="FOP18" s="4"/>
      <c r="FPM18" s="73"/>
      <c r="FPO18" s="4"/>
      <c r="FQL18" s="73"/>
      <c r="FQN18" s="4"/>
      <c r="FRK18" s="73"/>
      <c r="FRM18" s="4"/>
      <c r="FSJ18" s="73"/>
      <c r="FSL18" s="4"/>
      <c r="FTI18" s="73"/>
      <c r="FTK18" s="4"/>
      <c r="FUH18" s="73"/>
      <c r="FUJ18" s="4"/>
      <c r="FVG18" s="73"/>
      <c r="FVI18" s="4"/>
      <c r="FWF18" s="73"/>
      <c r="FWH18" s="4"/>
      <c r="FXE18" s="73"/>
      <c r="FXG18" s="4"/>
      <c r="FYD18" s="73"/>
      <c r="FYF18" s="4"/>
      <c r="FZC18" s="73"/>
      <c r="FZE18" s="4"/>
      <c r="GAB18" s="73"/>
      <c r="GAD18" s="4"/>
      <c r="GBA18" s="73"/>
      <c r="GBC18" s="4"/>
      <c r="GBZ18" s="73"/>
      <c r="GCB18" s="4"/>
      <c r="GCY18" s="73"/>
      <c r="GDA18" s="4"/>
      <c r="GDX18" s="73"/>
      <c r="GDZ18" s="4"/>
      <c r="GEW18" s="73"/>
      <c r="GEY18" s="4"/>
      <c r="GFV18" s="73"/>
      <c r="GFX18" s="4"/>
      <c r="GGU18" s="73"/>
      <c r="GGW18" s="4"/>
      <c r="GHT18" s="73"/>
      <c r="GHV18" s="4"/>
      <c r="GIS18" s="73"/>
      <c r="GIU18" s="4"/>
      <c r="GJR18" s="73"/>
      <c r="GJT18" s="4"/>
      <c r="GKQ18" s="73"/>
      <c r="GKS18" s="4"/>
      <c r="GLP18" s="73"/>
      <c r="GLR18" s="4"/>
      <c r="GMO18" s="73"/>
      <c r="GMQ18" s="4"/>
      <c r="GNN18" s="73"/>
      <c r="GNP18" s="4"/>
      <c r="GOM18" s="73"/>
      <c r="GOO18" s="4"/>
      <c r="GPL18" s="73"/>
      <c r="GPN18" s="4"/>
      <c r="GQK18" s="73"/>
      <c r="GQM18" s="4"/>
      <c r="GRJ18" s="73"/>
      <c r="GRL18" s="4"/>
      <c r="GSI18" s="73"/>
      <c r="GSK18" s="4"/>
      <c r="GTH18" s="73"/>
      <c r="GTJ18" s="4"/>
      <c r="GUG18" s="73"/>
      <c r="GUI18" s="4"/>
      <c r="GVF18" s="73"/>
      <c r="GVH18" s="4"/>
      <c r="GWE18" s="73"/>
      <c r="GWG18" s="4"/>
      <c r="GXD18" s="73"/>
      <c r="GXF18" s="4"/>
      <c r="GYC18" s="73"/>
      <c r="GYE18" s="4"/>
      <c r="GZB18" s="73"/>
      <c r="GZD18" s="4"/>
      <c r="HAA18" s="73"/>
      <c r="HAC18" s="4"/>
      <c r="HAZ18" s="73"/>
      <c r="HBB18" s="4"/>
      <c r="HBY18" s="73"/>
      <c r="HCA18" s="4"/>
      <c r="HCX18" s="73"/>
      <c r="HCZ18" s="4"/>
      <c r="HDW18" s="73"/>
      <c r="HDY18" s="4"/>
      <c r="HEV18" s="73"/>
      <c r="HEX18" s="4"/>
      <c r="HFU18" s="73"/>
      <c r="HFW18" s="4"/>
      <c r="HGT18" s="73"/>
      <c r="HGV18" s="4"/>
      <c r="HHS18" s="73"/>
      <c r="HHU18" s="4"/>
      <c r="HIR18" s="73"/>
      <c r="HIT18" s="4"/>
      <c r="HJQ18" s="73"/>
      <c r="HJS18" s="4"/>
      <c r="HKP18" s="73"/>
      <c r="HKR18" s="4"/>
      <c r="HLO18" s="73"/>
      <c r="HLQ18" s="4"/>
      <c r="HMN18" s="73"/>
      <c r="HMP18" s="4"/>
      <c r="HNM18" s="73"/>
      <c r="HNO18" s="4"/>
      <c r="HOL18" s="73"/>
      <c r="HON18" s="4"/>
      <c r="HPK18" s="73"/>
      <c r="HPM18" s="4"/>
      <c r="HQJ18" s="73"/>
      <c r="HQL18" s="4"/>
      <c r="HRI18" s="73"/>
      <c r="HRK18" s="4"/>
      <c r="HSH18" s="73"/>
      <c r="HSJ18" s="4"/>
      <c r="HTG18" s="73"/>
      <c r="HTI18" s="4"/>
      <c r="HUF18" s="73"/>
      <c r="HUH18" s="4"/>
      <c r="HVE18" s="73"/>
      <c r="HVG18" s="4"/>
      <c r="HWD18" s="73"/>
      <c r="HWF18" s="4"/>
      <c r="HXC18" s="73"/>
      <c r="HXE18" s="4"/>
      <c r="HYB18" s="73"/>
      <c r="HYD18" s="4"/>
      <c r="HZA18" s="73"/>
      <c r="HZC18" s="4"/>
      <c r="HZZ18" s="73"/>
      <c r="IAB18" s="4"/>
      <c r="IAY18" s="73"/>
      <c r="IBA18" s="4"/>
      <c r="IBX18" s="73"/>
      <c r="IBZ18" s="4"/>
      <c r="ICW18" s="73"/>
      <c r="ICY18" s="4"/>
      <c r="IDV18" s="73"/>
      <c r="IDX18" s="4"/>
      <c r="IEU18" s="73"/>
      <c r="IEW18" s="4"/>
      <c r="IFT18" s="73"/>
      <c r="IFV18" s="4"/>
      <c r="IGS18" s="73"/>
      <c r="IGU18" s="4"/>
      <c r="IHR18" s="73"/>
      <c r="IHT18" s="4"/>
      <c r="IIQ18" s="73"/>
      <c r="IIS18" s="4"/>
      <c r="IJP18" s="73"/>
      <c r="IJR18" s="4"/>
      <c r="IKO18" s="73"/>
      <c r="IKQ18" s="4"/>
      <c r="ILN18" s="73"/>
      <c r="ILP18" s="4"/>
      <c r="IMM18" s="73"/>
      <c r="IMO18" s="4"/>
      <c r="INL18" s="73"/>
      <c r="INN18" s="4"/>
      <c r="IOK18" s="73"/>
      <c r="IOM18" s="4"/>
      <c r="IPJ18" s="73"/>
      <c r="IPL18" s="4"/>
      <c r="IQI18" s="73"/>
      <c r="IQK18" s="4"/>
      <c r="IRH18" s="73"/>
      <c r="IRJ18" s="4"/>
      <c r="ISG18" s="73"/>
      <c r="ISI18" s="4"/>
      <c r="ITF18" s="73"/>
      <c r="ITH18" s="4"/>
      <c r="IUE18" s="73"/>
      <c r="IUG18" s="4"/>
      <c r="IVD18" s="73"/>
      <c r="IVF18" s="4"/>
      <c r="IWC18" s="73"/>
      <c r="IWE18" s="4"/>
      <c r="IXB18" s="73"/>
      <c r="IXD18" s="4"/>
      <c r="IYA18" s="73"/>
      <c r="IYC18" s="4"/>
      <c r="IYZ18" s="73"/>
      <c r="IZB18" s="4"/>
      <c r="IZY18" s="73"/>
      <c r="JAA18" s="4"/>
      <c r="JAX18" s="73"/>
      <c r="JAZ18" s="4"/>
      <c r="JBW18" s="73"/>
      <c r="JBY18" s="4"/>
      <c r="JCV18" s="73"/>
      <c r="JCX18" s="4"/>
      <c r="JDU18" s="73"/>
      <c r="JDW18" s="4"/>
      <c r="JET18" s="73"/>
      <c r="JEV18" s="4"/>
      <c r="JFS18" s="73"/>
      <c r="JFU18" s="4"/>
      <c r="JGR18" s="73"/>
      <c r="JGT18" s="4"/>
      <c r="JHQ18" s="73"/>
      <c r="JHS18" s="4"/>
      <c r="JIP18" s="73"/>
      <c r="JIR18" s="4"/>
      <c r="JJO18" s="73"/>
      <c r="JJQ18" s="4"/>
      <c r="JKN18" s="73"/>
      <c r="JKP18" s="4"/>
      <c r="JLM18" s="73"/>
      <c r="JLO18" s="4"/>
      <c r="JML18" s="73"/>
      <c r="JMN18" s="4"/>
      <c r="JNK18" s="73"/>
      <c r="JNM18" s="4"/>
      <c r="JOJ18" s="73"/>
      <c r="JOL18" s="4"/>
      <c r="JPI18" s="73"/>
      <c r="JPK18" s="4"/>
      <c r="JQH18" s="73"/>
      <c r="JQJ18" s="4"/>
      <c r="JRG18" s="73"/>
      <c r="JRI18" s="4"/>
      <c r="JSF18" s="73"/>
      <c r="JSH18" s="4"/>
      <c r="JTE18" s="73"/>
      <c r="JTG18" s="4"/>
      <c r="JUD18" s="73"/>
      <c r="JUF18" s="4"/>
      <c r="JVC18" s="73"/>
      <c r="JVE18" s="4"/>
      <c r="JWB18" s="73"/>
      <c r="JWD18" s="4"/>
      <c r="JXA18" s="73"/>
      <c r="JXC18" s="4"/>
      <c r="JXZ18" s="73"/>
      <c r="JYB18" s="4"/>
      <c r="JYY18" s="73"/>
      <c r="JZA18" s="4"/>
      <c r="JZX18" s="73"/>
      <c r="JZZ18" s="4"/>
      <c r="KAW18" s="73"/>
      <c r="KAY18" s="4"/>
      <c r="KBV18" s="73"/>
      <c r="KBX18" s="4"/>
      <c r="KCU18" s="73"/>
      <c r="KCW18" s="4"/>
      <c r="KDT18" s="73"/>
      <c r="KDV18" s="4"/>
      <c r="KES18" s="73"/>
      <c r="KEU18" s="4"/>
      <c r="KFR18" s="73"/>
      <c r="KFT18" s="4"/>
      <c r="KGQ18" s="73"/>
      <c r="KGS18" s="4"/>
      <c r="KHP18" s="73"/>
      <c r="KHR18" s="4"/>
      <c r="KIO18" s="73"/>
      <c r="KIQ18" s="4"/>
      <c r="KJN18" s="73"/>
      <c r="KJP18" s="4"/>
      <c r="KKM18" s="73"/>
      <c r="KKO18" s="4"/>
      <c r="KLL18" s="73"/>
      <c r="KLN18" s="4"/>
      <c r="KMK18" s="73"/>
      <c r="KMM18" s="4"/>
      <c r="KNJ18" s="73"/>
      <c r="KNL18" s="4"/>
      <c r="KOI18" s="73"/>
      <c r="KOK18" s="4"/>
      <c r="KPH18" s="73"/>
      <c r="KPJ18" s="4"/>
      <c r="KQG18" s="73"/>
      <c r="KQI18" s="4"/>
      <c r="KRF18" s="73"/>
      <c r="KRH18" s="4"/>
      <c r="KSE18" s="73"/>
      <c r="KSG18" s="4"/>
      <c r="KTD18" s="73"/>
      <c r="KTF18" s="4"/>
      <c r="KUC18" s="73"/>
      <c r="KUE18" s="4"/>
      <c r="KVB18" s="73"/>
      <c r="KVD18" s="4"/>
      <c r="KWA18" s="73"/>
      <c r="KWC18" s="4"/>
      <c r="KWZ18" s="73"/>
      <c r="KXB18" s="4"/>
      <c r="KXY18" s="73"/>
      <c r="KYA18" s="4"/>
      <c r="KYX18" s="73"/>
      <c r="KYZ18" s="4"/>
      <c r="KZW18" s="73"/>
      <c r="KZY18" s="4"/>
      <c r="LAV18" s="73"/>
      <c r="LAX18" s="4"/>
      <c r="LBU18" s="73"/>
      <c r="LBW18" s="4"/>
      <c r="LCT18" s="73"/>
      <c r="LCV18" s="4"/>
      <c r="LDS18" s="73"/>
      <c r="LDU18" s="4"/>
      <c r="LER18" s="73"/>
      <c r="LET18" s="4"/>
      <c r="LFQ18" s="73"/>
      <c r="LFS18" s="4"/>
      <c r="LGP18" s="73"/>
      <c r="LGR18" s="4"/>
      <c r="LHO18" s="73"/>
      <c r="LHQ18" s="4"/>
      <c r="LIN18" s="73"/>
      <c r="LIP18" s="4"/>
      <c r="LJM18" s="73"/>
      <c r="LJO18" s="4"/>
      <c r="LKL18" s="73"/>
      <c r="LKN18" s="4"/>
      <c r="LLK18" s="73"/>
      <c r="LLM18" s="4"/>
      <c r="LMJ18" s="73"/>
      <c r="LML18" s="4"/>
      <c r="LNI18" s="73"/>
      <c r="LNK18" s="4"/>
      <c r="LOH18" s="73"/>
      <c r="LOJ18" s="4"/>
      <c r="LPG18" s="73"/>
      <c r="LPI18" s="4"/>
      <c r="LQF18" s="73"/>
      <c r="LQH18" s="4"/>
      <c r="LRE18" s="73"/>
      <c r="LRG18" s="4"/>
      <c r="LSD18" s="73"/>
      <c r="LSF18" s="4"/>
      <c r="LTC18" s="73"/>
      <c r="LTE18" s="4"/>
      <c r="LUB18" s="73"/>
      <c r="LUD18" s="4"/>
      <c r="LVA18" s="73"/>
      <c r="LVC18" s="4"/>
      <c r="LVZ18" s="73"/>
      <c r="LWB18" s="4"/>
      <c r="LWY18" s="73"/>
      <c r="LXA18" s="4"/>
      <c r="LXX18" s="73"/>
      <c r="LXZ18" s="4"/>
      <c r="LYW18" s="73"/>
      <c r="LYY18" s="4"/>
      <c r="LZV18" s="73"/>
      <c r="LZX18" s="4"/>
      <c r="MAU18" s="73"/>
      <c r="MAW18" s="4"/>
      <c r="MBT18" s="73"/>
      <c r="MBV18" s="4"/>
      <c r="MCS18" s="73"/>
      <c r="MCU18" s="4"/>
      <c r="MDR18" s="73"/>
      <c r="MDT18" s="4"/>
      <c r="MEQ18" s="73"/>
      <c r="MES18" s="4"/>
      <c r="MFP18" s="73"/>
      <c r="MFR18" s="4"/>
      <c r="MGO18" s="73"/>
      <c r="MGQ18" s="4"/>
      <c r="MHN18" s="73"/>
      <c r="MHP18" s="4"/>
      <c r="MIM18" s="73"/>
      <c r="MIO18" s="4"/>
      <c r="MJL18" s="73"/>
      <c r="MJN18" s="4"/>
      <c r="MKK18" s="73"/>
      <c r="MKM18" s="4"/>
      <c r="MLJ18" s="73"/>
      <c r="MLL18" s="4"/>
      <c r="MMI18" s="73"/>
      <c r="MMK18" s="4"/>
      <c r="MNH18" s="73"/>
      <c r="MNJ18" s="4"/>
      <c r="MOG18" s="73"/>
      <c r="MOI18" s="4"/>
      <c r="MPF18" s="73"/>
      <c r="MPH18" s="4"/>
      <c r="MQE18" s="73"/>
      <c r="MQG18" s="4"/>
      <c r="MRD18" s="73"/>
      <c r="MRF18" s="4"/>
      <c r="MSC18" s="73"/>
      <c r="MSE18" s="4"/>
      <c r="MTB18" s="73"/>
      <c r="MTD18" s="4"/>
      <c r="MUA18" s="73"/>
      <c r="MUC18" s="4"/>
      <c r="MUZ18" s="73"/>
      <c r="MVB18" s="4"/>
      <c r="MVY18" s="73"/>
      <c r="MWA18" s="4"/>
      <c r="MWX18" s="73"/>
      <c r="MWZ18" s="4"/>
      <c r="MXW18" s="73"/>
      <c r="MXY18" s="4"/>
      <c r="MYV18" s="73"/>
      <c r="MYX18" s="4"/>
      <c r="MZU18" s="73"/>
      <c r="MZW18" s="4"/>
      <c r="NAT18" s="73"/>
      <c r="NAV18" s="4"/>
      <c r="NBS18" s="73"/>
      <c r="NBU18" s="4"/>
      <c r="NCR18" s="73"/>
      <c r="NCT18" s="4"/>
      <c r="NDQ18" s="73"/>
      <c r="NDS18" s="4"/>
      <c r="NEP18" s="73"/>
      <c r="NER18" s="4"/>
      <c r="NFO18" s="73"/>
      <c r="NFQ18" s="4"/>
      <c r="NGN18" s="73"/>
      <c r="NGP18" s="4"/>
      <c r="NHM18" s="73"/>
      <c r="NHO18" s="4"/>
      <c r="NIL18" s="73"/>
      <c r="NIN18" s="4"/>
      <c r="NJK18" s="73"/>
      <c r="NJM18" s="4"/>
      <c r="NKJ18" s="73"/>
      <c r="NKL18" s="4"/>
      <c r="NLI18" s="73"/>
      <c r="NLK18" s="4"/>
      <c r="NMH18" s="73"/>
      <c r="NMJ18" s="4"/>
      <c r="NNG18" s="73"/>
      <c r="NNI18" s="4"/>
      <c r="NOF18" s="73"/>
      <c r="NOH18" s="4"/>
      <c r="NPE18" s="73"/>
      <c r="NPG18" s="4"/>
      <c r="NQD18" s="73"/>
      <c r="NQF18" s="4"/>
      <c r="NRC18" s="73"/>
      <c r="NRE18" s="4"/>
      <c r="NSB18" s="73"/>
      <c r="NSD18" s="4"/>
      <c r="NTA18" s="73"/>
      <c r="NTC18" s="4"/>
      <c r="NTZ18" s="73"/>
      <c r="NUB18" s="4"/>
      <c r="NUY18" s="73"/>
      <c r="NVA18" s="4"/>
      <c r="NVX18" s="73"/>
      <c r="NVZ18" s="4"/>
      <c r="NWW18" s="73"/>
      <c r="NWY18" s="4"/>
      <c r="NXV18" s="73"/>
      <c r="NXX18" s="4"/>
      <c r="NYU18" s="73"/>
      <c r="NYW18" s="4"/>
      <c r="NZT18" s="73"/>
      <c r="NZV18" s="4"/>
      <c r="OAS18" s="73"/>
      <c r="OAU18" s="4"/>
      <c r="OBR18" s="73"/>
      <c r="OBT18" s="4"/>
      <c r="OCQ18" s="73"/>
      <c r="OCS18" s="4"/>
      <c r="ODP18" s="73"/>
      <c r="ODR18" s="4"/>
      <c r="OEO18" s="73"/>
      <c r="OEQ18" s="4"/>
      <c r="OFN18" s="73"/>
      <c r="OFP18" s="4"/>
      <c r="OGM18" s="73"/>
      <c r="OGO18" s="4"/>
      <c r="OHL18" s="73"/>
      <c r="OHN18" s="4"/>
      <c r="OIK18" s="73"/>
      <c r="OIM18" s="4"/>
      <c r="OJJ18" s="73"/>
      <c r="OJL18" s="4"/>
      <c r="OKI18" s="73"/>
      <c r="OKK18" s="4"/>
      <c r="OLH18" s="73"/>
      <c r="OLJ18" s="4"/>
      <c r="OMG18" s="73"/>
      <c r="OMI18" s="4"/>
      <c r="ONF18" s="73"/>
      <c r="ONH18" s="4"/>
      <c r="OOE18" s="73"/>
      <c r="OOG18" s="4"/>
      <c r="OPD18" s="73"/>
      <c r="OPF18" s="4"/>
      <c r="OQC18" s="73"/>
      <c r="OQE18" s="4"/>
      <c r="ORB18" s="73"/>
      <c r="ORD18" s="4"/>
      <c r="OSA18" s="73"/>
      <c r="OSC18" s="4"/>
      <c r="OSZ18" s="73"/>
      <c r="OTB18" s="4"/>
      <c r="OTY18" s="73"/>
      <c r="OUA18" s="4"/>
      <c r="OUX18" s="73"/>
      <c r="OUZ18" s="4"/>
      <c r="OVW18" s="73"/>
      <c r="OVY18" s="4"/>
      <c r="OWV18" s="73"/>
      <c r="OWX18" s="4"/>
      <c r="OXU18" s="73"/>
      <c r="OXW18" s="4"/>
      <c r="OYT18" s="73"/>
      <c r="OYV18" s="4"/>
      <c r="OZS18" s="73"/>
      <c r="OZU18" s="4"/>
      <c r="PAR18" s="73"/>
      <c r="PAT18" s="4"/>
      <c r="PBQ18" s="73"/>
      <c r="PBS18" s="4"/>
      <c r="PCP18" s="73"/>
      <c r="PCR18" s="4"/>
      <c r="PDO18" s="73"/>
      <c r="PDQ18" s="4"/>
      <c r="PEN18" s="73"/>
      <c r="PEP18" s="4"/>
      <c r="PFM18" s="73"/>
      <c r="PFO18" s="4"/>
      <c r="PGL18" s="73"/>
      <c r="PGN18" s="4"/>
      <c r="PHK18" s="73"/>
      <c r="PHM18" s="4"/>
      <c r="PIJ18" s="73"/>
      <c r="PIL18" s="4"/>
      <c r="PJI18" s="73"/>
      <c r="PJK18" s="4"/>
      <c r="PKH18" s="73"/>
      <c r="PKJ18" s="4"/>
      <c r="PLG18" s="73"/>
      <c r="PLI18" s="4"/>
      <c r="PMF18" s="73"/>
      <c r="PMH18" s="4"/>
      <c r="PNE18" s="73"/>
      <c r="PNG18" s="4"/>
      <c r="POD18" s="73"/>
      <c r="POF18" s="4"/>
      <c r="PPC18" s="73"/>
      <c r="PPE18" s="4"/>
      <c r="PQB18" s="73"/>
      <c r="PQD18" s="4"/>
      <c r="PRA18" s="73"/>
      <c r="PRC18" s="4"/>
      <c r="PRZ18" s="73"/>
      <c r="PSB18" s="4"/>
      <c r="PSY18" s="73"/>
      <c r="PTA18" s="4"/>
      <c r="PTX18" s="73"/>
      <c r="PTZ18" s="4"/>
      <c r="PUW18" s="73"/>
      <c r="PUY18" s="4"/>
      <c r="PVV18" s="73"/>
      <c r="PVX18" s="4"/>
      <c r="PWU18" s="73"/>
      <c r="PWW18" s="4"/>
      <c r="PXT18" s="73"/>
      <c r="PXV18" s="4"/>
      <c r="PYS18" s="73"/>
      <c r="PYU18" s="4"/>
      <c r="PZR18" s="73"/>
      <c r="PZT18" s="4"/>
      <c r="QAQ18" s="73"/>
      <c r="QAS18" s="4"/>
      <c r="QBP18" s="73"/>
      <c r="QBR18" s="4"/>
      <c r="QCO18" s="73"/>
      <c r="QCQ18" s="4"/>
      <c r="QDN18" s="73"/>
      <c r="QDP18" s="4"/>
      <c r="QEM18" s="73"/>
      <c r="QEO18" s="4"/>
      <c r="QFL18" s="73"/>
      <c r="QFN18" s="4"/>
      <c r="QGK18" s="73"/>
      <c r="QGM18" s="4"/>
      <c r="QHJ18" s="73"/>
      <c r="QHL18" s="4"/>
      <c r="QII18" s="73"/>
      <c r="QIK18" s="4"/>
      <c r="QJH18" s="73"/>
      <c r="QJJ18" s="4"/>
      <c r="QKG18" s="73"/>
      <c r="QKI18" s="4"/>
      <c r="QLF18" s="73"/>
      <c r="QLH18" s="4"/>
      <c r="QME18" s="73"/>
      <c r="QMG18" s="4"/>
      <c r="QND18" s="73"/>
      <c r="QNF18" s="4"/>
      <c r="QOC18" s="73"/>
      <c r="QOE18" s="4"/>
      <c r="QPB18" s="73"/>
      <c r="QPD18" s="4"/>
      <c r="QQA18" s="73"/>
      <c r="QQC18" s="4"/>
      <c r="QQZ18" s="73"/>
      <c r="QRB18" s="4"/>
      <c r="QRY18" s="73"/>
      <c r="QSA18" s="4"/>
      <c r="QSX18" s="73"/>
      <c r="QSZ18" s="4"/>
      <c r="QTW18" s="73"/>
      <c r="QTY18" s="4"/>
      <c r="QUV18" s="73"/>
      <c r="QUX18" s="4"/>
      <c r="QVU18" s="73"/>
      <c r="QVW18" s="4"/>
      <c r="QWT18" s="73"/>
      <c r="QWV18" s="4"/>
      <c r="QXS18" s="73"/>
      <c r="QXU18" s="4"/>
      <c r="QYR18" s="73"/>
      <c r="QYT18" s="4"/>
      <c r="QZQ18" s="73"/>
      <c r="QZS18" s="4"/>
      <c r="RAP18" s="73"/>
      <c r="RAR18" s="4"/>
      <c r="RBO18" s="73"/>
      <c r="RBQ18" s="4"/>
      <c r="RCN18" s="73"/>
      <c r="RCP18" s="4"/>
      <c r="RDM18" s="73"/>
      <c r="RDO18" s="4"/>
      <c r="REL18" s="73"/>
      <c r="REN18" s="4"/>
      <c r="RFK18" s="73"/>
      <c r="RFM18" s="4"/>
      <c r="RGJ18" s="73"/>
      <c r="RGL18" s="4"/>
      <c r="RHI18" s="73"/>
      <c r="RHK18" s="4"/>
      <c r="RIH18" s="73"/>
      <c r="RIJ18" s="4"/>
      <c r="RJG18" s="73"/>
      <c r="RJI18" s="4"/>
      <c r="RKF18" s="73"/>
      <c r="RKH18" s="4"/>
      <c r="RLE18" s="73"/>
      <c r="RLG18" s="4"/>
      <c r="RMD18" s="73"/>
      <c r="RMF18" s="4"/>
      <c r="RNC18" s="73"/>
      <c r="RNE18" s="4"/>
      <c r="ROB18" s="73"/>
      <c r="ROD18" s="4"/>
      <c r="RPA18" s="73"/>
      <c r="RPC18" s="4"/>
      <c r="RPZ18" s="73"/>
      <c r="RQB18" s="4"/>
      <c r="RQY18" s="73"/>
      <c r="RRA18" s="4"/>
      <c r="RRX18" s="73"/>
      <c r="RRZ18" s="4"/>
      <c r="RSW18" s="73"/>
      <c r="RSY18" s="4"/>
      <c r="RTV18" s="73"/>
      <c r="RTX18" s="4"/>
      <c r="RUU18" s="73"/>
      <c r="RUW18" s="4"/>
      <c r="RVT18" s="73"/>
      <c r="RVV18" s="4"/>
      <c r="RWS18" s="73"/>
      <c r="RWU18" s="4"/>
      <c r="RXR18" s="73"/>
      <c r="RXT18" s="4"/>
      <c r="RYQ18" s="73"/>
      <c r="RYS18" s="4"/>
      <c r="RZP18" s="73"/>
      <c r="RZR18" s="4"/>
      <c r="SAO18" s="73"/>
      <c r="SAQ18" s="4"/>
      <c r="SBN18" s="73"/>
      <c r="SBP18" s="4"/>
      <c r="SCM18" s="73"/>
      <c r="SCO18" s="4"/>
      <c r="SDL18" s="73"/>
      <c r="SDN18" s="4"/>
      <c r="SEK18" s="73"/>
      <c r="SEM18" s="4"/>
      <c r="SFJ18" s="73"/>
      <c r="SFL18" s="4"/>
      <c r="SGI18" s="73"/>
      <c r="SGK18" s="4"/>
      <c r="SHH18" s="73"/>
      <c r="SHJ18" s="4"/>
      <c r="SIG18" s="73"/>
      <c r="SII18" s="4"/>
      <c r="SJF18" s="73"/>
      <c r="SJH18" s="4"/>
      <c r="SKE18" s="73"/>
      <c r="SKG18" s="4"/>
      <c r="SLD18" s="73"/>
      <c r="SLF18" s="4"/>
      <c r="SMC18" s="73"/>
      <c r="SME18" s="4"/>
      <c r="SNB18" s="73"/>
      <c r="SND18" s="4"/>
      <c r="SOA18" s="73"/>
      <c r="SOC18" s="4"/>
      <c r="SOZ18" s="73"/>
      <c r="SPB18" s="4"/>
      <c r="SPY18" s="73"/>
      <c r="SQA18" s="4"/>
      <c r="SQX18" s="73"/>
      <c r="SQZ18" s="4"/>
      <c r="SRW18" s="73"/>
      <c r="SRY18" s="4"/>
      <c r="SSV18" s="73"/>
      <c r="SSX18" s="4"/>
      <c r="STU18" s="73"/>
      <c r="STW18" s="4"/>
      <c r="SUT18" s="73"/>
      <c r="SUV18" s="4"/>
      <c r="SVS18" s="73"/>
      <c r="SVU18" s="4"/>
      <c r="SWR18" s="73"/>
      <c r="SWT18" s="4"/>
      <c r="SXQ18" s="73"/>
      <c r="SXS18" s="4"/>
      <c r="SYP18" s="73"/>
      <c r="SYR18" s="4"/>
      <c r="SZO18" s="73"/>
      <c r="SZQ18" s="4"/>
      <c r="TAN18" s="73"/>
      <c r="TAP18" s="4"/>
      <c r="TBM18" s="73"/>
      <c r="TBO18" s="4"/>
      <c r="TCL18" s="73"/>
      <c r="TCN18" s="4"/>
      <c r="TDK18" s="73"/>
      <c r="TDM18" s="4"/>
      <c r="TEJ18" s="73"/>
      <c r="TEL18" s="4"/>
      <c r="TFI18" s="73"/>
      <c r="TFK18" s="4"/>
      <c r="TGH18" s="73"/>
      <c r="TGJ18" s="4"/>
      <c r="THG18" s="73"/>
      <c r="THI18" s="4"/>
      <c r="TIF18" s="73"/>
      <c r="TIH18" s="4"/>
      <c r="TJE18" s="73"/>
      <c r="TJG18" s="4"/>
      <c r="TKD18" s="73"/>
      <c r="TKF18" s="4"/>
      <c r="TLC18" s="73"/>
      <c r="TLE18" s="4"/>
      <c r="TMB18" s="73"/>
      <c r="TMD18" s="4"/>
      <c r="TNA18" s="73"/>
      <c r="TNC18" s="4"/>
      <c r="TNZ18" s="73"/>
      <c r="TOB18" s="4"/>
      <c r="TOY18" s="73"/>
      <c r="TPA18" s="4"/>
      <c r="TPX18" s="73"/>
      <c r="TPZ18" s="4"/>
      <c r="TQW18" s="73"/>
      <c r="TQY18" s="4"/>
      <c r="TRV18" s="73"/>
      <c r="TRX18" s="4"/>
      <c r="TSU18" s="73"/>
      <c r="TSW18" s="4"/>
      <c r="TTT18" s="73"/>
      <c r="TTV18" s="4"/>
      <c r="TUS18" s="73"/>
      <c r="TUU18" s="4"/>
      <c r="TVR18" s="73"/>
      <c r="TVT18" s="4"/>
      <c r="TWQ18" s="73"/>
      <c r="TWS18" s="4"/>
      <c r="TXP18" s="73"/>
      <c r="TXR18" s="4"/>
      <c r="TYO18" s="73"/>
      <c r="TYQ18" s="4"/>
      <c r="TZN18" s="73"/>
      <c r="TZP18" s="4"/>
      <c r="UAM18" s="73"/>
      <c r="UAO18" s="4"/>
      <c r="UBL18" s="73"/>
      <c r="UBN18" s="4"/>
      <c r="UCK18" s="73"/>
      <c r="UCM18" s="4"/>
      <c r="UDJ18" s="73"/>
      <c r="UDL18" s="4"/>
      <c r="UEI18" s="73"/>
      <c r="UEK18" s="4"/>
      <c r="UFH18" s="73"/>
      <c r="UFJ18" s="4"/>
      <c r="UGG18" s="73"/>
      <c r="UGI18" s="4"/>
      <c r="UHF18" s="73"/>
      <c r="UHH18" s="4"/>
      <c r="UIE18" s="73"/>
      <c r="UIG18" s="4"/>
      <c r="UJD18" s="73"/>
      <c r="UJF18" s="4"/>
      <c r="UKC18" s="73"/>
      <c r="UKE18" s="4"/>
      <c r="ULB18" s="73"/>
      <c r="ULD18" s="4"/>
      <c r="UMA18" s="73"/>
      <c r="UMC18" s="4"/>
      <c r="UMZ18" s="73"/>
      <c r="UNB18" s="4"/>
      <c r="UNY18" s="73"/>
      <c r="UOA18" s="4"/>
      <c r="UOX18" s="73"/>
      <c r="UOZ18" s="4"/>
      <c r="UPW18" s="73"/>
      <c r="UPY18" s="4"/>
      <c r="UQV18" s="73"/>
      <c r="UQX18" s="4"/>
      <c r="URU18" s="73"/>
      <c r="URW18" s="4"/>
      <c r="UST18" s="73"/>
      <c r="USV18" s="4"/>
      <c r="UTS18" s="73"/>
      <c r="UTU18" s="4"/>
      <c r="UUR18" s="73"/>
      <c r="UUT18" s="4"/>
      <c r="UVQ18" s="73"/>
      <c r="UVS18" s="4"/>
      <c r="UWP18" s="73"/>
      <c r="UWR18" s="4"/>
      <c r="UXO18" s="73"/>
      <c r="UXQ18" s="4"/>
      <c r="UYN18" s="73"/>
      <c r="UYP18" s="4"/>
      <c r="UZM18" s="73"/>
      <c r="UZO18" s="4"/>
      <c r="VAL18" s="73"/>
      <c r="VAN18" s="4"/>
      <c r="VBK18" s="73"/>
      <c r="VBM18" s="4"/>
      <c r="VCJ18" s="73"/>
      <c r="VCL18" s="4"/>
      <c r="VDI18" s="73"/>
      <c r="VDK18" s="4"/>
      <c r="VEH18" s="73"/>
      <c r="VEJ18" s="4"/>
      <c r="VFG18" s="73"/>
      <c r="VFI18" s="4"/>
      <c r="VGF18" s="73"/>
      <c r="VGH18" s="4"/>
      <c r="VHE18" s="73"/>
      <c r="VHG18" s="4"/>
      <c r="VID18" s="73"/>
      <c r="VIF18" s="4"/>
      <c r="VJC18" s="73"/>
      <c r="VJE18" s="4"/>
      <c r="VKB18" s="73"/>
      <c r="VKD18" s="4"/>
      <c r="VLA18" s="73"/>
      <c r="VLC18" s="4"/>
      <c r="VLZ18" s="73"/>
      <c r="VMB18" s="4"/>
      <c r="VMY18" s="73"/>
      <c r="VNA18" s="4"/>
      <c r="VNX18" s="73"/>
      <c r="VNZ18" s="4"/>
      <c r="VOW18" s="73"/>
      <c r="VOY18" s="4"/>
      <c r="VPV18" s="73"/>
      <c r="VPX18" s="4"/>
      <c r="VQU18" s="73"/>
      <c r="VQW18" s="4"/>
      <c r="VRT18" s="73"/>
      <c r="VRV18" s="4"/>
      <c r="VSS18" s="73"/>
      <c r="VSU18" s="4"/>
      <c r="VTR18" s="73"/>
      <c r="VTT18" s="4"/>
      <c r="VUQ18" s="73"/>
      <c r="VUS18" s="4"/>
      <c r="VVP18" s="73"/>
      <c r="VVR18" s="4"/>
      <c r="VWO18" s="73"/>
      <c r="VWQ18" s="4"/>
      <c r="VXN18" s="73"/>
      <c r="VXP18" s="4"/>
      <c r="VYM18" s="73"/>
      <c r="VYO18" s="4"/>
      <c r="VZL18" s="73"/>
      <c r="VZN18" s="4"/>
      <c r="WAK18" s="73"/>
      <c r="WAM18" s="4"/>
      <c r="WBJ18" s="73"/>
      <c r="WBL18" s="4"/>
      <c r="WCI18" s="73"/>
      <c r="WCK18" s="4"/>
      <c r="WDH18" s="73"/>
      <c r="WDJ18" s="4"/>
      <c r="WEG18" s="73"/>
      <c r="WEI18" s="4"/>
      <c r="WFF18" s="73"/>
      <c r="WFH18" s="4"/>
      <c r="WGE18" s="73"/>
      <c r="WGG18" s="4"/>
      <c r="WHD18" s="73"/>
      <c r="WHF18" s="4"/>
      <c r="WIC18" s="73"/>
      <c r="WIE18" s="4"/>
      <c r="WJB18" s="73"/>
      <c r="WJD18" s="4"/>
      <c r="WKA18" s="73"/>
      <c r="WKC18" s="4"/>
      <c r="WKZ18" s="73"/>
      <c r="WLB18" s="4"/>
      <c r="WLY18" s="73"/>
      <c r="WMA18" s="4"/>
      <c r="WMX18" s="73"/>
      <c r="WMZ18" s="4"/>
      <c r="WNW18" s="73"/>
      <c r="WNY18" s="4"/>
      <c r="WOV18" s="73"/>
      <c r="WOX18" s="4"/>
      <c r="WPU18" s="73"/>
      <c r="WPW18" s="4"/>
      <c r="WQT18" s="73"/>
      <c r="WQV18" s="4"/>
      <c r="WRS18" s="73"/>
      <c r="WRU18" s="4"/>
      <c r="WSR18" s="73"/>
      <c r="WST18" s="4"/>
      <c r="WTQ18" s="73"/>
      <c r="WTS18" s="4"/>
      <c r="WUP18" s="73"/>
      <c r="WUR18" s="4"/>
      <c r="WVO18" s="73"/>
      <c r="WVQ18" s="4"/>
      <c r="WWN18" s="73"/>
      <c r="WWP18" s="4"/>
      <c r="WXM18" s="73"/>
      <c r="WXO18" s="4"/>
      <c r="WYL18" s="73"/>
      <c r="WYN18" s="4"/>
      <c r="WZK18" s="73"/>
      <c r="WZM18" s="4"/>
      <c r="XAJ18" s="73"/>
      <c r="XAL18" s="4"/>
      <c r="XBI18" s="73"/>
      <c r="XBK18" s="4"/>
      <c r="XCH18" s="73"/>
      <c r="XCJ18" s="4"/>
      <c r="XDG18" s="73"/>
      <c r="XDI18" s="4"/>
      <c r="XEF18" s="73"/>
      <c r="XEH18" s="4"/>
    </row>
    <row r="19" spans="1:1012 1035:2037 2060:3062 3085:4087 4110:5112 5135:6137 6160:7162 7185:8187 8210:9212 9235:10237 10260:11262 11285:12287 12310:13312 13335:14335 14337:15360 15362:16362" ht="20.100000000000001" customHeight="1" x14ac:dyDescent="0.25">
      <c r="A19" s="70" t="s">
        <v>323</v>
      </c>
      <c r="B19" s="71" t="s">
        <v>365</v>
      </c>
      <c r="AI19" s="73"/>
      <c r="AK19" s="4"/>
      <c r="BH19" s="73"/>
      <c r="BJ19" s="4"/>
      <c r="CG19" s="73"/>
      <c r="CI19" s="4"/>
      <c r="DF19" s="73"/>
      <c r="DH19" s="4"/>
      <c r="EE19" s="73"/>
      <c r="EG19" s="4"/>
      <c r="FD19" s="73"/>
      <c r="FF19" s="4"/>
      <c r="GC19" s="73"/>
      <c r="GE19" s="4"/>
      <c r="HB19" s="73"/>
      <c r="HD19" s="4"/>
      <c r="IA19" s="73"/>
      <c r="IC19" s="4"/>
      <c r="IZ19" s="73"/>
      <c r="JB19" s="4"/>
      <c r="JY19" s="73"/>
      <c r="KA19" s="4"/>
      <c r="KX19" s="73"/>
      <c r="KZ19" s="4"/>
      <c r="LW19" s="73"/>
      <c r="LY19" s="4"/>
      <c r="MV19" s="73"/>
      <c r="MX19" s="4"/>
      <c r="NU19" s="73"/>
      <c r="NW19" s="4"/>
      <c r="OT19" s="73"/>
      <c r="OV19" s="4"/>
      <c r="PS19" s="73"/>
      <c r="PU19" s="4"/>
      <c r="QR19" s="73"/>
      <c r="QT19" s="4"/>
      <c r="RQ19" s="73"/>
      <c r="RS19" s="4"/>
      <c r="SP19" s="73"/>
      <c r="SR19" s="4"/>
      <c r="TO19" s="73"/>
      <c r="TQ19" s="4"/>
      <c r="UN19" s="73"/>
      <c r="UP19" s="4"/>
      <c r="VM19" s="73"/>
      <c r="VO19" s="4"/>
      <c r="WL19" s="73"/>
      <c r="WN19" s="4"/>
      <c r="XK19" s="73"/>
      <c r="XM19" s="4"/>
      <c r="YJ19" s="73"/>
      <c r="YL19" s="4"/>
      <c r="ZI19" s="73"/>
      <c r="ZK19" s="4"/>
      <c r="AAH19" s="73"/>
      <c r="AAJ19" s="4"/>
      <c r="ABG19" s="73"/>
      <c r="ABI19" s="4"/>
      <c r="ACF19" s="73"/>
      <c r="ACH19" s="4"/>
      <c r="ADE19" s="73"/>
      <c r="ADG19" s="4"/>
      <c r="AED19" s="73"/>
      <c r="AEF19" s="4"/>
      <c r="AFC19" s="73"/>
      <c r="AFE19" s="4"/>
      <c r="AGB19" s="73"/>
      <c r="AGD19" s="4"/>
      <c r="AHA19" s="73"/>
      <c r="AHC19" s="4"/>
      <c r="AHZ19" s="73"/>
      <c r="AIB19" s="4"/>
      <c r="AIY19" s="73"/>
      <c r="AJA19" s="4"/>
      <c r="AJX19" s="73"/>
      <c r="AJZ19" s="4"/>
      <c r="AKW19" s="73"/>
      <c r="AKY19" s="4"/>
      <c r="ALV19" s="73"/>
      <c r="ALX19" s="4"/>
      <c r="AMU19" s="73"/>
      <c r="AMW19" s="4"/>
      <c r="ANT19" s="73"/>
      <c r="ANV19" s="4"/>
      <c r="AOS19" s="73"/>
      <c r="AOU19" s="4"/>
      <c r="APR19" s="73"/>
      <c r="APT19" s="4"/>
      <c r="AQQ19" s="73"/>
      <c r="AQS19" s="4"/>
      <c r="ARP19" s="73"/>
      <c r="ARR19" s="4"/>
      <c r="ASO19" s="73"/>
      <c r="ASQ19" s="4"/>
      <c r="ATN19" s="73"/>
      <c r="ATP19" s="4"/>
      <c r="AUM19" s="73"/>
      <c r="AUO19" s="4"/>
      <c r="AVL19" s="73"/>
      <c r="AVN19" s="4"/>
      <c r="AWK19" s="73"/>
      <c r="AWM19" s="4"/>
      <c r="AXJ19" s="73"/>
      <c r="AXL19" s="4"/>
      <c r="AYI19" s="73"/>
      <c r="AYK19" s="4"/>
      <c r="AZH19" s="73"/>
      <c r="AZJ19" s="4"/>
      <c r="BAG19" s="73"/>
      <c r="BAI19" s="4"/>
      <c r="BBF19" s="73"/>
      <c r="BBH19" s="4"/>
      <c r="BCE19" s="73"/>
      <c r="BCG19" s="4"/>
      <c r="BDD19" s="73"/>
      <c r="BDF19" s="4"/>
      <c r="BEC19" s="73"/>
      <c r="BEE19" s="4"/>
      <c r="BFB19" s="73"/>
      <c r="BFD19" s="4"/>
      <c r="BGA19" s="73"/>
      <c r="BGC19" s="4"/>
      <c r="BGZ19" s="73"/>
      <c r="BHB19" s="4"/>
      <c r="BHY19" s="73"/>
      <c r="BIA19" s="4"/>
      <c r="BIX19" s="73"/>
      <c r="BIZ19" s="4"/>
      <c r="BJW19" s="73"/>
      <c r="BJY19" s="4"/>
      <c r="BKV19" s="73"/>
      <c r="BKX19" s="4"/>
      <c r="BLU19" s="73"/>
      <c r="BLW19" s="4"/>
      <c r="BMT19" s="73"/>
      <c r="BMV19" s="4"/>
      <c r="BNS19" s="73"/>
      <c r="BNU19" s="4"/>
      <c r="BOR19" s="73"/>
      <c r="BOT19" s="4"/>
      <c r="BPQ19" s="73"/>
      <c r="BPS19" s="4"/>
      <c r="BQP19" s="73"/>
      <c r="BQR19" s="4"/>
      <c r="BRO19" s="73"/>
      <c r="BRQ19" s="4"/>
      <c r="BSN19" s="73"/>
      <c r="BSP19" s="4"/>
      <c r="BTM19" s="73"/>
      <c r="BTO19" s="4"/>
      <c r="BUL19" s="73"/>
      <c r="BUN19" s="4"/>
      <c r="BVK19" s="73"/>
      <c r="BVM19" s="4"/>
      <c r="BWJ19" s="73"/>
      <c r="BWL19" s="4"/>
      <c r="BXI19" s="73"/>
      <c r="BXK19" s="4"/>
      <c r="BYH19" s="73"/>
      <c r="BYJ19" s="4"/>
      <c r="BZG19" s="73"/>
      <c r="BZI19" s="4"/>
      <c r="CAF19" s="73"/>
      <c r="CAH19" s="4"/>
      <c r="CBE19" s="73"/>
      <c r="CBG19" s="4"/>
      <c r="CCD19" s="73"/>
      <c r="CCF19" s="4"/>
      <c r="CDC19" s="73"/>
      <c r="CDE19" s="4"/>
      <c r="CEB19" s="73"/>
      <c r="CED19" s="4"/>
      <c r="CFA19" s="73"/>
      <c r="CFC19" s="4"/>
      <c r="CFZ19" s="73"/>
      <c r="CGB19" s="4"/>
      <c r="CGY19" s="73"/>
      <c r="CHA19" s="4"/>
      <c r="CHX19" s="73"/>
      <c r="CHZ19" s="4"/>
      <c r="CIW19" s="73"/>
      <c r="CIY19" s="4"/>
      <c r="CJV19" s="73"/>
      <c r="CJX19" s="4"/>
      <c r="CKU19" s="73"/>
      <c r="CKW19" s="4"/>
      <c r="CLT19" s="73"/>
      <c r="CLV19" s="4"/>
      <c r="CMS19" s="73"/>
      <c r="CMU19" s="4"/>
      <c r="CNR19" s="73"/>
      <c r="CNT19" s="4"/>
      <c r="COQ19" s="73"/>
      <c r="COS19" s="4"/>
      <c r="CPP19" s="73"/>
      <c r="CPR19" s="4"/>
      <c r="CQO19" s="73"/>
      <c r="CQQ19" s="4"/>
      <c r="CRN19" s="73"/>
      <c r="CRP19" s="4"/>
      <c r="CSM19" s="73"/>
      <c r="CSO19" s="4"/>
      <c r="CTL19" s="73"/>
      <c r="CTN19" s="4"/>
      <c r="CUK19" s="73"/>
      <c r="CUM19" s="4"/>
      <c r="CVJ19" s="73"/>
      <c r="CVL19" s="4"/>
      <c r="CWI19" s="73"/>
      <c r="CWK19" s="4"/>
      <c r="CXH19" s="73"/>
      <c r="CXJ19" s="4"/>
      <c r="CYG19" s="73"/>
      <c r="CYI19" s="4"/>
      <c r="CZF19" s="73"/>
      <c r="CZH19" s="4"/>
      <c r="DAE19" s="73"/>
      <c r="DAG19" s="4"/>
      <c r="DBD19" s="73"/>
      <c r="DBF19" s="4"/>
      <c r="DCC19" s="73"/>
      <c r="DCE19" s="4"/>
      <c r="DDB19" s="73"/>
      <c r="DDD19" s="4"/>
      <c r="DEA19" s="73"/>
      <c r="DEC19" s="4"/>
      <c r="DEZ19" s="73"/>
      <c r="DFB19" s="4"/>
      <c r="DFY19" s="73"/>
      <c r="DGA19" s="4"/>
      <c r="DGX19" s="73"/>
      <c r="DGZ19" s="4"/>
      <c r="DHW19" s="73"/>
      <c r="DHY19" s="4"/>
      <c r="DIV19" s="73"/>
      <c r="DIX19" s="4"/>
      <c r="DJU19" s="73"/>
      <c r="DJW19" s="4"/>
      <c r="DKT19" s="73"/>
      <c r="DKV19" s="4"/>
      <c r="DLS19" s="73"/>
      <c r="DLU19" s="4"/>
      <c r="DMR19" s="73"/>
      <c r="DMT19" s="4"/>
      <c r="DNQ19" s="73"/>
      <c r="DNS19" s="4"/>
      <c r="DOP19" s="73"/>
      <c r="DOR19" s="4"/>
      <c r="DPO19" s="73"/>
      <c r="DPQ19" s="4"/>
      <c r="DQN19" s="73"/>
      <c r="DQP19" s="4"/>
      <c r="DRM19" s="73"/>
      <c r="DRO19" s="4"/>
      <c r="DSL19" s="73"/>
      <c r="DSN19" s="4"/>
      <c r="DTK19" s="73"/>
      <c r="DTM19" s="4"/>
      <c r="DUJ19" s="73"/>
      <c r="DUL19" s="4"/>
      <c r="DVI19" s="73"/>
      <c r="DVK19" s="4"/>
      <c r="DWH19" s="73"/>
      <c r="DWJ19" s="4"/>
      <c r="DXG19" s="73"/>
      <c r="DXI19" s="4"/>
      <c r="DYF19" s="73"/>
      <c r="DYH19" s="4"/>
      <c r="DZE19" s="73"/>
      <c r="DZG19" s="4"/>
      <c r="EAD19" s="73"/>
      <c r="EAF19" s="4"/>
      <c r="EBC19" s="73"/>
      <c r="EBE19" s="4"/>
      <c r="ECB19" s="73"/>
      <c r="ECD19" s="4"/>
      <c r="EDA19" s="73"/>
      <c r="EDC19" s="4"/>
      <c r="EDZ19" s="73"/>
      <c r="EEB19" s="4"/>
      <c r="EEY19" s="73"/>
      <c r="EFA19" s="4"/>
      <c r="EFX19" s="73"/>
      <c r="EFZ19" s="4"/>
      <c r="EGW19" s="73"/>
      <c r="EGY19" s="4"/>
      <c r="EHV19" s="73"/>
      <c r="EHX19" s="4"/>
      <c r="EIU19" s="73"/>
      <c r="EIW19" s="4"/>
      <c r="EJT19" s="73"/>
      <c r="EJV19" s="4"/>
      <c r="EKS19" s="73"/>
      <c r="EKU19" s="4"/>
      <c r="ELR19" s="73"/>
      <c r="ELT19" s="4"/>
      <c r="EMQ19" s="73"/>
      <c r="EMS19" s="4"/>
      <c r="ENP19" s="73"/>
      <c r="ENR19" s="4"/>
      <c r="EOO19" s="73"/>
      <c r="EOQ19" s="4"/>
      <c r="EPN19" s="73"/>
      <c r="EPP19" s="4"/>
      <c r="EQM19" s="73"/>
      <c r="EQO19" s="4"/>
      <c r="ERL19" s="73"/>
      <c r="ERN19" s="4"/>
      <c r="ESK19" s="73"/>
      <c r="ESM19" s="4"/>
      <c r="ETJ19" s="73"/>
      <c r="ETL19" s="4"/>
      <c r="EUI19" s="73"/>
      <c r="EUK19" s="4"/>
      <c r="EVH19" s="73"/>
      <c r="EVJ19" s="4"/>
      <c r="EWG19" s="73"/>
      <c r="EWI19" s="4"/>
      <c r="EXF19" s="73"/>
      <c r="EXH19" s="4"/>
      <c r="EYE19" s="73"/>
      <c r="EYG19" s="4"/>
      <c r="EZD19" s="73"/>
      <c r="EZF19" s="4"/>
      <c r="FAC19" s="73"/>
      <c r="FAE19" s="4"/>
      <c r="FBB19" s="73"/>
      <c r="FBD19" s="4"/>
      <c r="FCA19" s="73"/>
      <c r="FCC19" s="4"/>
      <c r="FCZ19" s="73"/>
      <c r="FDB19" s="4"/>
      <c r="FDY19" s="73"/>
      <c r="FEA19" s="4"/>
      <c r="FEX19" s="73"/>
      <c r="FEZ19" s="4"/>
      <c r="FFW19" s="73"/>
      <c r="FFY19" s="4"/>
      <c r="FGV19" s="73"/>
      <c r="FGX19" s="4"/>
      <c r="FHU19" s="73"/>
      <c r="FHW19" s="4"/>
      <c r="FIT19" s="73"/>
      <c r="FIV19" s="4"/>
      <c r="FJS19" s="73"/>
      <c r="FJU19" s="4"/>
      <c r="FKR19" s="73"/>
      <c r="FKT19" s="4"/>
      <c r="FLQ19" s="73"/>
      <c r="FLS19" s="4"/>
      <c r="FMP19" s="73"/>
      <c r="FMR19" s="4"/>
      <c r="FNO19" s="73"/>
      <c r="FNQ19" s="4"/>
      <c r="FON19" s="73"/>
      <c r="FOP19" s="4"/>
      <c r="FPM19" s="73"/>
      <c r="FPO19" s="4"/>
      <c r="FQL19" s="73"/>
      <c r="FQN19" s="4"/>
      <c r="FRK19" s="73"/>
      <c r="FRM19" s="4"/>
      <c r="FSJ19" s="73"/>
      <c r="FSL19" s="4"/>
      <c r="FTI19" s="73"/>
      <c r="FTK19" s="4"/>
      <c r="FUH19" s="73"/>
      <c r="FUJ19" s="4"/>
      <c r="FVG19" s="73"/>
      <c r="FVI19" s="4"/>
      <c r="FWF19" s="73"/>
      <c r="FWH19" s="4"/>
      <c r="FXE19" s="73"/>
      <c r="FXG19" s="4"/>
      <c r="FYD19" s="73"/>
      <c r="FYF19" s="4"/>
      <c r="FZC19" s="73"/>
      <c r="FZE19" s="4"/>
      <c r="GAB19" s="73"/>
      <c r="GAD19" s="4"/>
      <c r="GBA19" s="73"/>
      <c r="GBC19" s="4"/>
      <c r="GBZ19" s="73"/>
      <c r="GCB19" s="4"/>
      <c r="GCY19" s="73"/>
      <c r="GDA19" s="4"/>
      <c r="GDX19" s="73"/>
      <c r="GDZ19" s="4"/>
      <c r="GEW19" s="73"/>
      <c r="GEY19" s="4"/>
      <c r="GFV19" s="73"/>
      <c r="GFX19" s="4"/>
      <c r="GGU19" s="73"/>
      <c r="GGW19" s="4"/>
      <c r="GHT19" s="73"/>
      <c r="GHV19" s="4"/>
      <c r="GIS19" s="73"/>
      <c r="GIU19" s="4"/>
      <c r="GJR19" s="73"/>
      <c r="GJT19" s="4"/>
      <c r="GKQ19" s="73"/>
      <c r="GKS19" s="4"/>
      <c r="GLP19" s="73"/>
      <c r="GLR19" s="4"/>
      <c r="GMO19" s="73"/>
      <c r="GMQ19" s="4"/>
      <c r="GNN19" s="73"/>
      <c r="GNP19" s="4"/>
      <c r="GOM19" s="73"/>
      <c r="GOO19" s="4"/>
      <c r="GPL19" s="73"/>
      <c r="GPN19" s="4"/>
      <c r="GQK19" s="73"/>
      <c r="GQM19" s="4"/>
      <c r="GRJ19" s="73"/>
      <c r="GRL19" s="4"/>
      <c r="GSI19" s="73"/>
      <c r="GSK19" s="4"/>
      <c r="GTH19" s="73"/>
      <c r="GTJ19" s="4"/>
      <c r="GUG19" s="73"/>
      <c r="GUI19" s="4"/>
      <c r="GVF19" s="73"/>
      <c r="GVH19" s="4"/>
      <c r="GWE19" s="73"/>
      <c r="GWG19" s="4"/>
      <c r="GXD19" s="73"/>
      <c r="GXF19" s="4"/>
      <c r="GYC19" s="73"/>
      <c r="GYE19" s="4"/>
      <c r="GZB19" s="73"/>
      <c r="GZD19" s="4"/>
      <c r="HAA19" s="73"/>
      <c r="HAC19" s="4"/>
      <c r="HAZ19" s="73"/>
      <c r="HBB19" s="4"/>
      <c r="HBY19" s="73"/>
      <c r="HCA19" s="4"/>
      <c r="HCX19" s="73"/>
      <c r="HCZ19" s="4"/>
      <c r="HDW19" s="73"/>
      <c r="HDY19" s="4"/>
      <c r="HEV19" s="73"/>
      <c r="HEX19" s="4"/>
      <c r="HFU19" s="73"/>
      <c r="HFW19" s="4"/>
      <c r="HGT19" s="73"/>
      <c r="HGV19" s="4"/>
      <c r="HHS19" s="73"/>
      <c r="HHU19" s="4"/>
      <c r="HIR19" s="73"/>
      <c r="HIT19" s="4"/>
      <c r="HJQ19" s="73"/>
      <c r="HJS19" s="4"/>
      <c r="HKP19" s="73"/>
      <c r="HKR19" s="4"/>
      <c r="HLO19" s="73"/>
      <c r="HLQ19" s="4"/>
      <c r="HMN19" s="73"/>
      <c r="HMP19" s="4"/>
      <c r="HNM19" s="73"/>
      <c r="HNO19" s="4"/>
      <c r="HOL19" s="73"/>
      <c r="HON19" s="4"/>
      <c r="HPK19" s="73"/>
      <c r="HPM19" s="4"/>
      <c r="HQJ19" s="73"/>
      <c r="HQL19" s="4"/>
      <c r="HRI19" s="73"/>
      <c r="HRK19" s="4"/>
      <c r="HSH19" s="73"/>
      <c r="HSJ19" s="4"/>
      <c r="HTG19" s="73"/>
      <c r="HTI19" s="4"/>
      <c r="HUF19" s="73"/>
      <c r="HUH19" s="4"/>
      <c r="HVE19" s="73"/>
      <c r="HVG19" s="4"/>
      <c r="HWD19" s="73"/>
      <c r="HWF19" s="4"/>
      <c r="HXC19" s="73"/>
      <c r="HXE19" s="4"/>
      <c r="HYB19" s="73"/>
      <c r="HYD19" s="4"/>
      <c r="HZA19" s="73"/>
      <c r="HZC19" s="4"/>
      <c r="HZZ19" s="73"/>
      <c r="IAB19" s="4"/>
      <c r="IAY19" s="73"/>
      <c r="IBA19" s="4"/>
      <c r="IBX19" s="73"/>
      <c r="IBZ19" s="4"/>
      <c r="ICW19" s="73"/>
      <c r="ICY19" s="4"/>
      <c r="IDV19" s="73"/>
      <c r="IDX19" s="4"/>
      <c r="IEU19" s="73"/>
      <c r="IEW19" s="4"/>
      <c r="IFT19" s="73"/>
      <c r="IFV19" s="4"/>
      <c r="IGS19" s="73"/>
      <c r="IGU19" s="4"/>
      <c r="IHR19" s="73"/>
      <c r="IHT19" s="4"/>
      <c r="IIQ19" s="73"/>
      <c r="IIS19" s="4"/>
      <c r="IJP19" s="73"/>
      <c r="IJR19" s="4"/>
      <c r="IKO19" s="73"/>
      <c r="IKQ19" s="4"/>
      <c r="ILN19" s="73"/>
      <c r="ILP19" s="4"/>
      <c r="IMM19" s="73"/>
      <c r="IMO19" s="4"/>
      <c r="INL19" s="73"/>
      <c r="INN19" s="4"/>
      <c r="IOK19" s="73"/>
      <c r="IOM19" s="4"/>
      <c r="IPJ19" s="73"/>
      <c r="IPL19" s="4"/>
      <c r="IQI19" s="73"/>
      <c r="IQK19" s="4"/>
      <c r="IRH19" s="73"/>
      <c r="IRJ19" s="4"/>
      <c r="ISG19" s="73"/>
      <c r="ISI19" s="4"/>
      <c r="ITF19" s="73"/>
      <c r="ITH19" s="4"/>
      <c r="IUE19" s="73"/>
      <c r="IUG19" s="4"/>
      <c r="IVD19" s="73"/>
      <c r="IVF19" s="4"/>
      <c r="IWC19" s="73"/>
      <c r="IWE19" s="4"/>
      <c r="IXB19" s="73"/>
      <c r="IXD19" s="4"/>
      <c r="IYA19" s="73"/>
      <c r="IYC19" s="4"/>
      <c r="IYZ19" s="73"/>
      <c r="IZB19" s="4"/>
      <c r="IZY19" s="73"/>
      <c r="JAA19" s="4"/>
      <c r="JAX19" s="73"/>
      <c r="JAZ19" s="4"/>
      <c r="JBW19" s="73"/>
      <c r="JBY19" s="4"/>
      <c r="JCV19" s="73"/>
      <c r="JCX19" s="4"/>
      <c r="JDU19" s="73"/>
      <c r="JDW19" s="4"/>
      <c r="JET19" s="73"/>
      <c r="JEV19" s="4"/>
      <c r="JFS19" s="73"/>
      <c r="JFU19" s="4"/>
      <c r="JGR19" s="73"/>
      <c r="JGT19" s="4"/>
      <c r="JHQ19" s="73"/>
      <c r="JHS19" s="4"/>
      <c r="JIP19" s="73"/>
      <c r="JIR19" s="4"/>
      <c r="JJO19" s="73"/>
      <c r="JJQ19" s="4"/>
      <c r="JKN19" s="73"/>
      <c r="JKP19" s="4"/>
      <c r="JLM19" s="73"/>
      <c r="JLO19" s="4"/>
      <c r="JML19" s="73"/>
      <c r="JMN19" s="4"/>
      <c r="JNK19" s="73"/>
      <c r="JNM19" s="4"/>
      <c r="JOJ19" s="73"/>
      <c r="JOL19" s="4"/>
      <c r="JPI19" s="73"/>
      <c r="JPK19" s="4"/>
      <c r="JQH19" s="73"/>
      <c r="JQJ19" s="4"/>
      <c r="JRG19" s="73"/>
      <c r="JRI19" s="4"/>
      <c r="JSF19" s="73"/>
      <c r="JSH19" s="4"/>
      <c r="JTE19" s="73"/>
      <c r="JTG19" s="4"/>
      <c r="JUD19" s="73"/>
      <c r="JUF19" s="4"/>
      <c r="JVC19" s="73"/>
      <c r="JVE19" s="4"/>
      <c r="JWB19" s="73"/>
      <c r="JWD19" s="4"/>
      <c r="JXA19" s="73"/>
      <c r="JXC19" s="4"/>
      <c r="JXZ19" s="73"/>
      <c r="JYB19" s="4"/>
      <c r="JYY19" s="73"/>
      <c r="JZA19" s="4"/>
      <c r="JZX19" s="73"/>
      <c r="JZZ19" s="4"/>
      <c r="KAW19" s="73"/>
      <c r="KAY19" s="4"/>
      <c r="KBV19" s="73"/>
      <c r="KBX19" s="4"/>
      <c r="KCU19" s="73"/>
      <c r="KCW19" s="4"/>
      <c r="KDT19" s="73"/>
      <c r="KDV19" s="4"/>
      <c r="KES19" s="73"/>
      <c r="KEU19" s="4"/>
      <c r="KFR19" s="73"/>
      <c r="KFT19" s="4"/>
      <c r="KGQ19" s="73"/>
      <c r="KGS19" s="4"/>
      <c r="KHP19" s="73"/>
      <c r="KHR19" s="4"/>
      <c r="KIO19" s="73"/>
      <c r="KIQ19" s="4"/>
      <c r="KJN19" s="73"/>
      <c r="KJP19" s="4"/>
      <c r="KKM19" s="73"/>
      <c r="KKO19" s="4"/>
      <c r="KLL19" s="73"/>
      <c r="KLN19" s="4"/>
      <c r="KMK19" s="73"/>
      <c r="KMM19" s="4"/>
      <c r="KNJ19" s="73"/>
      <c r="KNL19" s="4"/>
      <c r="KOI19" s="73"/>
      <c r="KOK19" s="4"/>
      <c r="KPH19" s="73"/>
      <c r="KPJ19" s="4"/>
      <c r="KQG19" s="73"/>
      <c r="KQI19" s="4"/>
      <c r="KRF19" s="73"/>
      <c r="KRH19" s="4"/>
      <c r="KSE19" s="73"/>
      <c r="KSG19" s="4"/>
      <c r="KTD19" s="73"/>
      <c r="KTF19" s="4"/>
      <c r="KUC19" s="73"/>
      <c r="KUE19" s="4"/>
      <c r="KVB19" s="73"/>
      <c r="KVD19" s="4"/>
      <c r="KWA19" s="73"/>
      <c r="KWC19" s="4"/>
      <c r="KWZ19" s="73"/>
      <c r="KXB19" s="4"/>
      <c r="KXY19" s="73"/>
      <c r="KYA19" s="4"/>
      <c r="KYX19" s="73"/>
      <c r="KYZ19" s="4"/>
      <c r="KZW19" s="73"/>
      <c r="KZY19" s="4"/>
      <c r="LAV19" s="73"/>
      <c r="LAX19" s="4"/>
      <c r="LBU19" s="73"/>
      <c r="LBW19" s="4"/>
      <c r="LCT19" s="73"/>
      <c r="LCV19" s="4"/>
      <c r="LDS19" s="73"/>
      <c r="LDU19" s="4"/>
      <c r="LER19" s="73"/>
      <c r="LET19" s="4"/>
      <c r="LFQ19" s="73"/>
      <c r="LFS19" s="4"/>
      <c r="LGP19" s="73"/>
      <c r="LGR19" s="4"/>
      <c r="LHO19" s="73"/>
      <c r="LHQ19" s="4"/>
      <c r="LIN19" s="73"/>
      <c r="LIP19" s="4"/>
      <c r="LJM19" s="73"/>
      <c r="LJO19" s="4"/>
      <c r="LKL19" s="73"/>
      <c r="LKN19" s="4"/>
      <c r="LLK19" s="73"/>
      <c r="LLM19" s="4"/>
      <c r="LMJ19" s="73"/>
      <c r="LML19" s="4"/>
      <c r="LNI19" s="73"/>
      <c r="LNK19" s="4"/>
      <c r="LOH19" s="73"/>
      <c r="LOJ19" s="4"/>
      <c r="LPG19" s="73"/>
      <c r="LPI19" s="4"/>
      <c r="LQF19" s="73"/>
      <c r="LQH19" s="4"/>
      <c r="LRE19" s="73"/>
      <c r="LRG19" s="4"/>
      <c r="LSD19" s="73"/>
      <c r="LSF19" s="4"/>
      <c r="LTC19" s="73"/>
      <c r="LTE19" s="4"/>
      <c r="LUB19" s="73"/>
      <c r="LUD19" s="4"/>
      <c r="LVA19" s="73"/>
      <c r="LVC19" s="4"/>
      <c r="LVZ19" s="73"/>
      <c r="LWB19" s="4"/>
      <c r="LWY19" s="73"/>
      <c r="LXA19" s="4"/>
      <c r="LXX19" s="73"/>
      <c r="LXZ19" s="4"/>
      <c r="LYW19" s="73"/>
      <c r="LYY19" s="4"/>
      <c r="LZV19" s="73"/>
      <c r="LZX19" s="4"/>
      <c r="MAU19" s="73"/>
      <c r="MAW19" s="4"/>
      <c r="MBT19" s="73"/>
      <c r="MBV19" s="4"/>
      <c r="MCS19" s="73"/>
      <c r="MCU19" s="4"/>
      <c r="MDR19" s="73"/>
      <c r="MDT19" s="4"/>
      <c r="MEQ19" s="73"/>
      <c r="MES19" s="4"/>
      <c r="MFP19" s="73"/>
      <c r="MFR19" s="4"/>
      <c r="MGO19" s="73"/>
      <c r="MGQ19" s="4"/>
      <c r="MHN19" s="73"/>
      <c r="MHP19" s="4"/>
      <c r="MIM19" s="73"/>
      <c r="MIO19" s="4"/>
      <c r="MJL19" s="73"/>
      <c r="MJN19" s="4"/>
      <c r="MKK19" s="73"/>
      <c r="MKM19" s="4"/>
      <c r="MLJ19" s="73"/>
      <c r="MLL19" s="4"/>
      <c r="MMI19" s="73"/>
      <c r="MMK19" s="4"/>
      <c r="MNH19" s="73"/>
      <c r="MNJ19" s="4"/>
      <c r="MOG19" s="73"/>
      <c r="MOI19" s="4"/>
      <c r="MPF19" s="73"/>
      <c r="MPH19" s="4"/>
      <c r="MQE19" s="73"/>
      <c r="MQG19" s="4"/>
      <c r="MRD19" s="73"/>
      <c r="MRF19" s="4"/>
      <c r="MSC19" s="73"/>
      <c r="MSE19" s="4"/>
      <c r="MTB19" s="73"/>
      <c r="MTD19" s="4"/>
      <c r="MUA19" s="73"/>
      <c r="MUC19" s="4"/>
      <c r="MUZ19" s="73"/>
      <c r="MVB19" s="4"/>
      <c r="MVY19" s="73"/>
      <c r="MWA19" s="4"/>
      <c r="MWX19" s="73"/>
      <c r="MWZ19" s="4"/>
      <c r="MXW19" s="73"/>
      <c r="MXY19" s="4"/>
      <c r="MYV19" s="73"/>
      <c r="MYX19" s="4"/>
      <c r="MZU19" s="73"/>
      <c r="MZW19" s="4"/>
      <c r="NAT19" s="73"/>
      <c r="NAV19" s="4"/>
      <c r="NBS19" s="73"/>
      <c r="NBU19" s="4"/>
      <c r="NCR19" s="73"/>
      <c r="NCT19" s="4"/>
      <c r="NDQ19" s="73"/>
      <c r="NDS19" s="4"/>
      <c r="NEP19" s="73"/>
      <c r="NER19" s="4"/>
      <c r="NFO19" s="73"/>
      <c r="NFQ19" s="4"/>
      <c r="NGN19" s="73"/>
      <c r="NGP19" s="4"/>
      <c r="NHM19" s="73"/>
      <c r="NHO19" s="4"/>
      <c r="NIL19" s="73"/>
      <c r="NIN19" s="4"/>
      <c r="NJK19" s="73"/>
      <c r="NJM19" s="4"/>
      <c r="NKJ19" s="73"/>
      <c r="NKL19" s="4"/>
      <c r="NLI19" s="73"/>
      <c r="NLK19" s="4"/>
      <c r="NMH19" s="73"/>
      <c r="NMJ19" s="4"/>
      <c r="NNG19" s="73"/>
      <c r="NNI19" s="4"/>
      <c r="NOF19" s="73"/>
      <c r="NOH19" s="4"/>
      <c r="NPE19" s="73"/>
      <c r="NPG19" s="4"/>
      <c r="NQD19" s="73"/>
      <c r="NQF19" s="4"/>
      <c r="NRC19" s="73"/>
      <c r="NRE19" s="4"/>
      <c r="NSB19" s="73"/>
      <c r="NSD19" s="4"/>
      <c r="NTA19" s="73"/>
      <c r="NTC19" s="4"/>
      <c r="NTZ19" s="73"/>
      <c r="NUB19" s="4"/>
      <c r="NUY19" s="73"/>
      <c r="NVA19" s="4"/>
      <c r="NVX19" s="73"/>
      <c r="NVZ19" s="4"/>
      <c r="NWW19" s="73"/>
      <c r="NWY19" s="4"/>
      <c r="NXV19" s="73"/>
      <c r="NXX19" s="4"/>
      <c r="NYU19" s="73"/>
      <c r="NYW19" s="4"/>
      <c r="NZT19" s="73"/>
      <c r="NZV19" s="4"/>
      <c r="OAS19" s="73"/>
      <c r="OAU19" s="4"/>
      <c r="OBR19" s="73"/>
      <c r="OBT19" s="4"/>
      <c r="OCQ19" s="73"/>
      <c r="OCS19" s="4"/>
      <c r="ODP19" s="73"/>
      <c r="ODR19" s="4"/>
      <c r="OEO19" s="73"/>
      <c r="OEQ19" s="4"/>
      <c r="OFN19" s="73"/>
      <c r="OFP19" s="4"/>
      <c r="OGM19" s="73"/>
      <c r="OGO19" s="4"/>
      <c r="OHL19" s="73"/>
      <c r="OHN19" s="4"/>
      <c r="OIK19" s="73"/>
      <c r="OIM19" s="4"/>
      <c r="OJJ19" s="73"/>
      <c r="OJL19" s="4"/>
      <c r="OKI19" s="73"/>
      <c r="OKK19" s="4"/>
      <c r="OLH19" s="73"/>
      <c r="OLJ19" s="4"/>
      <c r="OMG19" s="73"/>
      <c r="OMI19" s="4"/>
      <c r="ONF19" s="73"/>
      <c r="ONH19" s="4"/>
      <c r="OOE19" s="73"/>
      <c r="OOG19" s="4"/>
      <c r="OPD19" s="73"/>
      <c r="OPF19" s="4"/>
      <c r="OQC19" s="73"/>
      <c r="OQE19" s="4"/>
      <c r="ORB19" s="73"/>
      <c r="ORD19" s="4"/>
      <c r="OSA19" s="73"/>
      <c r="OSC19" s="4"/>
      <c r="OSZ19" s="73"/>
      <c r="OTB19" s="4"/>
      <c r="OTY19" s="73"/>
      <c r="OUA19" s="4"/>
      <c r="OUX19" s="73"/>
      <c r="OUZ19" s="4"/>
      <c r="OVW19" s="73"/>
      <c r="OVY19" s="4"/>
      <c r="OWV19" s="73"/>
      <c r="OWX19" s="4"/>
      <c r="OXU19" s="73"/>
      <c r="OXW19" s="4"/>
      <c r="OYT19" s="73"/>
      <c r="OYV19" s="4"/>
      <c r="OZS19" s="73"/>
      <c r="OZU19" s="4"/>
      <c r="PAR19" s="73"/>
      <c r="PAT19" s="4"/>
      <c r="PBQ19" s="73"/>
      <c r="PBS19" s="4"/>
      <c r="PCP19" s="73"/>
      <c r="PCR19" s="4"/>
      <c r="PDO19" s="73"/>
      <c r="PDQ19" s="4"/>
      <c r="PEN19" s="73"/>
      <c r="PEP19" s="4"/>
      <c r="PFM19" s="73"/>
      <c r="PFO19" s="4"/>
      <c r="PGL19" s="73"/>
      <c r="PGN19" s="4"/>
      <c r="PHK19" s="73"/>
      <c r="PHM19" s="4"/>
      <c r="PIJ19" s="73"/>
      <c r="PIL19" s="4"/>
      <c r="PJI19" s="73"/>
      <c r="PJK19" s="4"/>
      <c r="PKH19" s="73"/>
      <c r="PKJ19" s="4"/>
      <c r="PLG19" s="73"/>
      <c r="PLI19" s="4"/>
      <c r="PMF19" s="73"/>
      <c r="PMH19" s="4"/>
      <c r="PNE19" s="73"/>
      <c r="PNG19" s="4"/>
      <c r="POD19" s="73"/>
      <c r="POF19" s="4"/>
      <c r="PPC19" s="73"/>
      <c r="PPE19" s="4"/>
      <c r="PQB19" s="73"/>
      <c r="PQD19" s="4"/>
      <c r="PRA19" s="73"/>
      <c r="PRC19" s="4"/>
      <c r="PRZ19" s="73"/>
      <c r="PSB19" s="4"/>
      <c r="PSY19" s="73"/>
      <c r="PTA19" s="4"/>
      <c r="PTX19" s="73"/>
      <c r="PTZ19" s="4"/>
      <c r="PUW19" s="73"/>
      <c r="PUY19" s="4"/>
      <c r="PVV19" s="73"/>
      <c r="PVX19" s="4"/>
      <c r="PWU19" s="73"/>
      <c r="PWW19" s="4"/>
      <c r="PXT19" s="73"/>
      <c r="PXV19" s="4"/>
      <c r="PYS19" s="73"/>
      <c r="PYU19" s="4"/>
      <c r="PZR19" s="73"/>
      <c r="PZT19" s="4"/>
      <c r="QAQ19" s="73"/>
      <c r="QAS19" s="4"/>
      <c r="QBP19" s="73"/>
      <c r="QBR19" s="4"/>
      <c r="QCO19" s="73"/>
      <c r="QCQ19" s="4"/>
      <c r="QDN19" s="73"/>
      <c r="QDP19" s="4"/>
      <c r="QEM19" s="73"/>
      <c r="QEO19" s="4"/>
      <c r="QFL19" s="73"/>
      <c r="QFN19" s="4"/>
      <c r="QGK19" s="73"/>
      <c r="QGM19" s="4"/>
      <c r="QHJ19" s="73"/>
      <c r="QHL19" s="4"/>
      <c r="QII19" s="73"/>
      <c r="QIK19" s="4"/>
      <c r="QJH19" s="73"/>
      <c r="QJJ19" s="4"/>
      <c r="QKG19" s="73"/>
      <c r="QKI19" s="4"/>
      <c r="QLF19" s="73"/>
      <c r="QLH19" s="4"/>
      <c r="QME19" s="73"/>
      <c r="QMG19" s="4"/>
      <c r="QND19" s="73"/>
      <c r="QNF19" s="4"/>
      <c r="QOC19" s="73"/>
      <c r="QOE19" s="4"/>
      <c r="QPB19" s="73"/>
      <c r="QPD19" s="4"/>
      <c r="QQA19" s="73"/>
      <c r="QQC19" s="4"/>
      <c r="QQZ19" s="73"/>
      <c r="QRB19" s="4"/>
      <c r="QRY19" s="73"/>
      <c r="QSA19" s="4"/>
      <c r="QSX19" s="73"/>
      <c r="QSZ19" s="4"/>
      <c r="QTW19" s="73"/>
      <c r="QTY19" s="4"/>
      <c r="QUV19" s="73"/>
      <c r="QUX19" s="4"/>
      <c r="QVU19" s="73"/>
      <c r="QVW19" s="4"/>
      <c r="QWT19" s="73"/>
      <c r="QWV19" s="4"/>
      <c r="QXS19" s="73"/>
      <c r="QXU19" s="4"/>
      <c r="QYR19" s="73"/>
      <c r="QYT19" s="4"/>
      <c r="QZQ19" s="73"/>
      <c r="QZS19" s="4"/>
      <c r="RAP19" s="73"/>
      <c r="RAR19" s="4"/>
      <c r="RBO19" s="73"/>
      <c r="RBQ19" s="4"/>
      <c r="RCN19" s="73"/>
      <c r="RCP19" s="4"/>
      <c r="RDM19" s="73"/>
      <c r="RDO19" s="4"/>
      <c r="REL19" s="73"/>
      <c r="REN19" s="4"/>
      <c r="RFK19" s="73"/>
      <c r="RFM19" s="4"/>
      <c r="RGJ19" s="73"/>
      <c r="RGL19" s="4"/>
      <c r="RHI19" s="73"/>
      <c r="RHK19" s="4"/>
      <c r="RIH19" s="73"/>
      <c r="RIJ19" s="4"/>
      <c r="RJG19" s="73"/>
      <c r="RJI19" s="4"/>
      <c r="RKF19" s="73"/>
      <c r="RKH19" s="4"/>
      <c r="RLE19" s="73"/>
      <c r="RLG19" s="4"/>
      <c r="RMD19" s="73"/>
      <c r="RMF19" s="4"/>
      <c r="RNC19" s="73"/>
      <c r="RNE19" s="4"/>
      <c r="ROB19" s="73"/>
      <c r="ROD19" s="4"/>
      <c r="RPA19" s="73"/>
      <c r="RPC19" s="4"/>
      <c r="RPZ19" s="73"/>
      <c r="RQB19" s="4"/>
      <c r="RQY19" s="73"/>
      <c r="RRA19" s="4"/>
      <c r="RRX19" s="73"/>
      <c r="RRZ19" s="4"/>
      <c r="RSW19" s="73"/>
      <c r="RSY19" s="4"/>
      <c r="RTV19" s="73"/>
      <c r="RTX19" s="4"/>
      <c r="RUU19" s="73"/>
      <c r="RUW19" s="4"/>
      <c r="RVT19" s="73"/>
      <c r="RVV19" s="4"/>
      <c r="RWS19" s="73"/>
      <c r="RWU19" s="4"/>
      <c r="RXR19" s="73"/>
      <c r="RXT19" s="4"/>
      <c r="RYQ19" s="73"/>
      <c r="RYS19" s="4"/>
      <c r="RZP19" s="73"/>
      <c r="RZR19" s="4"/>
      <c r="SAO19" s="73"/>
      <c r="SAQ19" s="4"/>
      <c r="SBN19" s="73"/>
      <c r="SBP19" s="4"/>
      <c r="SCM19" s="73"/>
      <c r="SCO19" s="4"/>
      <c r="SDL19" s="73"/>
      <c r="SDN19" s="4"/>
      <c r="SEK19" s="73"/>
      <c r="SEM19" s="4"/>
      <c r="SFJ19" s="73"/>
      <c r="SFL19" s="4"/>
      <c r="SGI19" s="73"/>
      <c r="SGK19" s="4"/>
      <c r="SHH19" s="73"/>
      <c r="SHJ19" s="4"/>
      <c r="SIG19" s="73"/>
      <c r="SII19" s="4"/>
      <c r="SJF19" s="73"/>
      <c r="SJH19" s="4"/>
      <c r="SKE19" s="73"/>
      <c r="SKG19" s="4"/>
      <c r="SLD19" s="73"/>
      <c r="SLF19" s="4"/>
      <c r="SMC19" s="73"/>
      <c r="SME19" s="4"/>
      <c r="SNB19" s="73"/>
      <c r="SND19" s="4"/>
      <c r="SOA19" s="73"/>
      <c r="SOC19" s="4"/>
      <c r="SOZ19" s="73"/>
      <c r="SPB19" s="4"/>
      <c r="SPY19" s="73"/>
      <c r="SQA19" s="4"/>
      <c r="SQX19" s="73"/>
      <c r="SQZ19" s="4"/>
      <c r="SRW19" s="73"/>
      <c r="SRY19" s="4"/>
      <c r="SSV19" s="73"/>
      <c r="SSX19" s="4"/>
      <c r="STU19" s="73"/>
      <c r="STW19" s="4"/>
      <c r="SUT19" s="73"/>
      <c r="SUV19" s="4"/>
      <c r="SVS19" s="73"/>
      <c r="SVU19" s="4"/>
      <c r="SWR19" s="73"/>
      <c r="SWT19" s="4"/>
      <c r="SXQ19" s="73"/>
      <c r="SXS19" s="4"/>
      <c r="SYP19" s="73"/>
      <c r="SYR19" s="4"/>
      <c r="SZO19" s="73"/>
      <c r="SZQ19" s="4"/>
      <c r="TAN19" s="73"/>
      <c r="TAP19" s="4"/>
      <c r="TBM19" s="73"/>
      <c r="TBO19" s="4"/>
      <c r="TCL19" s="73"/>
      <c r="TCN19" s="4"/>
      <c r="TDK19" s="73"/>
      <c r="TDM19" s="4"/>
      <c r="TEJ19" s="73"/>
      <c r="TEL19" s="4"/>
      <c r="TFI19" s="73"/>
      <c r="TFK19" s="4"/>
      <c r="TGH19" s="73"/>
      <c r="TGJ19" s="4"/>
      <c r="THG19" s="73"/>
      <c r="THI19" s="4"/>
      <c r="TIF19" s="73"/>
      <c r="TIH19" s="4"/>
      <c r="TJE19" s="73"/>
      <c r="TJG19" s="4"/>
      <c r="TKD19" s="73"/>
      <c r="TKF19" s="4"/>
      <c r="TLC19" s="73"/>
      <c r="TLE19" s="4"/>
      <c r="TMB19" s="73"/>
      <c r="TMD19" s="4"/>
      <c r="TNA19" s="73"/>
      <c r="TNC19" s="4"/>
      <c r="TNZ19" s="73"/>
      <c r="TOB19" s="4"/>
      <c r="TOY19" s="73"/>
      <c r="TPA19" s="4"/>
      <c r="TPX19" s="73"/>
      <c r="TPZ19" s="4"/>
      <c r="TQW19" s="73"/>
      <c r="TQY19" s="4"/>
      <c r="TRV19" s="73"/>
      <c r="TRX19" s="4"/>
      <c r="TSU19" s="73"/>
      <c r="TSW19" s="4"/>
      <c r="TTT19" s="73"/>
      <c r="TTV19" s="4"/>
      <c r="TUS19" s="73"/>
      <c r="TUU19" s="4"/>
      <c r="TVR19" s="73"/>
      <c r="TVT19" s="4"/>
      <c r="TWQ19" s="73"/>
      <c r="TWS19" s="4"/>
      <c r="TXP19" s="73"/>
      <c r="TXR19" s="4"/>
      <c r="TYO19" s="73"/>
      <c r="TYQ19" s="4"/>
      <c r="TZN19" s="73"/>
      <c r="TZP19" s="4"/>
      <c r="UAM19" s="73"/>
      <c r="UAO19" s="4"/>
      <c r="UBL19" s="73"/>
      <c r="UBN19" s="4"/>
      <c r="UCK19" s="73"/>
      <c r="UCM19" s="4"/>
      <c r="UDJ19" s="73"/>
      <c r="UDL19" s="4"/>
      <c r="UEI19" s="73"/>
      <c r="UEK19" s="4"/>
      <c r="UFH19" s="73"/>
      <c r="UFJ19" s="4"/>
      <c r="UGG19" s="73"/>
      <c r="UGI19" s="4"/>
      <c r="UHF19" s="73"/>
      <c r="UHH19" s="4"/>
      <c r="UIE19" s="73"/>
      <c r="UIG19" s="4"/>
      <c r="UJD19" s="73"/>
      <c r="UJF19" s="4"/>
      <c r="UKC19" s="73"/>
      <c r="UKE19" s="4"/>
      <c r="ULB19" s="73"/>
      <c r="ULD19" s="4"/>
      <c r="UMA19" s="73"/>
      <c r="UMC19" s="4"/>
      <c r="UMZ19" s="73"/>
      <c r="UNB19" s="4"/>
      <c r="UNY19" s="73"/>
      <c r="UOA19" s="4"/>
      <c r="UOX19" s="73"/>
      <c r="UOZ19" s="4"/>
      <c r="UPW19" s="73"/>
      <c r="UPY19" s="4"/>
      <c r="UQV19" s="73"/>
      <c r="UQX19" s="4"/>
      <c r="URU19" s="73"/>
      <c r="URW19" s="4"/>
      <c r="UST19" s="73"/>
      <c r="USV19" s="4"/>
      <c r="UTS19" s="73"/>
      <c r="UTU19" s="4"/>
      <c r="UUR19" s="73"/>
      <c r="UUT19" s="4"/>
      <c r="UVQ19" s="73"/>
      <c r="UVS19" s="4"/>
      <c r="UWP19" s="73"/>
      <c r="UWR19" s="4"/>
      <c r="UXO19" s="73"/>
      <c r="UXQ19" s="4"/>
      <c r="UYN19" s="73"/>
      <c r="UYP19" s="4"/>
      <c r="UZM19" s="73"/>
      <c r="UZO19" s="4"/>
      <c r="VAL19" s="73"/>
      <c r="VAN19" s="4"/>
      <c r="VBK19" s="73"/>
      <c r="VBM19" s="4"/>
      <c r="VCJ19" s="73"/>
      <c r="VCL19" s="4"/>
      <c r="VDI19" s="73"/>
      <c r="VDK19" s="4"/>
      <c r="VEH19" s="73"/>
      <c r="VEJ19" s="4"/>
      <c r="VFG19" s="73"/>
      <c r="VFI19" s="4"/>
      <c r="VGF19" s="73"/>
      <c r="VGH19" s="4"/>
      <c r="VHE19" s="73"/>
      <c r="VHG19" s="4"/>
      <c r="VID19" s="73"/>
      <c r="VIF19" s="4"/>
      <c r="VJC19" s="73"/>
      <c r="VJE19" s="4"/>
      <c r="VKB19" s="73"/>
      <c r="VKD19" s="4"/>
      <c r="VLA19" s="73"/>
      <c r="VLC19" s="4"/>
      <c r="VLZ19" s="73"/>
      <c r="VMB19" s="4"/>
      <c r="VMY19" s="73"/>
      <c r="VNA19" s="4"/>
      <c r="VNX19" s="73"/>
      <c r="VNZ19" s="4"/>
      <c r="VOW19" s="73"/>
      <c r="VOY19" s="4"/>
      <c r="VPV19" s="73"/>
      <c r="VPX19" s="4"/>
      <c r="VQU19" s="73"/>
      <c r="VQW19" s="4"/>
      <c r="VRT19" s="73"/>
      <c r="VRV19" s="4"/>
      <c r="VSS19" s="73"/>
      <c r="VSU19" s="4"/>
      <c r="VTR19" s="73"/>
      <c r="VTT19" s="4"/>
      <c r="VUQ19" s="73"/>
      <c r="VUS19" s="4"/>
      <c r="VVP19" s="73"/>
      <c r="VVR19" s="4"/>
      <c r="VWO19" s="73"/>
      <c r="VWQ19" s="4"/>
      <c r="VXN19" s="73"/>
      <c r="VXP19" s="4"/>
      <c r="VYM19" s="73"/>
      <c r="VYO19" s="4"/>
      <c r="VZL19" s="73"/>
      <c r="VZN19" s="4"/>
      <c r="WAK19" s="73"/>
      <c r="WAM19" s="4"/>
      <c r="WBJ19" s="73"/>
      <c r="WBL19" s="4"/>
      <c r="WCI19" s="73"/>
      <c r="WCK19" s="4"/>
      <c r="WDH19" s="73"/>
      <c r="WDJ19" s="4"/>
      <c r="WEG19" s="73"/>
      <c r="WEI19" s="4"/>
      <c r="WFF19" s="73"/>
      <c r="WFH19" s="4"/>
      <c r="WGE19" s="73"/>
      <c r="WGG19" s="4"/>
      <c r="WHD19" s="73"/>
      <c r="WHF19" s="4"/>
      <c r="WIC19" s="73"/>
      <c r="WIE19" s="4"/>
      <c r="WJB19" s="73"/>
      <c r="WJD19" s="4"/>
      <c r="WKA19" s="73"/>
      <c r="WKC19" s="4"/>
      <c r="WKZ19" s="73"/>
      <c r="WLB19" s="4"/>
      <c r="WLY19" s="73"/>
      <c r="WMA19" s="4"/>
      <c r="WMX19" s="73"/>
      <c r="WMZ19" s="4"/>
      <c r="WNW19" s="73"/>
      <c r="WNY19" s="4"/>
      <c r="WOV19" s="73"/>
      <c r="WOX19" s="4"/>
      <c r="WPU19" s="73"/>
      <c r="WPW19" s="4"/>
      <c r="WQT19" s="73"/>
      <c r="WQV19" s="4"/>
      <c r="WRS19" s="73"/>
      <c r="WRU19" s="4"/>
      <c r="WSR19" s="73"/>
      <c r="WST19" s="4"/>
      <c r="WTQ19" s="73"/>
      <c r="WTS19" s="4"/>
      <c r="WUP19" s="73"/>
      <c r="WUR19" s="4"/>
      <c r="WVO19" s="73"/>
      <c r="WVQ19" s="4"/>
      <c r="WWN19" s="73"/>
      <c r="WWP19" s="4"/>
      <c r="WXM19" s="73"/>
      <c r="WXO19" s="4"/>
      <c r="WYL19" s="73"/>
      <c r="WYN19" s="4"/>
      <c r="WZK19" s="73"/>
      <c r="WZM19" s="4"/>
      <c r="XAJ19" s="73"/>
      <c r="XAL19" s="4"/>
      <c r="XBI19" s="73"/>
      <c r="XBK19" s="4"/>
      <c r="XCH19" s="73"/>
      <c r="XCJ19" s="4"/>
      <c r="XDG19" s="73"/>
      <c r="XDI19" s="4"/>
      <c r="XEF19" s="73"/>
      <c r="XEH19" s="4"/>
    </row>
    <row r="20" spans="1:1012 1035:2037 2060:3062 3085:4087 4110:5112 5135:6137 6160:7162 7185:8187 8210:9212 9235:10237 10260:11262 11285:12287 12310:13312 13335:14335 14337:15360 15362:16362" ht="20.100000000000001" customHeight="1" x14ac:dyDescent="0.25">
      <c r="A20" s="70" t="s">
        <v>324</v>
      </c>
      <c r="B20" s="71" t="s">
        <v>366</v>
      </c>
      <c r="C20" s="4"/>
      <c r="D20" s="4"/>
      <c r="E20" s="4"/>
      <c r="F20" s="4"/>
      <c r="G20" s="4"/>
      <c r="H20" s="4"/>
      <c r="I20" s="4"/>
      <c r="J20" s="4"/>
      <c r="K20" s="4"/>
      <c r="L20" s="4"/>
      <c r="AI20" s="73"/>
      <c r="AK20" s="4"/>
      <c r="BH20" s="73"/>
      <c r="BJ20" s="4"/>
      <c r="CG20" s="73"/>
      <c r="CI20" s="4"/>
      <c r="DF20" s="73"/>
      <c r="DH20" s="4"/>
      <c r="EE20" s="73"/>
      <c r="EG20" s="4"/>
      <c r="FD20" s="73"/>
      <c r="FF20" s="4"/>
      <c r="GC20" s="73"/>
      <c r="GE20" s="4"/>
      <c r="HB20" s="73"/>
      <c r="HD20" s="4"/>
      <c r="IA20" s="73"/>
      <c r="IC20" s="4"/>
      <c r="IZ20" s="73"/>
      <c r="JB20" s="4"/>
      <c r="JY20" s="73"/>
      <c r="KA20" s="4"/>
      <c r="KX20" s="73"/>
      <c r="KZ20" s="4"/>
      <c r="LW20" s="73"/>
      <c r="LY20" s="4"/>
      <c r="MV20" s="73"/>
      <c r="MX20" s="4"/>
      <c r="NU20" s="73"/>
      <c r="NW20" s="4"/>
      <c r="OT20" s="73"/>
      <c r="OV20" s="4"/>
      <c r="PS20" s="73"/>
      <c r="PU20" s="4"/>
      <c r="QR20" s="73"/>
      <c r="QT20" s="4"/>
      <c r="RQ20" s="73"/>
      <c r="RS20" s="4"/>
      <c r="SP20" s="73"/>
      <c r="SR20" s="4"/>
      <c r="TO20" s="73"/>
      <c r="TQ20" s="4"/>
      <c r="UN20" s="73"/>
      <c r="UP20" s="4"/>
      <c r="VM20" s="73"/>
      <c r="VO20" s="4"/>
      <c r="WL20" s="73"/>
      <c r="WN20" s="4"/>
      <c r="XK20" s="73"/>
      <c r="XM20" s="4"/>
      <c r="YJ20" s="73"/>
      <c r="YL20" s="4"/>
      <c r="ZI20" s="73"/>
      <c r="ZK20" s="4"/>
      <c r="AAH20" s="73"/>
      <c r="AAJ20" s="4"/>
      <c r="ABG20" s="73"/>
      <c r="ABI20" s="4"/>
      <c r="ACF20" s="73"/>
      <c r="ACH20" s="4"/>
      <c r="ADE20" s="73"/>
      <c r="ADG20" s="4"/>
      <c r="AED20" s="73"/>
      <c r="AEF20" s="4"/>
      <c r="AFC20" s="73"/>
      <c r="AFE20" s="4"/>
      <c r="AGB20" s="73"/>
      <c r="AGD20" s="4"/>
      <c r="AHA20" s="73"/>
      <c r="AHC20" s="4"/>
      <c r="AHZ20" s="73"/>
      <c r="AIB20" s="4"/>
      <c r="AIY20" s="73"/>
      <c r="AJA20" s="4"/>
      <c r="AJX20" s="73"/>
      <c r="AJZ20" s="4"/>
      <c r="AKW20" s="73"/>
      <c r="AKY20" s="4"/>
      <c r="ALV20" s="73"/>
      <c r="ALX20" s="4"/>
      <c r="AMU20" s="73"/>
      <c r="AMW20" s="4"/>
      <c r="ANT20" s="73"/>
      <c r="ANV20" s="4"/>
      <c r="AOS20" s="73"/>
      <c r="AOU20" s="4"/>
      <c r="APR20" s="73"/>
      <c r="APT20" s="4"/>
      <c r="AQQ20" s="73"/>
      <c r="AQS20" s="4"/>
      <c r="ARP20" s="73"/>
      <c r="ARR20" s="4"/>
      <c r="ASO20" s="73"/>
      <c r="ASQ20" s="4"/>
      <c r="ATN20" s="73"/>
      <c r="ATP20" s="4"/>
      <c r="AUM20" s="73"/>
      <c r="AUO20" s="4"/>
      <c r="AVL20" s="73"/>
      <c r="AVN20" s="4"/>
      <c r="AWK20" s="73"/>
      <c r="AWM20" s="4"/>
      <c r="AXJ20" s="73"/>
      <c r="AXL20" s="4"/>
      <c r="AYI20" s="73"/>
      <c r="AYK20" s="4"/>
      <c r="AZH20" s="73"/>
      <c r="AZJ20" s="4"/>
      <c r="BAG20" s="73"/>
      <c r="BAI20" s="4"/>
      <c r="BBF20" s="73"/>
      <c r="BBH20" s="4"/>
      <c r="BCE20" s="73"/>
      <c r="BCG20" s="4"/>
      <c r="BDD20" s="73"/>
      <c r="BDF20" s="4"/>
      <c r="BEC20" s="73"/>
      <c r="BEE20" s="4"/>
      <c r="BFB20" s="73"/>
      <c r="BFD20" s="4"/>
      <c r="BGA20" s="73"/>
      <c r="BGC20" s="4"/>
      <c r="BGZ20" s="73"/>
      <c r="BHB20" s="4"/>
      <c r="BHY20" s="73"/>
      <c r="BIA20" s="4"/>
      <c r="BIX20" s="73"/>
      <c r="BIZ20" s="4"/>
      <c r="BJW20" s="73"/>
      <c r="BJY20" s="4"/>
      <c r="BKV20" s="73"/>
      <c r="BKX20" s="4"/>
      <c r="BLU20" s="73"/>
      <c r="BLW20" s="4"/>
      <c r="BMT20" s="73"/>
      <c r="BMV20" s="4"/>
      <c r="BNS20" s="73"/>
      <c r="BNU20" s="4"/>
      <c r="BOR20" s="73"/>
      <c r="BOT20" s="4"/>
      <c r="BPQ20" s="73"/>
      <c r="BPS20" s="4"/>
      <c r="BQP20" s="73"/>
      <c r="BQR20" s="4"/>
      <c r="BRO20" s="73"/>
      <c r="BRQ20" s="4"/>
      <c r="BSN20" s="73"/>
      <c r="BSP20" s="4"/>
      <c r="BTM20" s="73"/>
      <c r="BTO20" s="4"/>
      <c r="BUL20" s="73"/>
      <c r="BUN20" s="4"/>
      <c r="BVK20" s="73"/>
      <c r="BVM20" s="4"/>
      <c r="BWJ20" s="73"/>
      <c r="BWL20" s="4"/>
      <c r="BXI20" s="73"/>
      <c r="BXK20" s="4"/>
      <c r="BYH20" s="73"/>
      <c r="BYJ20" s="4"/>
      <c r="BZG20" s="73"/>
      <c r="BZI20" s="4"/>
      <c r="CAF20" s="73"/>
      <c r="CAH20" s="4"/>
      <c r="CBE20" s="73"/>
      <c r="CBG20" s="4"/>
      <c r="CCD20" s="73"/>
      <c r="CCF20" s="4"/>
      <c r="CDC20" s="73"/>
      <c r="CDE20" s="4"/>
      <c r="CEB20" s="73"/>
      <c r="CED20" s="4"/>
      <c r="CFA20" s="73"/>
      <c r="CFC20" s="4"/>
      <c r="CFZ20" s="73"/>
      <c r="CGB20" s="4"/>
      <c r="CGY20" s="73"/>
      <c r="CHA20" s="4"/>
      <c r="CHX20" s="73"/>
      <c r="CHZ20" s="4"/>
      <c r="CIW20" s="73"/>
      <c r="CIY20" s="4"/>
      <c r="CJV20" s="73"/>
      <c r="CJX20" s="4"/>
      <c r="CKU20" s="73"/>
      <c r="CKW20" s="4"/>
      <c r="CLT20" s="73"/>
      <c r="CLV20" s="4"/>
      <c r="CMS20" s="73"/>
      <c r="CMU20" s="4"/>
      <c r="CNR20" s="73"/>
      <c r="CNT20" s="4"/>
      <c r="COQ20" s="73"/>
      <c r="COS20" s="4"/>
      <c r="CPP20" s="73"/>
      <c r="CPR20" s="4"/>
      <c r="CQO20" s="73"/>
      <c r="CQQ20" s="4"/>
      <c r="CRN20" s="73"/>
      <c r="CRP20" s="4"/>
      <c r="CSM20" s="73"/>
      <c r="CSO20" s="4"/>
      <c r="CTL20" s="73"/>
      <c r="CTN20" s="4"/>
      <c r="CUK20" s="73"/>
      <c r="CUM20" s="4"/>
      <c r="CVJ20" s="73"/>
      <c r="CVL20" s="4"/>
      <c r="CWI20" s="73"/>
      <c r="CWK20" s="4"/>
      <c r="CXH20" s="73"/>
      <c r="CXJ20" s="4"/>
      <c r="CYG20" s="73"/>
      <c r="CYI20" s="4"/>
      <c r="CZF20" s="73"/>
      <c r="CZH20" s="4"/>
      <c r="DAE20" s="73"/>
      <c r="DAG20" s="4"/>
      <c r="DBD20" s="73"/>
      <c r="DBF20" s="4"/>
      <c r="DCC20" s="73"/>
      <c r="DCE20" s="4"/>
      <c r="DDB20" s="73"/>
      <c r="DDD20" s="4"/>
      <c r="DEA20" s="73"/>
      <c r="DEC20" s="4"/>
      <c r="DEZ20" s="73"/>
      <c r="DFB20" s="4"/>
      <c r="DFY20" s="73"/>
      <c r="DGA20" s="4"/>
      <c r="DGX20" s="73"/>
      <c r="DGZ20" s="4"/>
      <c r="DHW20" s="73"/>
      <c r="DHY20" s="4"/>
      <c r="DIV20" s="73"/>
      <c r="DIX20" s="4"/>
      <c r="DJU20" s="73"/>
      <c r="DJW20" s="4"/>
      <c r="DKT20" s="73"/>
      <c r="DKV20" s="4"/>
      <c r="DLS20" s="73"/>
      <c r="DLU20" s="4"/>
      <c r="DMR20" s="73"/>
      <c r="DMT20" s="4"/>
      <c r="DNQ20" s="73"/>
      <c r="DNS20" s="4"/>
      <c r="DOP20" s="73"/>
      <c r="DOR20" s="4"/>
      <c r="DPO20" s="73"/>
      <c r="DPQ20" s="4"/>
      <c r="DQN20" s="73"/>
      <c r="DQP20" s="4"/>
      <c r="DRM20" s="73"/>
      <c r="DRO20" s="4"/>
      <c r="DSL20" s="73"/>
      <c r="DSN20" s="4"/>
      <c r="DTK20" s="73"/>
      <c r="DTM20" s="4"/>
      <c r="DUJ20" s="73"/>
      <c r="DUL20" s="4"/>
      <c r="DVI20" s="73"/>
      <c r="DVK20" s="4"/>
      <c r="DWH20" s="73"/>
      <c r="DWJ20" s="4"/>
      <c r="DXG20" s="73"/>
      <c r="DXI20" s="4"/>
      <c r="DYF20" s="73"/>
      <c r="DYH20" s="4"/>
      <c r="DZE20" s="73"/>
      <c r="DZG20" s="4"/>
      <c r="EAD20" s="73"/>
      <c r="EAF20" s="4"/>
      <c r="EBC20" s="73"/>
      <c r="EBE20" s="4"/>
      <c r="ECB20" s="73"/>
      <c r="ECD20" s="4"/>
      <c r="EDA20" s="73"/>
      <c r="EDC20" s="4"/>
      <c r="EDZ20" s="73"/>
      <c r="EEB20" s="4"/>
      <c r="EEY20" s="73"/>
      <c r="EFA20" s="4"/>
      <c r="EFX20" s="73"/>
      <c r="EFZ20" s="4"/>
      <c r="EGW20" s="73"/>
      <c r="EGY20" s="4"/>
      <c r="EHV20" s="73"/>
      <c r="EHX20" s="4"/>
      <c r="EIU20" s="73"/>
      <c r="EIW20" s="4"/>
      <c r="EJT20" s="73"/>
      <c r="EJV20" s="4"/>
      <c r="EKS20" s="73"/>
      <c r="EKU20" s="4"/>
      <c r="ELR20" s="73"/>
      <c r="ELT20" s="4"/>
      <c r="EMQ20" s="73"/>
      <c r="EMS20" s="4"/>
      <c r="ENP20" s="73"/>
      <c r="ENR20" s="4"/>
      <c r="EOO20" s="73"/>
      <c r="EOQ20" s="4"/>
      <c r="EPN20" s="73"/>
      <c r="EPP20" s="4"/>
      <c r="EQM20" s="73"/>
      <c r="EQO20" s="4"/>
      <c r="ERL20" s="73"/>
      <c r="ERN20" s="4"/>
      <c r="ESK20" s="73"/>
      <c r="ESM20" s="4"/>
      <c r="ETJ20" s="73"/>
      <c r="ETL20" s="4"/>
      <c r="EUI20" s="73"/>
      <c r="EUK20" s="4"/>
      <c r="EVH20" s="73"/>
      <c r="EVJ20" s="4"/>
      <c r="EWG20" s="73"/>
      <c r="EWI20" s="4"/>
      <c r="EXF20" s="73"/>
      <c r="EXH20" s="4"/>
      <c r="EYE20" s="73"/>
      <c r="EYG20" s="4"/>
      <c r="EZD20" s="73"/>
      <c r="EZF20" s="4"/>
      <c r="FAC20" s="73"/>
      <c r="FAE20" s="4"/>
      <c r="FBB20" s="73"/>
      <c r="FBD20" s="4"/>
      <c r="FCA20" s="73"/>
      <c r="FCC20" s="4"/>
      <c r="FCZ20" s="73"/>
      <c r="FDB20" s="4"/>
      <c r="FDY20" s="73"/>
      <c r="FEA20" s="4"/>
      <c r="FEX20" s="73"/>
      <c r="FEZ20" s="4"/>
      <c r="FFW20" s="73"/>
      <c r="FFY20" s="4"/>
      <c r="FGV20" s="73"/>
      <c r="FGX20" s="4"/>
      <c r="FHU20" s="73"/>
      <c r="FHW20" s="4"/>
      <c r="FIT20" s="73"/>
      <c r="FIV20" s="4"/>
      <c r="FJS20" s="73"/>
      <c r="FJU20" s="4"/>
      <c r="FKR20" s="73"/>
      <c r="FKT20" s="4"/>
      <c r="FLQ20" s="73"/>
      <c r="FLS20" s="4"/>
      <c r="FMP20" s="73"/>
      <c r="FMR20" s="4"/>
      <c r="FNO20" s="73"/>
      <c r="FNQ20" s="4"/>
      <c r="FON20" s="73"/>
      <c r="FOP20" s="4"/>
      <c r="FPM20" s="73"/>
      <c r="FPO20" s="4"/>
      <c r="FQL20" s="73"/>
      <c r="FQN20" s="4"/>
      <c r="FRK20" s="73"/>
      <c r="FRM20" s="4"/>
      <c r="FSJ20" s="73"/>
      <c r="FSL20" s="4"/>
      <c r="FTI20" s="73"/>
      <c r="FTK20" s="4"/>
      <c r="FUH20" s="73"/>
      <c r="FUJ20" s="4"/>
      <c r="FVG20" s="73"/>
      <c r="FVI20" s="4"/>
      <c r="FWF20" s="73"/>
      <c r="FWH20" s="4"/>
      <c r="FXE20" s="73"/>
      <c r="FXG20" s="4"/>
      <c r="FYD20" s="73"/>
      <c r="FYF20" s="4"/>
      <c r="FZC20" s="73"/>
      <c r="FZE20" s="4"/>
      <c r="GAB20" s="73"/>
      <c r="GAD20" s="4"/>
      <c r="GBA20" s="73"/>
      <c r="GBC20" s="4"/>
      <c r="GBZ20" s="73"/>
      <c r="GCB20" s="4"/>
      <c r="GCY20" s="73"/>
      <c r="GDA20" s="4"/>
      <c r="GDX20" s="73"/>
      <c r="GDZ20" s="4"/>
      <c r="GEW20" s="73"/>
      <c r="GEY20" s="4"/>
      <c r="GFV20" s="73"/>
      <c r="GFX20" s="4"/>
      <c r="GGU20" s="73"/>
      <c r="GGW20" s="4"/>
      <c r="GHT20" s="73"/>
      <c r="GHV20" s="4"/>
      <c r="GIS20" s="73"/>
      <c r="GIU20" s="4"/>
      <c r="GJR20" s="73"/>
      <c r="GJT20" s="4"/>
      <c r="GKQ20" s="73"/>
      <c r="GKS20" s="4"/>
      <c r="GLP20" s="73"/>
      <c r="GLR20" s="4"/>
      <c r="GMO20" s="73"/>
      <c r="GMQ20" s="4"/>
      <c r="GNN20" s="73"/>
      <c r="GNP20" s="4"/>
      <c r="GOM20" s="73"/>
      <c r="GOO20" s="4"/>
      <c r="GPL20" s="73"/>
      <c r="GPN20" s="4"/>
      <c r="GQK20" s="73"/>
      <c r="GQM20" s="4"/>
      <c r="GRJ20" s="73"/>
      <c r="GRL20" s="4"/>
      <c r="GSI20" s="73"/>
      <c r="GSK20" s="4"/>
      <c r="GTH20" s="73"/>
      <c r="GTJ20" s="4"/>
      <c r="GUG20" s="73"/>
      <c r="GUI20" s="4"/>
      <c r="GVF20" s="73"/>
      <c r="GVH20" s="4"/>
      <c r="GWE20" s="73"/>
      <c r="GWG20" s="4"/>
      <c r="GXD20" s="73"/>
      <c r="GXF20" s="4"/>
      <c r="GYC20" s="73"/>
      <c r="GYE20" s="4"/>
      <c r="GZB20" s="73"/>
      <c r="GZD20" s="4"/>
      <c r="HAA20" s="73"/>
      <c r="HAC20" s="4"/>
      <c r="HAZ20" s="73"/>
      <c r="HBB20" s="4"/>
      <c r="HBY20" s="73"/>
      <c r="HCA20" s="4"/>
      <c r="HCX20" s="73"/>
      <c r="HCZ20" s="4"/>
      <c r="HDW20" s="73"/>
      <c r="HDY20" s="4"/>
      <c r="HEV20" s="73"/>
      <c r="HEX20" s="4"/>
      <c r="HFU20" s="73"/>
      <c r="HFW20" s="4"/>
      <c r="HGT20" s="73"/>
      <c r="HGV20" s="4"/>
      <c r="HHS20" s="73"/>
      <c r="HHU20" s="4"/>
      <c r="HIR20" s="73"/>
      <c r="HIT20" s="4"/>
      <c r="HJQ20" s="73"/>
      <c r="HJS20" s="4"/>
      <c r="HKP20" s="73"/>
      <c r="HKR20" s="4"/>
      <c r="HLO20" s="73"/>
      <c r="HLQ20" s="4"/>
      <c r="HMN20" s="73"/>
      <c r="HMP20" s="4"/>
      <c r="HNM20" s="73"/>
      <c r="HNO20" s="4"/>
      <c r="HOL20" s="73"/>
      <c r="HON20" s="4"/>
      <c r="HPK20" s="73"/>
      <c r="HPM20" s="4"/>
      <c r="HQJ20" s="73"/>
      <c r="HQL20" s="4"/>
      <c r="HRI20" s="73"/>
      <c r="HRK20" s="4"/>
      <c r="HSH20" s="73"/>
      <c r="HSJ20" s="4"/>
      <c r="HTG20" s="73"/>
      <c r="HTI20" s="4"/>
      <c r="HUF20" s="73"/>
      <c r="HUH20" s="4"/>
      <c r="HVE20" s="73"/>
      <c r="HVG20" s="4"/>
      <c r="HWD20" s="73"/>
      <c r="HWF20" s="4"/>
      <c r="HXC20" s="73"/>
      <c r="HXE20" s="4"/>
      <c r="HYB20" s="73"/>
      <c r="HYD20" s="4"/>
      <c r="HZA20" s="73"/>
      <c r="HZC20" s="4"/>
      <c r="HZZ20" s="73"/>
      <c r="IAB20" s="4"/>
      <c r="IAY20" s="73"/>
      <c r="IBA20" s="4"/>
      <c r="IBX20" s="73"/>
      <c r="IBZ20" s="4"/>
      <c r="ICW20" s="73"/>
      <c r="ICY20" s="4"/>
      <c r="IDV20" s="73"/>
      <c r="IDX20" s="4"/>
      <c r="IEU20" s="73"/>
      <c r="IEW20" s="4"/>
      <c r="IFT20" s="73"/>
      <c r="IFV20" s="4"/>
      <c r="IGS20" s="73"/>
      <c r="IGU20" s="4"/>
      <c r="IHR20" s="73"/>
      <c r="IHT20" s="4"/>
      <c r="IIQ20" s="73"/>
      <c r="IIS20" s="4"/>
      <c r="IJP20" s="73"/>
      <c r="IJR20" s="4"/>
      <c r="IKO20" s="73"/>
      <c r="IKQ20" s="4"/>
      <c r="ILN20" s="73"/>
      <c r="ILP20" s="4"/>
      <c r="IMM20" s="73"/>
      <c r="IMO20" s="4"/>
      <c r="INL20" s="73"/>
      <c r="INN20" s="4"/>
      <c r="IOK20" s="73"/>
      <c r="IOM20" s="4"/>
      <c r="IPJ20" s="73"/>
      <c r="IPL20" s="4"/>
      <c r="IQI20" s="73"/>
      <c r="IQK20" s="4"/>
      <c r="IRH20" s="73"/>
      <c r="IRJ20" s="4"/>
      <c r="ISG20" s="73"/>
      <c r="ISI20" s="4"/>
      <c r="ITF20" s="73"/>
      <c r="ITH20" s="4"/>
      <c r="IUE20" s="73"/>
      <c r="IUG20" s="4"/>
      <c r="IVD20" s="73"/>
      <c r="IVF20" s="4"/>
      <c r="IWC20" s="73"/>
      <c r="IWE20" s="4"/>
      <c r="IXB20" s="73"/>
      <c r="IXD20" s="4"/>
      <c r="IYA20" s="73"/>
      <c r="IYC20" s="4"/>
      <c r="IYZ20" s="73"/>
      <c r="IZB20" s="4"/>
      <c r="IZY20" s="73"/>
      <c r="JAA20" s="4"/>
      <c r="JAX20" s="73"/>
      <c r="JAZ20" s="4"/>
      <c r="JBW20" s="73"/>
      <c r="JBY20" s="4"/>
      <c r="JCV20" s="73"/>
      <c r="JCX20" s="4"/>
      <c r="JDU20" s="73"/>
      <c r="JDW20" s="4"/>
      <c r="JET20" s="73"/>
      <c r="JEV20" s="4"/>
      <c r="JFS20" s="73"/>
      <c r="JFU20" s="4"/>
      <c r="JGR20" s="73"/>
      <c r="JGT20" s="4"/>
      <c r="JHQ20" s="73"/>
      <c r="JHS20" s="4"/>
      <c r="JIP20" s="73"/>
      <c r="JIR20" s="4"/>
      <c r="JJO20" s="73"/>
      <c r="JJQ20" s="4"/>
      <c r="JKN20" s="73"/>
      <c r="JKP20" s="4"/>
      <c r="JLM20" s="73"/>
      <c r="JLO20" s="4"/>
      <c r="JML20" s="73"/>
      <c r="JMN20" s="4"/>
      <c r="JNK20" s="73"/>
      <c r="JNM20" s="4"/>
      <c r="JOJ20" s="73"/>
      <c r="JOL20" s="4"/>
      <c r="JPI20" s="73"/>
      <c r="JPK20" s="4"/>
      <c r="JQH20" s="73"/>
      <c r="JQJ20" s="4"/>
      <c r="JRG20" s="73"/>
      <c r="JRI20" s="4"/>
      <c r="JSF20" s="73"/>
      <c r="JSH20" s="4"/>
      <c r="JTE20" s="73"/>
      <c r="JTG20" s="4"/>
      <c r="JUD20" s="73"/>
      <c r="JUF20" s="4"/>
      <c r="JVC20" s="73"/>
      <c r="JVE20" s="4"/>
      <c r="JWB20" s="73"/>
      <c r="JWD20" s="4"/>
      <c r="JXA20" s="73"/>
      <c r="JXC20" s="4"/>
      <c r="JXZ20" s="73"/>
      <c r="JYB20" s="4"/>
      <c r="JYY20" s="73"/>
      <c r="JZA20" s="4"/>
      <c r="JZX20" s="73"/>
      <c r="JZZ20" s="4"/>
      <c r="KAW20" s="73"/>
      <c r="KAY20" s="4"/>
      <c r="KBV20" s="73"/>
      <c r="KBX20" s="4"/>
      <c r="KCU20" s="73"/>
      <c r="KCW20" s="4"/>
      <c r="KDT20" s="73"/>
      <c r="KDV20" s="4"/>
      <c r="KES20" s="73"/>
      <c r="KEU20" s="4"/>
      <c r="KFR20" s="73"/>
      <c r="KFT20" s="4"/>
      <c r="KGQ20" s="73"/>
      <c r="KGS20" s="4"/>
      <c r="KHP20" s="73"/>
      <c r="KHR20" s="4"/>
      <c r="KIO20" s="73"/>
      <c r="KIQ20" s="4"/>
      <c r="KJN20" s="73"/>
      <c r="KJP20" s="4"/>
      <c r="KKM20" s="73"/>
      <c r="KKO20" s="4"/>
      <c r="KLL20" s="73"/>
      <c r="KLN20" s="4"/>
      <c r="KMK20" s="73"/>
      <c r="KMM20" s="4"/>
      <c r="KNJ20" s="73"/>
      <c r="KNL20" s="4"/>
      <c r="KOI20" s="73"/>
      <c r="KOK20" s="4"/>
      <c r="KPH20" s="73"/>
      <c r="KPJ20" s="4"/>
      <c r="KQG20" s="73"/>
      <c r="KQI20" s="4"/>
      <c r="KRF20" s="73"/>
      <c r="KRH20" s="4"/>
      <c r="KSE20" s="73"/>
      <c r="KSG20" s="4"/>
      <c r="KTD20" s="73"/>
      <c r="KTF20" s="4"/>
      <c r="KUC20" s="73"/>
      <c r="KUE20" s="4"/>
      <c r="KVB20" s="73"/>
      <c r="KVD20" s="4"/>
      <c r="KWA20" s="73"/>
      <c r="KWC20" s="4"/>
      <c r="KWZ20" s="73"/>
      <c r="KXB20" s="4"/>
      <c r="KXY20" s="73"/>
      <c r="KYA20" s="4"/>
      <c r="KYX20" s="73"/>
      <c r="KYZ20" s="4"/>
      <c r="KZW20" s="73"/>
      <c r="KZY20" s="4"/>
      <c r="LAV20" s="73"/>
      <c r="LAX20" s="4"/>
      <c r="LBU20" s="73"/>
      <c r="LBW20" s="4"/>
      <c r="LCT20" s="73"/>
      <c r="LCV20" s="4"/>
      <c r="LDS20" s="73"/>
      <c r="LDU20" s="4"/>
      <c r="LER20" s="73"/>
      <c r="LET20" s="4"/>
      <c r="LFQ20" s="73"/>
      <c r="LFS20" s="4"/>
      <c r="LGP20" s="73"/>
      <c r="LGR20" s="4"/>
      <c r="LHO20" s="73"/>
      <c r="LHQ20" s="4"/>
      <c r="LIN20" s="73"/>
      <c r="LIP20" s="4"/>
      <c r="LJM20" s="73"/>
      <c r="LJO20" s="4"/>
      <c r="LKL20" s="73"/>
      <c r="LKN20" s="4"/>
      <c r="LLK20" s="73"/>
      <c r="LLM20" s="4"/>
      <c r="LMJ20" s="73"/>
      <c r="LML20" s="4"/>
      <c r="LNI20" s="73"/>
      <c r="LNK20" s="4"/>
      <c r="LOH20" s="73"/>
      <c r="LOJ20" s="4"/>
      <c r="LPG20" s="73"/>
      <c r="LPI20" s="4"/>
      <c r="LQF20" s="73"/>
      <c r="LQH20" s="4"/>
      <c r="LRE20" s="73"/>
      <c r="LRG20" s="4"/>
      <c r="LSD20" s="73"/>
      <c r="LSF20" s="4"/>
      <c r="LTC20" s="73"/>
      <c r="LTE20" s="4"/>
      <c r="LUB20" s="73"/>
      <c r="LUD20" s="4"/>
      <c r="LVA20" s="73"/>
      <c r="LVC20" s="4"/>
      <c r="LVZ20" s="73"/>
      <c r="LWB20" s="4"/>
      <c r="LWY20" s="73"/>
      <c r="LXA20" s="4"/>
      <c r="LXX20" s="73"/>
      <c r="LXZ20" s="4"/>
      <c r="LYW20" s="73"/>
      <c r="LYY20" s="4"/>
      <c r="LZV20" s="73"/>
      <c r="LZX20" s="4"/>
      <c r="MAU20" s="73"/>
      <c r="MAW20" s="4"/>
      <c r="MBT20" s="73"/>
      <c r="MBV20" s="4"/>
      <c r="MCS20" s="73"/>
      <c r="MCU20" s="4"/>
      <c r="MDR20" s="73"/>
      <c r="MDT20" s="4"/>
      <c r="MEQ20" s="73"/>
      <c r="MES20" s="4"/>
      <c r="MFP20" s="73"/>
      <c r="MFR20" s="4"/>
      <c r="MGO20" s="73"/>
      <c r="MGQ20" s="4"/>
      <c r="MHN20" s="73"/>
      <c r="MHP20" s="4"/>
      <c r="MIM20" s="73"/>
      <c r="MIO20" s="4"/>
      <c r="MJL20" s="73"/>
      <c r="MJN20" s="4"/>
      <c r="MKK20" s="73"/>
      <c r="MKM20" s="4"/>
      <c r="MLJ20" s="73"/>
      <c r="MLL20" s="4"/>
      <c r="MMI20" s="73"/>
      <c r="MMK20" s="4"/>
      <c r="MNH20" s="73"/>
      <c r="MNJ20" s="4"/>
      <c r="MOG20" s="73"/>
      <c r="MOI20" s="4"/>
      <c r="MPF20" s="73"/>
      <c r="MPH20" s="4"/>
      <c r="MQE20" s="73"/>
      <c r="MQG20" s="4"/>
      <c r="MRD20" s="73"/>
      <c r="MRF20" s="4"/>
      <c r="MSC20" s="73"/>
      <c r="MSE20" s="4"/>
      <c r="MTB20" s="73"/>
      <c r="MTD20" s="4"/>
      <c r="MUA20" s="73"/>
      <c r="MUC20" s="4"/>
      <c r="MUZ20" s="73"/>
      <c r="MVB20" s="4"/>
      <c r="MVY20" s="73"/>
      <c r="MWA20" s="4"/>
      <c r="MWX20" s="73"/>
      <c r="MWZ20" s="4"/>
      <c r="MXW20" s="73"/>
      <c r="MXY20" s="4"/>
      <c r="MYV20" s="73"/>
      <c r="MYX20" s="4"/>
      <c r="MZU20" s="73"/>
      <c r="MZW20" s="4"/>
      <c r="NAT20" s="73"/>
      <c r="NAV20" s="4"/>
      <c r="NBS20" s="73"/>
      <c r="NBU20" s="4"/>
      <c r="NCR20" s="73"/>
      <c r="NCT20" s="4"/>
      <c r="NDQ20" s="73"/>
      <c r="NDS20" s="4"/>
      <c r="NEP20" s="73"/>
      <c r="NER20" s="4"/>
      <c r="NFO20" s="73"/>
      <c r="NFQ20" s="4"/>
      <c r="NGN20" s="73"/>
      <c r="NGP20" s="4"/>
      <c r="NHM20" s="73"/>
      <c r="NHO20" s="4"/>
      <c r="NIL20" s="73"/>
      <c r="NIN20" s="4"/>
      <c r="NJK20" s="73"/>
      <c r="NJM20" s="4"/>
      <c r="NKJ20" s="73"/>
      <c r="NKL20" s="4"/>
      <c r="NLI20" s="73"/>
      <c r="NLK20" s="4"/>
      <c r="NMH20" s="73"/>
      <c r="NMJ20" s="4"/>
      <c r="NNG20" s="73"/>
      <c r="NNI20" s="4"/>
      <c r="NOF20" s="73"/>
      <c r="NOH20" s="4"/>
      <c r="NPE20" s="73"/>
      <c r="NPG20" s="4"/>
      <c r="NQD20" s="73"/>
      <c r="NQF20" s="4"/>
      <c r="NRC20" s="73"/>
      <c r="NRE20" s="4"/>
      <c r="NSB20" s="73"/>
      <c r="NSD20" s="4"/>
      <c r="NTA20" s="73"/>
      <c r="NTC20" s="4"/>
      <c r="NTZ20" s="73"/>
      <c r="NUB20" s="4"/>
      <c r="NUY20" s="73"/>
      <c r="NVA20" s="4"/>
      <c r="NVX20" s="73"/>
      <c r="NVZ20" s="4"/>
      <c r="NWW20" s="73"/>
      <c r="NWY20" s="4"/>
      <c r="NXV20" s="73"/>
      <c r="NXX20" s="4"/>
      <c r="NYU20" s="73"/>
      <c r="NYW20" s="4"/>
      <c r="NZT20" s="73"/>
      <c r="NZV20" s="4"/>
      <c r="OAS20" s="73"/>
      <c r="OAU20" s="4"/>
      <c r="OBR20" s="73"/>
      <c r="OBT20" s="4"/>
      <c r="OCQ20" s="73"/>
      <c r="OCS20" s="4"/>
      <c r="ODP20" s="73"/>
      <c r="ODR20" s="4"/>
      <c r="OEO20" s="73"/>
      <c r="OEQ20" s="4"/>
      <c r="OFN20" s="73"/>
      <c r="OFP20" s="4"/>
      <c r="OGM20" s="73"/>
      <c r="OGO20" s="4"/>
      <c r="OHL20" s="73"/>
      <c r="OHN20" s="4"/>
      <c r="OIK20" s="73"/>
      <c r="OIM20" s="4"/>
      <c r="OJJ20" s="73"/>
      <c r="OJL20" s="4"/>
      <c r="OKI20" s="73"/>
      <c r="OKK20" s="4"/>
      <c r="OLH20" s="73"/>
      <c r="OLJ20" s="4"/>
      <c r="OMG20" s="73"/>
      <c r="OMI20" s="4"/>
      <c r="ONF20" s="73"/>
      <c r="ONH20" s="4"/>
      <c r="OOE20" s="73"/>
      <c r="OOG20" s="4"/>
      <c r="OPD20" s="73"/>
      <c r="OPF20" s="4"/>
      <c r="OQC20" s="73"/>
      <c r="OQE20" s="4"/>
      <c r="ORB20" s="73"/>
      <c r="ORD20" s="4"/>
      <c r="OSA20" s="73"/>
      <c r="OSC20" s="4"/>
      <c r="OSZ20" s="73"/>
      <c r="OTB20" s="4"/>
      <c r="OTY20" s="73"/>
      <c r="OUA20" s="4"/>
      <c r="OUX20" s="73"/>
      <c r="OUZ20" s="4"/>
      <c r="OVW20" s="73"/>
      <c r="OVY20" s="4"/>
      <c r="OWV20" s="73"/>
      <c r="OWX20" s="4"/>
      <c r="OXU20" s="73"/>
      <c r="OXW20" s="4"/>
      <c r="OYT20" s="73"/>
      <c r="OYV20" s="4"/>
      <c r="OZS20" s="73"/>
      <c r="OZU20" s="4"/>
      <c r="PAR20" s="73"/>
      <c r="PAT20" s="4"/>
      <c r="PBQ20" s="73"/>
      <c r="PBS20" s="4"/>
      <c r="PCP20" s="73"/>
      <c r="PCR20" s="4"/>
      <c r="PDO20" s="73"/>
      <c r="PDQ20" s="4"/>
      <c r="PEN20" s="73"/>
      <c r="PEP20" s="4"/>
      <c r="PFM20" s="73"/>
      <c r="PFO20" s="4"/>
      <c r="PGL20" s="73"/>
      <c r="PGN20" s="4"/>
      <c r="PHK20" s="73"/>
      <c r="PHM20" s="4"/>
      <c r="PIJ20" s="73"/>
      <c r="PIL20" s="4"/>
      <c r="PJI20" s="73"/>
      <c r="PJK20" s="4"/>
      <c r="PKH20" s="73"/>
      <c r="PKJ20" s="4"/>
      <c r="PLG20" s="73"/>
      <c r="PLI20" s="4"/>
      <c r="PMF20" s="73"/>
      <c r="PMH20" s="4"/>
      <c r="PNE20" s="73"/>
      <c r="PNG20" s="4"/>
      <c r="POD20" s="73"/>
      <c r="POF20" s="4"/>
      <c r="PPC20" s="73"/>
      <c r="PPE20" s="4"/>
      <c r="PQB20" s="73"/>
      <c r="PQD20" s="4"/>
      <c r="PRA20" s="73"/>
      <c r="PRC20" s="4"/>
      <c r="PRZ20" s="73"/>
      <c r="PSB20" s="4"/>
      <c r="PSY20" s="73"/>
      <c r="PTA20" s="4"/>
      <c r="PTX20" s="73"/>
      <c r="PTZ20" s="4"/>
      <c r="PUW20" s="73"/>
      <c r="PUY20" s="4"/>
      <c r="PVV20" s="73"/>
      <c r="PVX20" s="4"/>
      <c r="PWU20" s="73"/>
      <c r="PWW20" s="4"/>
      <c r="PXT20" s="73"/>
      <c r="PXV20" s="4"/>
      <c r="PYS20" s="73"/>
      <c r="PYU20" s="4"/>
      <c r="PZR20" s="73"/>
      <c r="PZT20" s="4"/>
      <c r="QAQ20" s="73"/>
      <c r="QAS20" s="4"/>
      <c r="QBP20" s="73"/>
      <c r="QBR20" s="4"/>
      <c r="QCO20" s="73"/>
      <c r="QCQ20" s="4"/>
      <c r="QDN20" s="73"/>
      <c r="QDP20" s="4"/>
      <c r="QEM20" s="73"/>
      <c r="QEO20" s="4"/>
      <c r="QFL20" s="73"/>
      <c r="QFN20" s="4"/>
      <c r="QGK20" s="73"/>
      <c r="QGM20" s="4"/>
      <c r="QHJ20" s="73"/>
      <c r="QHL20" s="4"/>
      <c r="QII20" s="73"/>
      <c r="QIK20" s="4"/>
      <c r="QJH20" s="73"/>
      <c r="QJJ20" s="4"/>
      <c r="QKG20" s="73"/>
      <c r="QKI20" s="4"/>
      <c r="QLF20" s="73"/>
      <c r="QLH20" s="4"/>
      <c r="QME20" s="73"/>
      <c r="QMG20" s="4"/>
      <c r="QND20" s="73"/>
      <c r="QNF20" s="4"/>
      <c r="QOC20" s="73"/>
      <c r="QOE20" s="4"/>
      <c r="QPB20" s="73"/>
      <c r="QPD20" s="4"/>
      <c r="QQA20" s="73"/>
      <c r="QQC20" s="4"/>
      <c r="QQZ20" s="73"/>
      <c r="QRB20" s="4"/>
      <c r="QRY20" s="73"/>
      <c r="QSA20" s="4"/>
      <c r="QSX20" s="73"/>
      <c r="QSZ20" s="4"/>
      <c r="QTW20" s="73"/>
      <c r="QTY20" s="4"/>
      <c r="QUV20" s="73"/>
      <c r="QUX20" s="4"/>
      <c r="QVU20" s="73"/>
      <c r="QVW20" s="4"/>
      <c r="QWT20" s="73"/>
      <c r="QWV20" s="4"/>
      <c r="QXS20" s="73"/>
      <c r="QXU20" s="4"/>
      <c r="QYR20" s="73"/>
      <c r="QYT20" s="4"/>
      <c r="QZQ20" s="73"/>
      <c r="QZS20" s="4"/>
      <c r="RAP20" s="73"/>
      <c r="RAR20" s="4"/>
      <c r="RBO20" s="73"/>
      <c r="RBQ20" s="4"/>
      <c r="RCN20" s="73"/>
      <c r="RCP20" s="4"/>
      <c r="RDM20" s="73"/>
      <c r="RDO20" s="4"/>
      <c r="REL20" s="73"/>
      <c r="REN20" s="4"/>
      <c r="RFK20" s="73"/>
      <c r="RFM20" s="4"/>
      <c r="RGJ20" s="73"/>
      <c r="RGL20" s="4"/>
      <c r="RHI20" s="73"/>
      <c r="RHK20" s="4"/>
      <c r="RIH20" s="73"/>
      <c r="RIJ20" s="4"/>
      <c r="RJG20" s="73"/>
      <c r="RJI20" s="4"/>
      <c r="RKF20" s="73"/>
      <c r="RKH20" s="4"/>
      <c r="RLE20" s="73"/>
      <c r="RLG20" s="4"/>
      <c r="RMD20" s="73"/>
      <c r="RMF20" s="4"/>
      <c r="RNC20" s="73"/>
      <c r="RNE20" s="4"/>
      <c r="ROB20" s="73"/>
      <c r="ROD20" s="4"/>
      <c r="RPA20" s="73"/>
      <c r="RPC20" s="4"/>
      <c r="RPZ20" s="73"/>
      <c r="RQB20" s="4"/>
      <c r="RQY20" s="73"/>
      <c r="RRA20" s="4"/>
      <c r="RRX20" s="73"/>
      <c r="RRZ20" s="4"/>
      <c r="RSW20" s="73"/>
      <c r="RSY20" s="4"/>
      <c r="RTV20" s="73"/>
      <c r="RTX20" s="4"/>
      <c r="RUU20" s="73"/>
      <c r="RUW20" s="4"/>
      <c r="RVT20" s="73"/>
      <c r="RVV20" s="4"/>
      <c r="RWS20" s="73"/>
      <c r="RWU20" s="4"/>
      <c r="RXR20" s="73"/>
      <c r="RXT20" s="4"/>
      <c r="RYQ20" s="73"/>
      <c r="RYS20" s="4"/>
      <c r="RZP20" s="73"/>
      <c r="RZR20" s="4"/>
      <c r="SAO20" s="73"/>
      <c r="SAQ20" s="4"/>
      <c r="SBN20" s="73"/>
      <c r="SBP20" s="4"/>
      <c r="SCM20" s="73"/>
      <c r="SCO20" s="4"/>
      <c r="SDL20" s="73"/>
      <c r="SDN20" s="4"/>
      <c r="SEK20" s="73"/>
      <c r="SEM20" s="4"/>
      <c r="SFJ20" s="73"/>
      <c r="SFL20" s="4"/>
      <c r="SGI20" s="73"/>
      <c r="SGK20" s="4"/>
      <c r="SHH20" s="73"/>
      <c r="SHJ20" s="4"/>
      <c r="SIG20" s="73"/>
      <c r="SII20" s="4"/>
      <c r="SJF20" s="73"/>
      <c r="SJH20" s="4"/>
      <c r="SKE20" s="73"/>
      <c r="SKG20" s="4"/>
      <c r="SLD20" s="73"/>
      <c r="SLF20" s="4"/>
      <c r="SMC20" s="73"/>
      <c r="SME20" s="4"/>
      <c r="SNB20" s="73"/>
      <c r="SND20" s="4"/>
      <c r="SOA20" s="73"/>
      <c r="SOC20" s="4"/>
      <c r="SOZ20" s="73"/>
      <c r="SPB20" s="4"/>
      <c r="SPY20" s="73"/>
      <c r="SQA20" s="4"/>
      <c r="SQX20" s="73"/>
      <c r="SQZ20" s="4"/>
      <c r="SRW20" s="73"/>
      <c r="SRY20" s="4"/>
      <c r="SSV20" s="73"/>
      <c r="SSX20" s="4"/>
      <c r="STU20" s="73"/>
      <c r="STW20" s="4"/>
      <c r="SUT20" s="73"/>
      <c r="SUV20" s="4"/>
      <c r="SVS20" s="73"/>
      <c r="SVU20" s="4"/>
      <c r="SWR20" s="73"/>
      <c r="SWT20" s="4"/>
      <c r="SXQ20" s="73"/>
      <c r="SXS20" s="4"/>
      <c r="SYP20" s="73"/>
      <c r="SYR20" s="4"/>
      <c r="SZO20" s="73"/>
      <c r="SZQ20" s="4"/>
      <c r="TAN20" s="73"/>
      <c r="TAP20" s="4"/>
      <c r="TBM20" s="73"/>
      <c r="TBO20" s="4"/>
      <c r="TCL20" s="73"/>
      <c r="TCN20" s="4"/>
      <c r="TDK20" s="73"/>
      <c r="TDM20" s="4"/>
      <c r="TEJ20" s="73"/>
      <c r="TEL20" s="4"/>
      <c r="TFI20" s="73"/>
      <c r="TFK20" s="4"/>
      <c r="TGH20" s="73"/>
      <c r="TGJ20" s="4"/>
      <c r="THG20" s="73"/>
      <c r="THI20" s="4"/>
      <c r="TIF20" s="73"/>
      <c r="TIH20" s="4"/>
      <c r="TJE20" s="73"/>
      <c r="TJG20" s="4"/>
      <c r="TKD20" s="73"/>
      <c r="TKF20" s="4"/>
      <c r="TLC20" s="73"/>
      <c r="TLE20" s="4"/>
      <c r="TMB20" s="73"/>
      <c r="TMD20" s="4"/>
      <c r="TNA20" s="73"/>
      <c r="TNC20" s="4"/>
      <c r="TNZ20" s="73"/>
      <c r="TOB20" s="4"/>
      <c r="TOY20" s="73"/>
      <c r="TPA20" s="4"/>
      <c r="TPX20" s="73"/>
      <c r="TPZ20" s="4"/>
      <c r="TQW20" s="73"/>
      <c r="TQY20" s="4"/>
      <c r="TRV20" s="73"/>
      <c r="TRX20" s="4"/>
      <c r="TSU20" s="73"/>
      <c r="TSW20" s="4"/>
      <c r="TTT20" s="73"/>
      <c r="TTV20" s="4"/>
      <c r="TUS20" s="73"/>
      <c r="TUU20" s="4"/>
      <c r="TVR20" s="73"/>
      <c r="TVT20" s="4"/>
      <c r="TWQ20" s="73"/>
      <c r="TWS20" s="4"/>
      <c r="TXP20" s="73"/>
      <c r="TXR20" s="4"/>
      <c r="TYO20" s="73"/>
      <c r="TYQ20" s="4"/>
      <c r="TZN20" s="73"/>
      <c r="TZP20" s="4"/>
      <c r="UAM20" s="73"/>
      <c r="UAO20" s="4"/>
      <c r="UBL20" s="73"/>
      <c r="UBN20" s="4"/>
      <c r="UCK20" s="73"/>
      <c r="UCM20" s="4"/>
      <c r="UDJ20" s="73"/>
      <c r="UDL20" s="4"/>
      <c r="UEI20" s="73"/>
      <c r="UEK20" s="4"/>
      <c r="UFH20" s="73"/>
      <c r="UFJ20" s="4"/>
      <c r="UGG20" s="73"/>
      <c r="UGI20" s="4"/>
      <c r="UHF20" s="73"/>
      <c r="UHH20" s="4"/>
      <c r="UIE20" s="73"/>
      <c r="UIG20" s="4"/>
      <c r="UJD20" s="73"/>
      <c r="UJF20" s="4"/>
      <c r="UKC20" s="73"/>
      <c r="UKE20" s="4"/>
      <c r="ULB20" s="73"/>
      <c r="ULD20" s="4"/>
      <c r="UMA20" s="73"/>
      <c r="UMC20" s="4"/>
      <c r="UMZ20" s="73"/>
      <c r="UNB20" s="4"/>
      <c r="UNY20" s="73"/>
      <c r="UOA20" s="4"/>
      <c r="UOX20" s="73"/>
      <c r="UOZ20" s="4"/>
      <c r="UPW20" s="73"/>
      <c r="UPY20" s="4"/>
      <c r="UQV20" s="73"/>
      <c r="UQX20" s="4"/>
      <c r="URU20" s="73"/>
      <c r="URW20" s="4"/>
      <c r="UST20" s="73"/>
      <c r="USV20" s="4"/>
      <c r="UTS20" s="73"/>
      <c r="UTU20" s="4"/>
      <c r="UUR20" s="73"/>
      <c r="UUT20" s="4"/>
      <c r="UVQ20" s="73"/>
      <c r="UVS20" s="4"/>
      <c r="UWP20" s="73"/>
      <c r="UWR20" s="4"/>
      <c r="UXO20" s="73"/>
      <c r="UXQ20" s="4"/>
      <c r="UYN20" s="73"/>
      <c r="UYP20" s="4"/>
      <c r="UZM20" s="73"/>
      <c r="UZO20" s="4"/>
      <c r="VAL20" s="73"/>
      <c r="VAN20" s="4"/>
      <c r="VBK20" s="73"/>
      <c r="VBM20" s="4"/>
      <c r="VCJ20" s="73"/>
      <c r="VCL20" s="4"/>
      <c r="VDI20" s="73"/>
      <c r="VDK20" s="4"/>
      <c r="VEH20" s="73"/>
      <c r="VEJ20" s="4"/>
      <c r="VFG20" s="73"/>
      <c r="VFI20" s="4"/>
      <c r="VGF20" s="73"/>
      <c r="VGH20" s="4"/>
      <c r="VHE20" s="73"/>
      <c r="VHG20" s="4"/>
      <c r="VID20" s="73"/>
      <c r="VIF20" s="4"/>
      <c r="VJC20" s="73"/>
      <c r="VJE20" s="4"/>
      <c r="VKB20" s="73"/>
      <c r="VKD20" s="4"/>
      <c r="VLA20" s="73"/>
      <c r="VLC20" s="4"/>
      <c r="VLZ20" s="73"/>
      <c r="VMB20" s="4"/>
      <c r="VMY20" s="73"/>
      <c r="VNA20" s="4"/>
      <c r="VNX20" s="73"/>
      <c r="VNZ20" s="4"/>
      <c r="VOW20" s="73"/>
      <c r="VOY20" s="4"/>
      <c r="VPV20" s="73"/>
      <c r="VPX20" s="4"/>
      <c r="VQU20" s="73"/>
      <c r="VQW20" s="4"/>
      <c r="VRT20" s="73"/>
      <c r="VRV20" s="4"/>
      <c r="VSS20" s="73"/>
      <c r="VSU20" s="4"/>
      <c r="VTR20" s="73"/>
      <c r="VTT20" s="4"/>
      <c r="VUQ20" s="73"/>
      <c r="VUS20" s="4"/>
      <c r="VVP20" s="73"/>
      <c r="VVR20" s="4"/>
      <c r="VWO20" s="73"/>
      <c r="VWQ20" s="4"/>
      <c r="VXN20" s="73"/>
      <c r="VXP20" s="4"/>
      <c r="VYM20" s="73"/>
      <c r="VYO20" s="4"/>
      <c r="VZL20" s="73"/>
      <c r="VZN20" s="4"/>
      <c r="WAK20" s="73"/>
      <c r="WAM20" s="4"/>
      <c r="WBJ20" s="73"/>
      <c r="WBL20" s="4"/>
      <c r="WCI20" s="73"/>
      <c r="WCK20" s="4"/>
      <c r="WDH20" s="73"/>
      <c r="WDJ20" s="4"/>
      <c r="WEG20" s="73"/>
      <c r="WEI20" s="4"/>
      <c r="WFF20" s="73"/>
      <c r="WFH20" s="4"/>
      <c r="WGE20" s="73"/>
      <c r="WGG20" s="4"/>
      <c r="WHD20" s="73"/>
      <c r="WHF20" s="4"/>
      <c r="WIC20" s="73"/>
      <c r="WIE20" s="4"/>
      <c r="WJB20" s="73"/>
      <c r="WJD20" s="4"/>
      <c r="WKA20" s="73"/>
      <c r="WKC20" s="4"/>
      <c r="WKZ20" s="73"/>
      <c r="WLB20" s="4"/>
      <c r="WLY20" s="73"/>
      <c r="WMA20" s="4"/>
      <c r="WMX20" s="73"/>
      <c r="WMZ20" s="4"/>
      <c r="WNW20" s="73"/>
      <c r="WNY20" s="4"/>
      <c r="WOV20" s="73"/>
      <c r="WOX20" s="4"/>
      <c r="WPU20" s="73"/>
      <c r="WPW20" s="4"/>
      <c r="WQT20" s="73"/>
      <c r="WQV20" s="4"/>
      <c r="WRS20" s="73"/>
      <c r="WRU20" s="4"/>
      <c r="WSR20" s="73"/>
      <c r="WST20" s="4"/>
      <c r="WTQ20" s="73"/>
      <c r="WTS20" s="4"/>
      <c r="WUP20" s="73"/>
      <c r="WUR20" s="4"/>
      <c r="WVO20" s="73"/>
      <c r="WVQ20" s="4"/>
      <c r="WWN20" s="73"/>
      <c r="WWP20" s="4"/>
      <c r="WXM20" s="73"/>
      <c r="WXO20" s="4"/>
      <c r="WYL20" s="73"/>
      <c r="WYN20" s="4"/>
      <c r="WZK20" s="73"/>
      <c r="WZM20" s="4"/>
      <c r="XAJ20" s="73"/>
      <c r="XAL20" s="4"/>
      <c r="XBI20" s="73"/>
      <c r="XBK20" s="4"/>
      <c r="XCH20" s="73"/>
      <c r="XCJ20" s="4"/>
      <c r="XDG20" s="73"/>
      <c r="XDI20" s="4"/>
      <c r="XEF20" s="73"/>
      <c r="XEH20" s="4"/>
    </row>
    <row r="21" spans="1:1012 1035:2037 2060:3062 3085:4087 4110:5112 5135:6137 6160:7162 7185:8187 8210:9212 9235:10237 10260:11262 11285:12287 12310:13312 13335:14335 14337:15360 15362:16362" ht="20.100000000000001" customHeight="1" x14ac:dyDescent="0.25">
      <c r="A21" s="70" t="s">
        <v>325</v>
      </c>
      <c r="B21" s="71" t="s">
        <v>367</v>
      </c>
      <c r="C21" s="4"/>
      <c r="D21" s="4"/>
      <c r="E21" s="4"/>
      <c r="F21" s="4"/>
      <c r="G21" s="4"/>
      <c r="H21" s="4"/>
      <c r="I21" s="4"/>
      <c r="J21" s="4"/>
      <c r="K21" s="4"/>
      <c r="L21" s="4"/>
      <c r="AI21" s="73"/>
      <c r="AK21" s="4"/>
      <c r="BH21" s="73"/>
      <c r="BJ21" s="4"/>
      <c r="CG21" s="73"/>
      <c r="CI21" s="4"/>
      <c r="DF21" s="73"/>
      <c r="DH21" s="4"/>
      <c r="EE21" s="73"/>
      <c r="EG21" s="4"/>
      <c r="FD21" s="73"/>
      <c r="FF21" s="4"/>
      <c r="GC21" s="73"/>
      <c r="GE21" s="4"/>
      <c r="HB21" s="73"/>
      <c r="HD21" s="4"/>
      <c r="IA21" s="73"/>
      <c r="IC21" s="4"/>
      <c r="IZ21" s="73"/>
      <c r="JB21" s="4"/>
      <c r="JY21" s="73"/>
      <c r="KA21" s="4"/>
      <c r="KX21" s="73"/>
      <c r="KZ21" s="4"/>
      <c r="LW21" s="73"/>
      <c r="LY21" s="4"/>
      <c r="MV21" s="73"/>
      <c r="MX21" s="4"/>
      <c r="NU21" s="73"/>
      <c r="NW21" s="4"/>
      <c r="OT21" s="73"/>
      <c r="OV21" s="4"/>
      <c r="PS21" s="73"/>
      <c r="PU21" s="4"/>
      <c r="QR21" s="73"/>
      <c r="QT21" s="4"/>
      <c r="RQ21" s="73"/>
      <c r="RS21" s="4"/>
      <c r="SP21" s="73"/>
      <c r="SR21" s="4"/>
      <c r="TO21" s="73"/>
      <c r="TQ21" s="4"/>
      <c r="UN21" s="73"/>
      <c r="UP21" s="4"/>
      <c r="VM21" s="73"/>
      <c r="VO21" s="4"/>
      <c r="WL21" s="73"/>
      <c r="WN21" s="4"/>
      <c r="XK21" s="73"/>
      <c r="XM21" s="4"/>
      <c r="YJ21" s="73"/>
      <c r="YL21" s="4"/>
      <c r="ZI21" s="73"/>
      <c r="ZK21" s="4"/>
      <c r="AAH21" s="73"/>
      <c r="AAJ21" s="4"/>
      <c r="ABG21" s="73"/>
      <c r="ABI21" s="4"/>
      <c r="ACF21" s="73"/>
      <c r="ACH21" s="4"/>
      <c r="ADE21" s="73"/>
      <c r="ADG21" s="4"/>
      <c r="AED21" s="73"/>
      <c r="AEF21" s="4"/>
      <c r="AFC21" s="73"/>
      <c r="AFE21" s="4"/>
      <c r="AGB21" s="73"/>
      <c r="AGD21" s="4"/>
      <c r="AHA21" s="73"/>
      <c r="AHC21" s="4"/>
      <c r="AHZ21" s="73"/>
      <c r="AIB21" s="4"/>
      <c r="AIY21" s="73"/>
      <c r="AJA21" s="4"/>
      <c r="AJX21" s="73"/>
      <c r="AJZ21" s="4"/>
      <c r="AKW21" s="73"/>
      <c r="AKY21" s="4"/>
      <c r="ALV21" s="73"/>
      <c r="ALX21" s="4"/>
      <c r="AMU21" s="73"/>
      <c r="AMW21" s="4"/>
      <c r="ANT21" s="73"/>
      <c r="ANV21" s="4"/>
      <c r="AOS21" s="73"/>
      <c r="AOU21" s="4"/>
      <c r="APR21" s="73"/>
      <c r="APT21" s="4"/>
      <c r="AQQ21" s="73"/>
      <c r="AQS21" s="4"/>
      <c r="ARP21" s="73"/>
      <c r="ARR21" s="4"/>
      <c r="ASO21" s="73"/>
      <c r="ASQ21" s="4"/>
      <c r="ATN21" s="73"/>
      <c r="ATP21" s="4"/>
      <c r="AUM21" s="73"/>
      <c r="AUO21" s="4"/>
      <c r="AVL21" s="73"/>
      <c r="AVN21" s="4"/>
      <c r="AWK21" s="73"/>
      <c r="AWM21" s="4"/>
      <c r="AXJ21" s="73"/>
      <c r="AXL21" s="4"/>
      <c r="AYI21" s="73"/>
      <c r="AYK21" s="4"/>
      <c r="AZH21" s="73"/>
      <c r="AZJ21" s="4"/>
      <c r="BAG21" s="73"/>
      <c r="BAI21" s="4"/>
      <c r="BBF21" s="73"/>
      <c r="BBH21" s="4"/>
      <c r="BCE21" s="73"/>
      <c r="BCG21" s="4"/>
      <c r="BDD21" s="73"/>
      <c r="BDF21" s="4"/>
      <c r="BEC21" s="73"/>
      <c r="BEE21" s="4"/>
      <c r="BFB21" s="73"/>
      <c r="BFD21" s="4"/>
      <c r="BGA21" s="73"/>
      <c r="BGC21" s="4"/>
      <c r="BGZ21" s="73"/>
      <c r="BHB21" s="4"/>
      <c r="BHY21" s="73"/>
      <c r="BIA21" s="4"/>
      <c r="BIX21" s="73"/>
      <c r="BIZ21" s="4"/>
      <c r="BJW21" s="73"/>
      <c r="BJY21" s="4"/>
      <c r="BKV21" s="73"/>
      <c r="BKX21" s="4"/>
      <c r="BLU21" s="73"/>
      <c r="BLW21" s="4"/>
      <c r="BMT21" s="73"/>
      <c r="BMV21" s="4"/>
      <c r="BNS21" s="73"/>
      <c r="BNU21" s="4"/>
      <c r="BOR21" s="73"/>
      <c r="BOT21" s="4"/>
      <c r="BPQ21" s="73"/>
      <c r="BPS21" s="4"/>
      <c r="BQP21" s="73"/>
      <c r="BQR21" s="4"/>
      <c r="BRO21" s="73"/>
      <c r="BRQ21" s="4"/>
      <c r="BSN21" s="73"/>
      <c r="BSP21" s="4"/>
      <c r="BTM21" s="73"/>
      <c r="BTO21" s="4"/>
      <c r="BUL21" s="73"/>
      <c r="BUN21" s="4"/>
      <c r="BVK21" s="73"/>
      <c r="BVM21" s="4"/>
      <c r="BWJ21" s="73"/>
      <c r="BWL21" s="4"/>
      <c r="BXI21" s="73"/>
      <c r="BXK21" s="4"/>
      <c r="BYH21" s="73"/>
      <c r="BYJ21" s="4"/>
      <c r="BZG21" s="73"/>
      <c r="BZI21" s="4"/>
      <c r="CAF21" s="73"/>
      <c r="CAH21" s="4"/>
      <c r="CBE21" s="73"/>
      <c r="CBG21" s="4"/>
      <c r="CCD21" s="73"/>
      <c r="CCF21" s="4"/>
      <c r="CDC21" s="73"/>
      <c r="CDE21" s="4"/>
      <c r="CEB21" s="73"/>
      <c r="CED21" s="4"/>
      <c r="CFA21" s="73"/>
      <c r="CFC21" s="4"/>
      <c r="CFZ21" s="73"/>
      <c r="CGB21" s="4"/>
      <c r="CGY21" s="73"/>
      <c r="CHA21" s="4"/>
      <c r="CHX21" s="73"/>
      <c r="CHZ21" s="4"/>
      <c r="CIW21" s="73"/>
      <c r="CIY21" s="4"/>
      <c r="CJV21" s="73"/>
      <c r="CJX21" s="4"/>
      <c r="CKU21" s="73"/>
      <c r="CKW21" s="4"/>
      <c r="CLT21" s="73"/>
      <c r="CLV21" s="4"/>
      <c r="CMS21" s="73"/>
      <c r="CMU21" s="4"/>
      <c r="CNR21" s="73"/>
      <c r="CNT21" s="4"/>
      <c r="COQ21" s="73"/>
      <c r="COS21" s="4"/>
      <c r="CPP21" s="73"/>
      <c r="CPR21" s="4"/>
      <c r="CQO21" s="73"/>
      <c r="CQQ21" s="4"/>
      <c r="CRN21" s="73"/>
      <c r="CRP21" s="4"/>
      <c r="CSM21" s="73"/>
      <c r="CSO21" s="4"/>
      <c r="CTL21" s="73"/>
      <c r="CTN21" s="4"/>
      <c r="CUK21" s="73"/>
      <c r="CUM21" s="4"/>
      <c r="CVJ21" s="73"/>
      <c r="CVL21" s="4"/>
      <c r="CWI21" s="73"/>
      <c r="CWK21" s="4"/>
      <c r="CXH21" s="73"/>
      <c r="CXJ21" s="4"/>
      <c r="CYG21" s="73"/>
      <c r="CYI21" s="4"/>
      <c r="CZF21" s="73"/>
      <c r="CZH21" s="4"/>
      <c r="DAE21" s="73"/>
      <c r="DAG21" s="4"/>
      <c r="DBD21" s="73"/>
      <c r="DBF21" s="4"/>
      <c r="DCC21" s="73"/>
      <c r="DCE21" s="4"/>
      <c r="DDB21" s="73"/>
      <c r="DDD21" s="4"/>
      <c r="DEA21" s="73"/>
      <c r="DEC21" s="4"/>
      <c r="DEZ21" s="73"/>
      <c r="DFB21" s="4"/>
      <c r="DFY21" s="73"/>
      <c r="DGA21" s="4"/>
      <c r="DGX21" s="73"/>
      <c r="DGZ21" s="4"/>
      <c r="DHW21" s="73"/>
      <c r="DHY21" s="4"/>
      <c r="DIV21" s="73"/>
      <c r="DIX21" s="4"/>
      <c r="DJU21" s="73"/>
      <c r="DJW21" s="4"/>
      <c r="DKT21" s="73"/>
      <c r="DKV21" s="4"/>
      <c r="DLS21" s="73"/>
      <c r="DLU21" s="4"/>
      <c r="DMR21" s="73"/>
      <c r="DMT21" s="4"/>
      <c r="DNQ21" s="73"/>
      <c r="DNS21" s="4"/>
      <c r="DOP21" s="73"/>
      <c r="DOR21" s="4"/>
      <c r="DPO21" s="73"/>
      <c r="DPQ21" s="4"/>
      <c r="DQN21" s="73"/>
      <c r="DQP21" s="4"/>
      <c r="DRM21" s="73"/>
      <c r="DRO21" s="4"/>
      <c r="DSL21" s="73"/>
      <c r="DSN21" s="4"/>
      <c r="DTK21" s="73"/>
      <c r="DTM21" s="4"/>
      <c r="DUJ21" s="73"/>
      <c r="DUL21" s="4"/>
      <c r="DVI21" s="73"/>
      <c r="DVK21" s="4"/>
      <c r="DWH21" s="73"/>
      <c r="DWJ21" s="4"/>
      <c r="DXG21" s="73"/>
      <c r="DXI21" s="4"/>
      <c r="DYF21" s="73"/>
      <c r="DYH21" s="4"/>
      <c r="DZE21" s="73"/>
      <c r="DZG21" s="4"/>
      <c r="EAD21" s="73"/>
      <c r="EAF21" s="4"/>
      <c r="EBC21" s="73"/>
      <c r="EBE21" s="4"/>
      <c r="ECB21" s="73"/>
      <c r="ECD21" s="4"/>
      <c r="EDA21" s="73"/>
      <c r="EDC21" s="4"/>
      <c r="EDZ21" s="73"/>
      <c r="EEB21" s="4"/>
      <c r="EEY21" s="73"/>
      <c r="EFA21" s="4"/>
      <c r="EFX21" s="73"/>
      <c r="EFZ21" s="4"/>
      <c r="EGW21" s="73"/>
      <c r="EGY21" s="4"/>
      <c r="EHV21" s="73"/>
      <c r="EHX21" s="4"/>
      <c r="EIU21" s="73"/>
      <c r="EIW21" s="4"/>
      <c r="EJT21" s="73"/>
      <c r="EJV21" s="4"/>
      <c r="EKS21" s="73"/>
      <c r="EKU21" s="4"/>
      <c r="ELR21" s="73"/>
      <c r="ELT21" s="4"/>
      <c r="EMQ21" s="73"/>
      <c r="EMS21" s="4"/>
      <c r="ENP21" s="73"/>
      <c r="ENR21" s="4"/>
      <c r="EOO21" s="73"/>
      <c r="EOQ21" s="4"/>
      <c r="EPN21" s="73"/>
      <c r="EPP21" s="4"/>
      <c r="EQM21" s="73"/>
      <c r="EQO21" s="4"/>
      <c r="ERL21" s="73"/>
      <c r="ERN21" s="4"/>
      <c r="ESK21" s="73"/>
      <c r="ESM21" s="4"/>
      <c r="ETJ21" s="73"/>
      <c r="ETL21" s="4"/>
      <c r="EUI21" s="73"/>
      <c r="EUK21" s="4"/>
      <c r="EVH21" s="73"/>
      <c r="EVJ21" s="4"/>
      <c r="EWG21" s="73"/>
      <c r="EWI21" s="4"/>
      <c r="EXF21" s="73"/>
      <c r="EXH21" s="4"/>
      <c r="EYE21" s="73"/>
      <c r="EYG21" s="4"/>
      <c r="EZD21" s="73"/>
      <c r="EZF21" s="4"/>
      <c r="FAC21" s="73"/>
      <c r="FAE21" s="4"/>
      <c r="FBB21" s="73"/>
      <c r="FBD21" s="4"/>
      <c r="FCA21" s="73"/>
      <c r="FCC21" s="4"/>
      <c r="FCZ21" s="73"/>
      <c r="FDB21" s="4"/>
      <c r="FDY21" s="73"/>
      <c r="FEA21" s="4"/>
      <c r="FEX21" s="73"/>
      <c r="FEZ21" s="4"/>
      <c r="FFW21" s="73"/>
      <c r="FFY21" s="4"/>
      <c r="FGV21" s="73"/>
      <c r="FGX21" s="4"/>
      <c r="FHU21" s="73"/>
      <c r="FHW21" s="4"/>
      <c r="FIT21" s="73"/>
      <c r="FIV21" s="4"/>
      <c r="FJS21" s="73"/>
      <c r="FJU21" s="4"/>
      <c r="FKR21" s="73"/>
      <c r="FKT21" s="4"/>
      <c r="FLQ21" s="73"/>
      <c r="FLS21" s="4"/>
      <c r="FMP21" s="73"/>
      <c r="FMR21" s="4"/>
      <c r="FNO21" s="73"/>
      <c r="FNQ21" s="4"/>
      <c r="FON21" s="73"/>
      <c r="FOP21" s="4"/>
      <c r="FPM21" s="73"/>
      <c r="FPO21" s="4"/>
      <c r="FQL21" s="73"/>
      <c r="FQN21" s="4"/>
      <c r="FRK21" s="73"/>
      <c r="FRM21" s="4"/>
      <c r="FSJ21" s="73"/>
      <c r="FSL21" s="4"/>
      <c r="FTI21" s="73"/>
      <c r="FTK21" s="4"/>
      <c r="FUH21" s="73"/>
      <c r="FUJ21" s="4"/>
      <c r="FVG21" s="73"/>
      <c r="FVI21" s="4"/>
      <c r="FWF21" s="73"/>
      <c r="FWH21" s="4"/>
      <c r="FXE21" s="73"/>
      <c r="FXG21" s="4"/>
      <c r="FYD21" s="73"/>
      <c r="FYF21" s="4"/>
      <c r="FZC21" s="73"/>
      <c r="FZE21" s="4"/>
      <c r="GAB21" s="73"/>
      <c r="GAD21" s="4"/>
      <c r="GBA21" s="73"/>
      <c r="GBC21" s="4"/>
      <c r="GBZ21" s="73"/>
      <c r="GCB21" s="4"/>
      <c r="GCY21" s="73"/>
      <c r="GDA21" s="4"/>
      <c r="GDX21" s="73"/>
      <c r="GDZ21" s="4"/>
      <c r="GEW21" s="73"/>
      <c r="GEY21" s="4"/>
      <c r="GFV21" s="73"/>
      <c r="GFX21" s="4"/>
      <c r="GGU21" s="73"/>
      <c r="GGW21" s="4"/>
      <c r="GHT21" s="73"/>
      <c r="GHV21" s="4"/>
      <c r="GIS21" s="73"/>
      <c r="GIU21" s="4"/>
      <c r="GJR21" s="73"/>
      <c r="GJT21" s="4"/>
      <c r="GKQ21" s="73"/>
      <c r="GKS21" s="4"/>
      <c r="GLP21" s="73"/>
      <c r="GLR21" s="4"/>
      <c r="GMO21" s="73"/>
      <c r="GMQ21" s="4"/>
      <c r="GNN21" s="73"/>
      <c r="GNP21" s="4"/>
      <c r="GOM21" s="73"/>
      <c r="GOO21" s="4"/>
      <c r="GPL21" s="73"/>
      <c r="GPN21" s="4"/>
      <c r="GQK21" s="73"/>
      <c r="GQM21" s="4"/>
      <c r="GRJ21" s="73"/>
      <c r="GRL21" s="4"/>
      <c r="GSI21" s="73"/>
      <c r="GSK21" s="4"/>
      <c r="GTH21" s="73"/>
      <c r="GTJ21" s="4"/>
      <c r="GUG21" s="73"/>
      <c r="GUI21" s="4"/>
      <c r="GVF21" s="73"/>
      <c r="GVH21" s="4"/>
      <c r="GWE21" s="73"/>
      <c r="GWG21" s="4"/>
      <c r="GXD21" s="73"/>
      <c r="GXF21" s="4"/>
      <c r="GYC21" s="73"/>
      <c r="GYE21" s="4"/>
      <c r="GZB21" s="73"/>
      <c r="GZD21" s="4"/>
      <c r="HAA21" s="73"/>
      <c r="HAC21" s="4"/>
      <c r="HAZ21" s="73"/>
      <c r="HBB21" s="4"/>
      <c r="HBY21" s="73"/>
      <c r="HCA21" s="4"/>
      <c r="HCX21" s="73"/>
      <c r="HCZ21" s="4"/>
      <c r="HDW21" s="73"/>
      <c r="HDY21" s="4"/>
      <c r="HEV21" s="73"/>
      <c r="HEX21" s="4"/>
      <c r="HFU21" s="73"/>
      <c r="HFW21" s="4"/>
      <c r="HGT21" s="73"/>
      <c r="HGV21" s="4"/>
      <c r="HHS21" s="73"/>
      <c r="HHU21" s="4"/>
      <c r="HIR21" s="73"/>
      <c r="HIT21" s="4"/>
      <c r="HJQ21" s="73"/>
      <c r="HJS21" s="4"/>
      <c r="HKP21" s="73"/>
      <c r="HKR21" s="4"/>
      <c r="HLO21" s="73"/>
      <c r="HLQ21" s="4"/>
      <c r="HMN21" s="73"/>
      <c r="HMP21" s="4"/>
      <c r="HNM21" s="73"/>
      <c r="HNO21" s="4"/>
      <c r="HOL21" s="73"/>
      <c r="HON21" s="4"/>
      <c r="HPK21" s="73"/>
      <c r="HPM21" s="4"/>
      <c r="HQJ21" s="73"/>
      <c r="HQL21" s="4"/>
      <c r="HRI21" s="73"/>
      <c r="HRK21" s="4"/>
      <c r="HSH21" s="73"/>
      <c r="HSJ21" s="4"/>
      <c r="HTG21" s="73"/>
      <c r="HTI21" s="4"/>
      <c r="HUF21" s="73"/>
      <c r="HUH21" s="4"/>
      <c r="HVE21" s="73"/>
      <c r="HVG21" s="4"/>
      <c r="HWD21" s="73"/>
      <c r="HWF21" s="4"/>
      <c r="HXC21" s="73"/>
      <c r="HXE21" s="4"/>
      <c r="HYB21" s="73"/>
      <c r="HYD21" s="4"/>
      <c r="HZA21" s="73"/>
      <c r="HZC21" s="4"/>
      <c r="HZZ21" s="73"/>
      <c r="IAB21" s="4"/>
      <c r="IAY21" s="73"/>
      <c r="IBA21" s="4"/>
      <c r="IBX21" s="73"/>
      <c r="IBZ21" s="4"/>
      <c r="ICW21" s="73"/>
      <c r="ICY21" s="4"/>
      <c r="IDV21" s="73"/>
      <c r="IDX21" s="4"/>
      <c r="IEU21" s="73"/>
      <c r="IEW21" s="4"/>
      <c r="IFT21" s="73"/>
      <c r="IFV21" s="4"/>
      <c r="IGS21" s="73"/>
      <c r="IGU21" s="4"/>
      <c r="IHR21" s="73"/>
      <c r="IHT21" s="4"/>
      <c r="IIQ21" s="73"/>
      <c r="IIS21" s="4"/>
      <c r="IJP21" s="73"/>
      <c r="IJR21" s="4"/>
      <c r="IKO21" s="73"/>
      <c r="IKQ21" s="4"/>
      <c r="ILN21" s="73"/>
      <c r="ILP21" s="4"/>
      <c r="IMM21" s="73"/>
      <c r="IMO21" s="4"/>
      <c r="INL21" s="73"/>
      <c r="INN21" s="4"/>
      <c r="IOK21" s="73"/>
      <c r="IOM21" s="4"/>
      <c r="IPJ21" s="73"/>
      <c r="IPL21" s="4"/>
      <c r="IQI21" s="73"/>
      <c r="IQK21" s="4"/>
      <c r="IRH21" s="73"/>
      <c r="IRJ21" s="4"/>
      <c r="ISG21" s="73"/>
      <c r="ISI21" s="4"/>
      <c r="ITF21" s="73"/>
      <c r="ITH21" s="4"/>
      <c r="IUE21" s="73"/>
      <c r="IUG21" s="4"/>
      <c r="IVD21" s="73"/>
      <c r="IVF21" s="4"/>
      <c r="IWC21" s="73"/>
      <c r="IWE21" s="4"/>
      <c r="IXB21" s="73"/>
      <c r="IXD21" s="4"/>
      <c r="IYA21" s="73"/>
      <c r="IYC21" s="4"/>
      <c r="IYZ21" s="73"/>
      <c r="IZB21" s="4"/>
      <c r="IZY21" s="73"/>
      <c r="JAA21" s="4"/>
      <c r="JAX21" s="73"/>
      <c r="JAZ21" s="4"/>
      <c r="JBW21" s="73"/>
      <c r="JBY21" s="4"/>
      <c r="JCV21" s="73"/>
      <c r="JCX21" s="4"/>
      <c r="JDU21" s="73"/>
      <c r="JDW21" s="4"/>
      <c r="JET21" s="73"/>
      <c r="JEV21" s="4"/>
      <c r="JFS21" s="73"/>
      <c r="JFU21" s="4"/>
      <c r="JGR21" s="73"/>
      <c r="JGT21" s="4"/>
      <c r="JHQ21" s="73"/>
      <c r="JHS21" s="4"/>
      <c r="JIP21" s="73"/>
      <c r="JIR21" s="4"/>
      <c r="JJO21" s="73"/>
      <c r="JJQ21" s="4"/>
      <c r="JKN21" s="73"/>
      <c r="JKP21" s="4"/>
      <c r="JLM21" s="73"/>
      <c r="JLO21" s="4"/>
      <c r="JML21" s="73"/>
      <c r="JMN21" s="4"/>
      <c r="JNK21" s="73"/>
      <c r="JNM21" s="4"/>
      <c r="JOJ21" s="73"/>
      <c r="JOL21" s="4"/>
      <c r="JPI21" s="73"/>
      <c r="JPK21" s="4"/>
      <c r="JQH21" s="73"/>
      <c r="JQJ21" s="4"/>
      <c r="JRG21" s="73"/>
      <c r="JRI21" s="4"/>
      <c r="JSF21" s="73"/>
      <c r="JSH21" s="4"/>
      <c r="JTE21" s="73"/>
      <c r="JTG21" s="4"/>
      <c r="JUD21" s="73"/>
      <c r="JUF21" s="4"/>
      <c r="JVC21" s="73"/>
      <c r="JVE21" s="4"/>
      <c r="JWB21" s="73"/>
      <c r="JWD21" s="4"/>
      <c r="JXA21" s="73"/>
      <c r="JXC21" s="4"/>
      <c r="JXZ21" s="73"/>
      <c r="JYB21" s="4"/>
      <c r="JYY21" s="73"/>
      <c r="JZA21" s="4"/>
      <c r="JZX21" s="73"/>
      <c r="JZZ21" s="4"/>
      <c r="KAW21" s="73"/>
      <c r="KAY21" s="4"/>
      <c r="KBV21" s="73"/>
      <c r="KBX21" s="4"/>
      <c r="KCU21" s="73"/>
      <c r="KCW21" s="4"/>
      <c r="KDT21" s="73"/>
      <c r="KDV21" s="4"/>
      <c r="KES21" s="73"/>
      <c r="KEU21" s="4"/>
      <c r="KFR21" s="73"/>
      <c r="KFT21" s="4"/>
      <c r="KGQ21" s="73"/>
      <c r="KGS21" s="4"/>
      <c r="KHP21" s="73"/>
      <c r="KHR21" s="4"/>
      <c r="KIO21" s="73"/>
      <c r="KIQ21" s="4"/>
      <c r="KJN21" s="73"/>
      <c r="KJP21" s="4"/>
      <c r="KKM21" s="73"/>
      <c r="KKO21" s="4"/>
      <c r="KLL21" s="73"/>
      <c r="KLN21" s="4"/>
      <c r="KMK21" s="73"/>
      <c r="KMM21" s="4"/>
      <c r="KNJ21" s="73"/>
      <c r="KNL21" s="4"/>
      <c r="KOI21" s="73"/>
      <c r="KOK21" s="4"/>
      <c r="KPH21" s="73"/>
      <c r="KPJ21" s="4"/>
      <c r="KQG21" s="73"/>
      <c r="KQI21" s="4"/>
      <c r="KRF21" s="73"/>
      <c r="KRH21" s="4"/>
      <c r="KSE21" s="73"/>
      <c r="KSG21" s="4"/>
      <c r="KTD21" s="73"/>
      <c r="KTF21" s="4"/>
      <c r="KUC21" s="73"/>
      <c r="KUE21" s="4"/>
      <c r="KVB21" s="73"/>
      <c r="KVD21" s="4"/>
      <c r="KWA21" s="73"/>
      <c r="KWC21" s="4"/>
      <c r="KWZ21" s="73"/>
      <c r="KXB21" s="4"/>
      <c r="KXY21" s="73"/>
      <c r="KYA21" s="4"/>
      <c r="KYX21" s="73"/>
      <c r="KYZ21" s="4"/>
      <c r="KZW21" s="73"/>
      <c r="KZY21" s="4"/>
      <c r="LAV21" s="73"/>
      <c r="LAX21" s="4"/>
      <c r="LBU21" s="73"/>
      <c r="LBW21" s="4"/>
      <c r="LCT21" s="73"/>
      <c r="LCV21" s="4"/>
      <c r="LDS21" s="73"/>
      <c r="LDU21" s="4"/>
      <c r="LER21" s="73"/>
      <c r="LET21" s="4"/>
      <c r="LFQ21" s="73"/>
      <c r="LFS21" s="4"/>
      <c r="LGP21" s="73"/>
      <c r="LGR21" s="4"/>
      <c r="LHO21" s="73"/>
      <c r="LHQ21" s="4"/>
      <c r="LIN21" s="73"/>
      <c r="LIP21" s="4"/>
      <c r="LJM21" s="73"/>
      <c r="LJO21" s="4"/>
      <c r="LKL21" s="73"/>
      <c r="LKN21" s="4"/>
      <c r="LLK21" s="73"/>
      <c r="LLM21" s="4"/>
      <c r="LMJ21" s="73"/>
      <c r="LML21" s="4"/>
      <c r="LNI21" s="73"/>
      <c r="LNK21" s="4"/>
      <c r="LOH21" s="73"/>
      <c r="LOJ21" s="4"/>
      <c r="LPG21" s="73"/>
      <c r="LPI21" s="4"/>
      <c r="LQF21" s="73"/>
      <c r="LQH21" s="4"/>
      <c r="LRE21" s="73"/>
      <c r="LRG21" s="4"/>
      <c r="LSD21" s="73"/>
      <c r="LSF21" s="4"/>
      <c r="LTC21" s="73"/>
      <c r="LTE21" s="4"/>
      <c r="LUB21" s="73"/>
      <c r="LUD21" s="4"/>
      <c r="LVA21" s="73"/>
      <c r="LVC21" s="4"/>
      <c r="LVZ21" s="73"/>
      <c r="LWB21" s="4"/>
      <c r="LWY21" s="73"/>
      <c r="LXA21" s="4"/>
      <c r="LXX21" s="73"/>
      <c r="LXZ21" s="4"/>
      <c r="LYW21" s="73"/>
      <c r="LYY21" s="4"/>
      <c r="LZV21" s="73"/>
      <c r="LZX21" s="4"/>
      <c r="MAU21" s="73"/>
      <c r="MAW21" s="4"/>
      <c r="MBT21" s="73"/>
      <c r="MBV21" s="4"/>
      <c r="MCS21" s="73"/>
      <c r="MCU21" s="4"/>
      <c r="MDR21" s="73"/>
      <c r="MDT21" s="4"/>
      <c r="MEQ21" s="73"/>
      <c r="MES21" s="4"/>
      <c r="MFP21" s="73"/>
      <c r="MFR21" s="4"/>
      <c r="MGO21" s="73"/>
      <c r="MGQ21" s="4"/>
      <c r="MHN21" s="73"/>
      <c r="MHP21" s="4"/>
      <c r="MIM21" s="73"/>
      <c r="MIO21" s="4"/>
      <c r="MJL21" s="73"/>
      <c r="MJN21" s="4"/>
      <c r="MKK21" s="73"/>
      <c r="MKM21" s="4"/>
      <c r="MLJ21" s="73"/>
      <c r="MLL21" s="4"/>
      <c r="MMI21" s="73"/>
      <c r="MMK21" s="4"/>
      <c r="MNH21" s="73"/>
      <c r="MNJ21" s="4"/>
      <c r="MOG21" s="73"/>
      <c r="MOI21" s="4"/>
      <c r="MPF21" s="73"/>
      <c r="MPH21" s="4"/>
      <c r="MQE21" s="73"/>
      <c r="MQG21" s="4"/>
      <c r="MRD21" s="73"/>
      <c r="MRF21" s="4"/>
      <c r="MSC21" s="73"/>
      <c r="MSE21" s="4"/>
      <c r="MTB21" s="73"/>
      <c r="MTD21" s="4"/>
      <c r="MUA21" s="73"/>
      <c r="MUC21" s="4"/>
      <c r="MUZ21" s="73"/>
      <c r="MVB21" s="4"/>
      <c r="MVY21" s="73"/>
      <c r="MWA21" s="4"/>
      <c r="MWX21" s="73"/>
      <c r="MWZ21" s="4"/>
      <c r="MXW21" s="73"/>
      <c r="MXY21" s="4"/>
      <c r="MYV21" s="73"/>
      <c r="MYX21" s="4"/>
      <c r="MZU21" s="73"/>
      <c r="MZW21" s="4"/>
      <c r="NAT21" s="73"/>
      <c r="NAV21" s="4"/>
      <c r="NBS21" s="73"/>
      <c r="NBU21" s="4"/>
      <c r="NCR21" s="73"/>
      <c r="NCT21" s="4"/>
      <c r="NDQ21" s="73"/>
      <c r="NDS21" s="4"/>
      <c r="NEP21" s="73"/>
      <c r="NER21" s="4"/>
      <c r="NFO21" s="73"/>
      <c r="NFQ21" s="4"/>
      <c r="NGN21" s="73"/>
      <c r="NGP21" s="4"/>
      <c r="NHM21" s="73"/>
      <c r="NHO21" s="4"/>
      <c r="NIL21" s="73"/>
      <c r="NIN21" s="4"/>
      <c r="NJK21" s="73"/>
      <c r="NJM21" s="4"/>
      <c r="NKJ21" s="73"/>
      <c r="NKL21" s="4"/>
      <c r="NLI21" s="73"/>
      <c r="NLK21" s="4"/>
      <c r="NMH21" s="73"/>
      <c r="NMJ21" s="4"/>
      <c r="NNG21" s="73"/>
      <c r="NNI21" s="4"/>
      <c r="NOF21" s="73"/>
      <c r="NOH21" s="4"/>
      <c r="NPE21" s="73"/>
      <c r="NPG21" s="4"/>
      <c r="NQD21" s="73"/>
      <c r="NQF21" s="4"/>
      <c r="NRC21" s="73"/>
      <c r="NRE21" s="4"/>
      <c r="NSB21" s="73"/>
      <c r="NSD21" s="4"/>
      <c r="NTA21" s="73"/>
      <c r="NTC21" s="4"/>
      <c r="NTZ21" s="73"/>
      <c r="NUB21" s="4"/>
      <c r="NUY21" s="73"/>
      <c r="NVA21" s="4"/>
      <c r="NVX21" s="73"/>
      <c r="NVZ21" s="4"/>
      <c r="NWW21" s="73"/>
      <c r="NWY21" s="4"/>
      <c r="NXV21" s="73"/>
      <c r="NXX21" s="4"/>
      <c r="NYU21" s="73"/>
      <c r="NYW21" s="4"/>
      <c r="NZT21" s="73"/>
      <c r="NZV21" s="4"/>
      <c r="OAS21" s="73"/>
      <c r="OAU21" s="4"/>
      <c r="OBR21" s="73"/>
      <c r="OBT21" s="4"/>
      <c r="OCQ21" s="73"/>
      <c r="OCS21" s="4"/>
      <c r="ODP21" s="73"/>
      <c r="ODR21" s="4"/>
      <c r="OEO21" s="73"/>
      <c r="OEQ21" s="4"/>
      <c r="OFN21" s="73"/>
      <c r="OFP21" s="4"/>
      <c r="OGM21" s="73"/>
      <c r="OGO21" s="4"/>
      <c r="OHL21" s="73"/>
      <c r="OHN21" s="4"/>
      <c r="OIK21" s="73"/>
      <c r="OIM21" s="4"/>
      <c r="OJJ21" s="73"/>
      <c r="OJL21" s="4"/>
      <c r="OKI21" s="73"/>
      <c r="OKK21" s="4"/>
      <c r="OLH21" s="73"/>
      <c r="OLJ21" s="4"/>
      <c r="OMG21" s="73"/>
      <c r="OMI21" s="4"/>
      <c r="ONF21" s="73"/>
      <c r="ONH21" s="4"/>
      <c r="OOE21" s="73"/>
      <c r="OOG21" s="4"/>
      <c r="OPD21" s="73"/>
      <c r="OPF21" s="4"/>
      <c r="OQC21" s="73"/>
      <c r="OQE21" s="4"/>
      <c r="ORB21" s="73"/>
      <c r="ORD21" s="4"/>
      <c r="OSA21" s="73"/>
      <c r="OSC21" s="4"/>
      <c r="OSZ21" s="73"/>
      <c r="OTB21" s="4"/>
      <c r="OTY21" s="73"/>
      <c r="OUA21" s="4"/>
      <c r="OUX21" s="73"/>
      <c r="OUZ21" s="4"/>
      <c r="OVW21" s="73"/>
      <c r="OVY21" s="4"/>
      <c r="OWV21" s="73"/>
      <c r="OWX21" s="4"/>
      <c r="OXU21" s="73"/>
      <c r="OXW21" s="4"/>
      <c r="OYT21" s="73"/>
      <c r="OYV21" s="4"/>
      <c r="OZS21" s="73"/>
      <c r="OZU21" s="4"/>
      <c r="PAR21" s="73"/>
      <c r="PAT21" s="4"/>
      <c r="PBQ21" s="73"/>
      <c r="PBS21" s="4"/>
      <c r="PCP21" s="73"/>
      <c r="PCR21" s="4"/>
      <c r="PDO21" s="73"/>
      <c r="PDQ21" s="4"/>
      <c r="PEN21" s="73"/>
      <c r="PEP21" s="4"/>
      <c r="PFM21" s="73"/>
      <c r="PFO21" s="4"/>
      <c r="PGL21" s="73"/>
      <c r="PGN21" s="4"/>
      <c r="PHK21" s="73"/>
      <c r="PHM21" s="4"/>
      <c r="PIJ21" s="73"/>
      <c r="PIL21" s="4"/>
      <c r="PJI21" s="73"/>
      <c r="PJK21" s="4"/>
      <c r="PKH21" s="73"/>
      <c r="PKJ21" s="4"/>
      <c r="PLG21" s="73"/>
      <c r="PLI21" s="4"/>
      <c r="PMF21" s="73"/>
      <c r="PMH21" s="4"/>
      <c r="PNE21" s="73"/>
      <c r="PNG21" s="4"/>
      <c r="POD21" s="73"/>
      <c r="POF21" s="4"/>
      <c r="PPC21" s="73"/>
      <c r="PPE21" s="4"/>
      <c r="PQB21" s="73"/>
      <c r="PQD21" s="4"/>
      <c r="PRA21" s="73"/>
      <c r="PRC21" s="4"/>
      <c r="PRZ21" s="73"/>
      <c r="PSB21" s="4"/>
      <c r="PSY21" s="73"/>
      <c r="PTA21" s="4"/>
      <c r="PTX21" s="73"/>
      <c r="PTZ21" s="4"/>
      <c r="PUW21" s="73"/>
      <c r="PUY21" s="4"/>
      <c r="PVV21" s="73"/>
      <c r="PVX21" s="4"/>
      <c r="PWU21" s="73"/>
      <c r="PWW21" s="4"/>
      <c r="PXT21" s="73"/>
      <c r="PXV21" s="4"/>
      <c r="PYS21" s="73"/>
      <c r="PYU21" s="4"/>
      <c r="PZR21" s="73"/>
      <c r="PZT21" s="4"/>
      <c r="QAQ21" s="73"/>
      <c r="QAS21" s="4"/>
      <c r="QBP21" s="73"/>
      <c r="QBR21" s="4"/>
      <c r="QCO21" s="73"/>
      <c r="QCQ21" s="4"/>
      <c r="QDN21" s="73"/>
      <c r="QDP21" s="4"/>
      <c r="QEM21" s="73"/>
      <c r="QEO21" s="4"/>
      <c r="QFL21" s="73"/>
      <c r="QFN21" s="4"/>
      <c r="QGK21" s="73"/>
      <c r="QGM21" s="4"/>
      <c r="QHJ21" s="73"/>
      <c r="QHL21" s="4"/>
      <c r="QII21" s="73"/>
      <c r="QIK21" s="4"/>
      <c r="QJH21" s="73"/>
      <c r="QJJ21" s="4"/>
      <c r="QKG21" s="73"/>
      <c r="QKI21" s="4"/>
      <c r="QLF21" s="73"/>
      <c r="QLH21" s="4"/>
      <c r="QME21" s="73"/>
      <c r="QMG21" s="4"/>
      <c r="QND21" s="73"/>
      <c r="QNF21" s="4"/>
      <c r="QOC21" s="73"/>
      <c r="QOE21" s="4"/>
      <c r="QPB21" s="73"/>
      <c r="QPD21" s="4"/>
      <c r="QQA21" s="73"/>
      <c r="QQC21" s="4"/>
      <c r="QQZ21" s="73"/>
      <c r="QRB21" s="4"/>
      <c r="QRY21" s="73"/>
      <c r="QSA21" s="4"/>
      <c r="QSX21" s="73"/>
      <c r="QSZ21" s="4"/>
      <c r="QTW21" s="73"/>
      <c r="QTY21" s="4"/>
      <c r="QUV21" s="73"/>
      <c r="QUX21" s="4"/>
      <c r="QVU21" s="73"/>
      <c r="QVW21" s="4"/>
      <c r="QWT21" s="73"/>
      <c r="QWV21" s="4"/>
      <c r="QXS21" s="73"/>
      <c r="QXU21" s="4"/>
      <c r="QYR21" s="73"/>
      <c r="QYT21" s="4"/>
      <c r="QZQ21" s="73"/>
      <c r="QZS21" s="4"/>
      <c r="RAP21" s="73"/>
      <c r="RAR21" s="4"/>
      <c r="RBO21" s="73"/>
      <c r="RBQ21" s="4"/>
      <c r="RCN21" s="73"/>
      <c r="RCP21" s="4"/>
      <c r="RDM21" s="73"/>
      <c r="RDO21" s="4"/>
      <c r="REL21" s="73"/>
      <c r="REN21" s="4"/>
      <c r="RFK21" s="73"/>
      <c r="RFM21" s="4"/>
      <c r="RGJ21" s="73"/>
      <c r="RGL21" s="4"/>
      <c r="RHI21" s="73"/>
      <c r="RHK21" s="4"/>
      <c r="RIH21" s="73"/>
      <c r="RIJ21" s="4"/>
      <c r="RJG21" s="73"/>
      <c r="RJI21" s="4"/>
      <c r="RKF21" s="73"/>
      <c r="RKH21" s="4"/>
      <c r="RLE21" s="73"/>
      <c r="RLG21" s="4"/>
      <c r="RMD21" s="73"/>
      <c r="RMF21" s="4"/>
      <c r="RNC21" s="73"/>
      <c r="RNE21" s="4"/>
      <c r="ROB21" s="73"/>
      <c r="ROD21" s="4"/>
      <c r="RPA21" s="73"/>
      <c r="RPC21" s="4"/>
      <c r="RPZ21" s="73"/>
      <c r="RQB21" s="4"/>
      <c r="RQY21" s="73"/>
      <c r="RRA21" s="4"/>
      <c r="RRX21" s="73"/>
      <c r="RRZ21" s="4"/>
      <c r="RSW21" s="73"/>
      <c r="RSY21" s="4"/>
      <c r="RTV21" s="73"/>
      <c r="RTX21" s="4"/>
      <c r="RUU21" s="73"/>
      <c r="RUW21" s="4"/>
      <c r="RVT21" s="73"/>
      <c r="RVV21" s="4"/>
      <c r="RWS21" s="73"/>
      <c r="RWU21" s="4"/>
      <c r="RXR21" s="73"/>
      <c r="RXT21" s="4"/>
      <c r="RYQ21" s="73"/>
      <c r="RYS21" s="4"/>
      <c r="RZP21" s="73"/>
      <c r="RZR21" s="4"/>
      <c r="SAO21" s="73"/>
      <c r="SAQ21" s="4"/>
      <c r="SBN21" s="73"/>
      <c r="SBP21" s="4"/>
      <c r="SCM21" s="73"/>
      <c r="SCO21" s="4"/>
      <c r="SDL21" s="73"/>
      <c r="SDN21" s="4"/>
      <c r="SEK21" s="73"/>
      <c r="SEM21" s="4"/>
      <c r="SFJ21" s="73"/>
      <c r="SFL21" s="4"/>
      <c r="SGI21" s="73"/>
      <c r="SGK21" s="4"/>
      <c r="SHH21" s="73"/>
      <c r="SHJ21" s="4"/>
      <c r="SIG21" s="73"/>
      <c r="SII21" s="4"/>
      <c r="SJF21" s="73"/>
      <c r="SJH21" s="4"/>
      <c r="SKE21" s="73"/>
      <c r="SKG21" s="4"/>
      <c r="SLD21" s="73"/>
      <c r="SLF21" s="4"/>
      <c r="SMC21" s="73"/>
      <c r="SME21" s="4"/>
      <c r="SNB21" s="73"/>
      <c r="SND21" s="4"/>
      <c r="SOA21" s="73"/>
      <c r="SOC21" s="4"/>
      <c r="SOZ21" s="73"/>
      <c r="SPB21" s="4"/>
      <c r="SPY21" s="73"/>
      <c r="SQA21" s="4"/>
      <c r="SQX21" s="73"/>
      <c r="SQZ21" s="4"/>
      <c r="SRW21" s="73"/>
      <c r="SRY21" s="4"/>
      <c r="SSV21" s="73"/>
      <c r="SSX21" s="4"/>
      <c r="STU21" s="73"/>
      <c r="STW21" s="4"/>
      <c r="SUT21" s="73"/>
      <c r="SUV21" s="4"/>
      <c r="SVS21" s="73"/>
      <c r="SVU21" s="4"/>
      <c r="SWR21" s="73"/>
      <c r="SWT21" s="4"/>
      <c r="SXQ21" s="73"/>
      <c r="SXS21" s="4"/>
      <c r="SYP21" s="73"/>
      <c r="SYR21" s="4"/>
      <c r="SZO21" s="73"/>
      <c r="SZQ21" s="4"/>
      <c r="TAN21" s="73"/>
      <c r="TAP21" s="4"/>
      <c r="TBM21" s="73"/>
      <c r="TBO21" s="4"/>
      <c r="TCL21" s="73"/>
      <c r="TCN21" s="4"/>
      <c r="TDK21" s="73"/>
      <c r="TDM21" s="4"/>
      <c r="TEJ21" s="73"/>
      <c r="TEL21" s="4"/>
      <c r="TFI21" s="73"/>
      <c r="TFK21" s="4"/>
      <c r="TGH21" s="73"/>
      <c r="TGJ21" s="4"/>
      <c r="THG21" s="73"/>
      <c r="THI21" s="4"/>
      <c r="TIF21" s="73"/>
      <c r="TIH21" s="4"/>
      <c r="TJE21" s="73"/>
      <c r="TJG21" s="4"/>
      <c r="TKD21" s="73"/>
      <c r="TKF21" s="4"/>
      <c r="TLC21" s="73"/>
      <c r="TLE21" s="4"/>
      <c r="TMB21" s="73"/>
      <c r="TMD21" s="4"/>
      <c r="TNA21" s="73"/>
      <c r="TNC21" s="4"/>
      <c r="TNZ21" s="73"/>
      <c r="TOB21" s="4"/>
      <c r="TOY21" s="73"/>
      <c r="TPA21" s="4"/>
      <c r="TPX21" s="73"/>
      <c r="TPZ21" s="4"/>
      <c r="TQW21" s="73"/>
      <c r="TQY21" s="4"/>
      <c r="TRV21" s="73"/>
      <c r="TRX21" s="4"/>
      <c r="TSU21" s="73"/>
      <c r="TSW21" s="4"/>
      <c r="TTT21" s="73"/>
      <c r="TTV21" s="4"/>
      <c r="TUS21" s="73"/>
      <c r="TUU21" s="4"/>
      <c r="TVR21" s="73"/>
      <c r="TVT21" s="4"/>
      <c r="TWQ21" s="73"/>
      <c r="TWS21" s="4"/>
      <c r="TXP21" s="73"/>
      <c r="TXR21" s="4"/>
      <c r="TYO21" s="73"/>
      <c r="TYQ21" s="4"/>
      <c r="TZN21" s="73"/>
      <c r="TZP21" s="4"/>
      <c r="UAM21" s="73"/>
      <c r="UAO21" s="4"/>
      <c r="UBL21" s="73"/>
      <c r="UBN21" s="4"/>
      <c r="UCK21" s="73"/>
      <c r="UCM21" s="4"/>
      <c r="UDJ21" s="73"/>
      <c r="UDL21" s="4"/>
      <c r="UEI21" s="73"/>
      <c r="UEK21" s="4"/>
      <c r="UFH21" s="73"/>
      <c r="UFJ21" s="4"/>
      <c r="UGG21" s="73"/>
      <c r="UGI21" s="4"/>
      <c r="UHF21" s="73"/>
      <c r="UHH21" s="4"/>
      <c r="UIE21" s="73"/>
      <c r="UIG21" s="4"/>
      <c r="UJD21" s="73"/>
      <c r="UJF21" s="4"/>
      <c r="UKC21" s="73"/>
      <c r="UKE21" s="4"/>
      <c r="ULB21" s="73"/>
      <c r="ULD21" s="4"/>
      <c r="UMA21" s="73"/>
      <c r="UMC21" s="4"/>
      <c r="UMZ21" s="73"/>
      <c r="UNB21" s="4"/>
      <c r="UNY21" s="73"/>
      <c r="UOA21" s="4"/>
      <c r="UOX21" s="73"/>
      <c r="UOZ21" s="4"/>
      <c r="UPW21" s="73"/>
      <c r="UPY21" s="4"/>
      <c r="UQV21" s="73"/>
      <c r="UQX21" s="4"/>
      <c r="URU21" s="73"/>
      <c r="URW21" s="4"/>
      <c r="UST21" s="73"/>
      <c r="USV21" s="4"/>
      <c r="UTS21" s="73"/>
      <c r="UTU21" s="4"/>
      <c r="UUR21" s="73"/>
      <c r="UUT21" s="4"/>
      <c r="UVQ21" s="73"/>
      <c r="UVS21" s="4"/>
      <c r="UWP21" s="73"/>
      <c r="UWR21" s="4"/>
      <c r="UXO21" s="73"/>
      <c r="UXQ21" s="4"/>
      <c r="UYN21" s="73"/>
      <c r="UYP21" s="4"/>
      <c r="UZM21" s="73"/>
      <c r="UZO21" s="4"/>
      <c r="VAL21" s="73"/>
      <c r="VAN21" s="4"/>
      <c r="VBK21" s="73"/>
      <c r="VBM21" s="4"/>
      <c r="VCJ21" s="73"/>
      <c r="VCL21" s="4"/>
      <c r="VDI21" s="73"/>
      <c r="VDK21" s="4"/>
      <c r="VEH21" s="73"/>
      <c r="VEJ21" s="4"/>
      <c r="VFG21" s="73"/>
      <c r="VFI21" s="4"/>
      <c r="VGF21" s="73"/>
      <c r="VGH21" s="4"/>
      <c r="VHE21" s="73"/>
      <c r="VHG21" s="4"/>
      <c r="VID21" s="73"/>
      <c r="VIF21" s="4"/>
      <c r="VJC21" s="73"/>
      <c r="VJE21" s="4"/>
      <c r="VKB21" s="73"/>
      <c r="VKD21" s="4"/>
      <c r="VLA21" s="73"/>
      <c r="VLC21" s="4"/>
      <c r="VLZ21" s="73"/>
      <c r="VMB21" s="4"/>
      <c r="VMY21" s="73"/>
      <c r="VNA21" s="4"/>
      <c r="VNX21" s="73"/>
      <c r="VNZ21" s="4"/>
      <c r="VOW21" s="73"/>
      <c r="VOY21" s="4"/>
      <c r="VPV21" s="73"/>
      <c r="VPX21" s="4"/>
      <c r="VQU21" s="73"/>
      <c r="VQW21" s="4"/>
      <c r="VRT21" s="73"/>
      <c r="VRV21" s="4"/>
      <c r="VSS21" s="73"/>
      <c r="VSU21" s="4"/>
      <c r="VTR21" s="73"/>
      <c r="VTT21" s="4"/>
      <c r="VUQ21" s="73"/>
      <c r="VUS21" s="4"/>
      <c r="VVP21" s="73"/>
      <c r="VVR21" s="4"/>
      <c r="VWO21" s="73"/>
      <c r="VWQ21" s="4"/>
      <c r="VXN21" s="73"/>
      <c r="VXP21" s="4"/>
      <c r="VYM21" s="73"/>
      <c r="VYO21" s="4"/>
      <c r="VZL21" s="73"/>
      <c r="VZN21" s="4"/>
      <c r="WAK21" s="73"/>
      <c r="WAM21" s="4"/>
      <c r="WBJ21" s="73"/>
      <c r="WBL21" s="4"/>
      <c r="WCI21" s="73"/>
      <c r="WCK21" s="4"/>
      <c r="WDH21" s="73"/>
      <c r="WDJ21" s="4"/>
      <c r="WEG21" s="73"/>
      <c r="WEI21" s="4"/>
      <c r="WFF21" s="73"/>
      <c r="WFH21" s="4"/>
      <c r="WGE21" s="73"/>
      <c r="WGG21" s="4"/>
      <c r="WHD21" s="73"/>
      <c r="WHF21" s="4"/>
      <c r="WIC21" s="73"/>
      <c r="WIE21" s="4"/>
      <c r="WJB21" s="73"/>
      <c r="WJD21" s="4"/>
      <c r="WKA21" s="73"/>
      <c r="WKC21" s="4"/>
      <c r="WKZ21" s="73"/>
      <c r="WLB21" s="4"/>
      <c r="WLY21" s="73"/>
      <c r="WMA21" s="4"/>
      <c r="WMX21" s="73"/>
      <c r="WMZ21" s="4"/>
      <c r="WNW21" s="73"/>
      <c r="WNY21" s="4"/>
      <c r="WOV21" s="73"/>
      <c r="WOX21" s="4"/>
      <c r="WPU21" s="73"/>
      <c r="WPW21" s="4"/>
      <c r="WQT21" s="73"/>
      <c r="WQV21" s="4"/>
      <c r="WRS21" s="73"/>
      <c r="WRU21" s="4"/>
      <c r="WSR21" s="73"/>
      <c r="WST21" s="4"/>
      <c r="WTQ21" s="73"/>
      <c r="WTS21" s="4"/>
      <c r="WUP21" s="73"/>
      <c r="WUR21" s="4"/>
      <c r="WVO21" s="73"/>
      <c r="WVQ21" s="4"/>
      <c r="WWN21" s="73"/>
      <c r="WWP21" s="4"/>
      <c r="WXM21" s="73"/>
      <c r="WXO21" s="4"/>
      <c r="WYL21" s="73"/>
      <c r="WYN21" s="4"/>
      <c r="WZK21" s="73"/>
      <c r="WZM21" s="4"/>
      <c r="XAJ21" s="73"/>
      <c r="XAL21" s="4"/>
      <c r="XBI21" s="73"/>
      <c r="XBK21" s="4"/>
      <c r="XCH21" s="73"/>
      <c r="XCJ21" s="4"/>
      <c r="XDG21" s="73"/>
      <c r="XDI21" s="4"/>
      <c r="XEF21" s="73"/>
      <c r="XEH21" s="4"/>
    </row>
    <row r="22" spans="1:1012 1035:2037 2060:3062 3085:4087 4110:5112 5135:6137 6160:7162 7185:8187 8210:9212 9235:10237 10260:11262 11285:12287 12310:13312 13335:14335 14337:15360 15362:16362" ht="20.100000000000001" customHeight="1" x14ac:dyDescent="0.25">
      <c r="A22" s="70" t="s">
        <v>326</v>
      </c>
      <c r="B22" s="71" t="s">
        <v>368</v>
      </c>
      <c r="C22" s="4"/>
      <c r="D22" s="4"/>
      <c r="E22" s="4"/>
      <c r="F22" s="4"/>
      <c r="G22" s="4"/>
      <c r="H22" s="4"/>
      <c r="I22" s="4"/>
      <c r="J22" s="4"/>
      <c r="K22" s="4"/>
      <c r="L22" s="4"/>
    </row>
    <row r="23" spans="1:1012 1035:2037 2060:3062 3085:4087 4110:5112 5135:6137 6160:7162 7185:8187 8210:9212 9235:10237 10260:11262 11285:12287 12310:13312 13335:14335 14337:15360 15362:16362" ht="20.100000000000001" customHeight="1" x14ac:dyDescent="0.25">
      <c r="A23" s="70" t="s">
        <v>327</v>
      </c>
      <c r="B23" s="71" t="s">
        <v>369</v>
      </c>
      <c r="C23" s="4"/>
      <c r="D23" s="4"/>
      <c r="E23" s="4"/>
      <c r="F23" s="4"/>
      <c r="G23" s="4"/>
      <c r="H23" s="4"/>
      <c r="I23" s="4"/>
      <c r="J23" s="4"/>
      <c r="K23" s="4"/>
      <c r="L23" s="4"/>
    </row>
    <row r="24" spans="1:1012 1035:2037 2060:3062 3085:4087 4110:5112 5135:6137 6160:7162 7185:8187 8210:9212 9235:10237 10260:11262 11285:12287 12310:13312 13335:14335 14337:15360 15362:16362" ht="20.100000000000001" customHeight="1" x14ac:dyDescent="0.25">
      <c r="A24" s="70" t="s">
        <v>328</v>
      </c>
      <c r="B24" s="71" t="s">
        <v>370</v>
      </c>
      <c r="C24" s="4"/>
      <c r="D24" s="4"/>
      <c r="E24" s="4"/>
      <c r="F24" s="4"/>
      <c r="G24" s="4"/>
      <c r="H24" s="4"/>
      <c r="I24" s="4"/>
      <c r="J24" s="4"/>
      <c r="K24" s="4"/>
      <c r="L24" s="4"/>
    </row>
    <row r="25" spans="1:1012 1035:2037 2060:3062 3085:4087 4110:5112 5135:6137 6160:7162 7185:8187 8210:9212 9235:10237 10260:11262 11285:12287 12310:13312 13335:14335 14337:15360 15362:16362" ht="20.100000000000001" customHeight="1" x14ac:dyDescent="0.25">
      <c r="A25" s="70" t="s">
        <v>329</v>
      </c>
      <c r="B25" s="71" t="s">
        <v>371</v>
      </c>
      <c r="C25" s="4"/>
      <c r="D25" s="4"/>
      <c r="E25" s="4"/>
      <c r="F25" s="4"/>
      <c r="G25" s="4"/>
      <c r="H25" s="4"/>
      <c r="I25" s="4"/>
      <c r="J25" s="4"/>
      <c r="K25" s="4"/>
      <c r="L25" s="4"/>
    </row>
    <row r="26" spans="1:1012 1035:2037 2060:3062 3085:4087 4110:5112 5135:6137 6160:7162 7185:8187 8210:9212 9235:10237 10260:11262 11285:12287 12310:13312 13335:14335 14337:15360 15362:16362" ht="20.100000000000001" customHeight="1" x14ac:dyDescent="0.25">
      <c r="A26" s="70" t="s">
        <v>330</v>
      </c>
      <c r="B26" s="71" t="s">
        <v>372</v>
      </c>
      <c r="C26" s="4"/>
      <c r="D26" s="4"/>
      <c r="E26" s="4"/>
      <c r="F26" s="4"/>
      <c r="G26" s="4"/>
      <c r="H26" s="4"/>
      <c r="I26" s="4"/>
      <c r="J26" s="4"/>
      <c r="K26" s="4"/>
      <c r="L26" s="4"/>
    </row>
    <row r="27" spans="1:1012 1035:2037 2060:3062 3085:4087 4110:5112 5135:6137 6160:7162 7185:8187 8210:9212 9235:10237 10260:11262 11285:12287 12310:13312 13335:14335 14337:15360 15362:16362" ht="20.100000000000001" customHeight="1" x14ac:dyDescent="0.25">
      <c r="A27" s="70" t="s">
        <v>331</v>
      </c>
      <c r="B27" s="71" t="s">
        <v>373</v>
      </c>
      <c r="C27" s="4"/>
      <c r="D27" s="4"/>
      <c r="E27" s="4"/>
      <c r="F27" s="4"/>
      <c r="G27" s="4"/>
      <c r="H27" s="4"/>
      <c r="I27" s="4"/>
      <c r="J27" s="74"/>
      <c r="K27" s="4"/>
      <c r="L27" s="74"/>
    </row>
    <row r="28" spans="1:1012 1035:2037 2060:3062 3085:4087 4110:5112 5135:6137 6160:7162 7185:8187 8210:9212 9235:10237 10260:11262 11285:12287 12310:13312 13335:14335 14337:15360 15362:16362" ht="20.100000000000001" customHeight="1" x14ac:dyDescent="0.25">
      <c r="A28" s="70" t="s">
        <v>332</v>
      </c>
      <c r="B28" s="71" t="s">
        <v>374</v>
      </c>
      <c r="C28" s="4"/>
      <c r="D28" s="4"/>
      <c r="E28" s="4"/>
      <c r="F28" s="4"/>
      <c r="G28" s="4"/>
      <c r="H28" s="4"/>
      <c r="I28" s="4"/>
      <c r="J28" s="74"/>
      <c r="K28" s="4"/>
      <c r="L28" s="74"/>
    </row>
    <row r="29" spans="1:1012 1035:2037 2060:3062 3085:4087 4110:5112 5135:6137 6160:7162 7185:8187 8210:9212 9235:10237 10260:11262 11285:12287 12310:13312 13335:14335 14337:15360 15362:16362" ht="20.100000000000001" customHeight="1" x14ac:dyDescent="0.25">
      <c r="A29" s="70" t="s">
        <v>333</v>
      </c>
      <c r="B29" s="71" t="s">
        <v>375</v>
      </c>
      <c r="C29" s="4"/>
      <c r="D29" s="4"/>
      <c r="E29" s="4"/>
      <c r="F29" s="4"/>
      <c r="G29" s="4"/>
      <c r="H29" s="4"/>
      <c r="I29" s="4"/>
      <c r="J29" s="74"/>
      <c r="K29" s="4"/>
      <c r="L29" s="74"/>
    </row>
    <row r="30" spans="1:1012 1035:2037 2060:3062 3085:4087 4110:5112 5135:6137 6160:7162 7185:8187 8210:9212 9235:10237 10260:11262 11285:12287 12310:13312 13335:14335 14337:15360 15362:16362" ht="20.100000000000001" customHeight="1" x14ac:dyDescent="0.25">
      <c r="A30" s="70" t="s">
        <v>334</v>
      </c>
      <c r="B30" s="71" t="s">
        <v>376</v>
      </c>
      <c r="C30" s="4"/>
      <c r="D30" s="4"/>
      <c r="E30" s="4"/>
      <c r="F30" s="4"/>
      <c r="G30" s="4"/>
      <c r="H30" s="4"/>
      <c r="I30" s="4"/>
      <c r="J30" s="74"/>
      <c r="K30" s="4"/>
      <c r="L30" s="74"/>
    </row>
    <row r="31" spans="1:1012 1035:2037 2060:3062 3085:4087 4110:5112 5135:6137 6160:7162 7185:8187 8210:9212 9235:10237 10260:11262 11285:12287 12310:13312 13335:14335 14337:15360 15362:16362" ht="20.100000000000001" customHeight="1" x14ac:dyDescent="0.25">
      <c r="A31" s="70" t="s">
        <v>335</v>
      </c>
      <c r="B31" s="71" t="s">
        <v>377</v>
      </c>
      <c r="C31" s="4"/>
      <c r="D31" s="4"/>
      <c r="E31" s="4"/>
      <c r="F31" s="4"/>
      <c r="G31" s="4"/>
      <c r="H31" s="4"/>
      <c r="I31" s="4"/>
      <c r="J31" s="74"/>
      <c r="K31" s="4"/>
      <c r="L31" s="74"/>
    </row>
    <row r="32" spans="1:1012 1035:2037 2060:3062 3085:4087 4110:5112 5135:6137 6160:7162 7185:8187 8210:9212 9235:10237 10260:11262 11285:12287 12310:13312 13335:14335 14337:15360 15362:16362" ht="20.100000000000001" customHeight="1" x14ac:dyDescent="0.25">
      <c r="A32" s="70" t="s">
        <v>336</v>
      </c>
      <c r="B32" s="71" t="s">
        <v>378</v>
      </c>
      <c r="C32" s="75"/>
      <c r="D32" s="75"/>
      <c r="E32" s="75"/>
      <c r="F32" s="75"/>
      <c r="G32" s="4"/>
      <c r="H32" s="4"/>
      <c r="I32" s="4"/>
      <c r="J32" s="74"/>
      <c r="K32" s="4"/>
      <c r="L32" s="74"/>
    </row>
    <row r="33" spans="1:12" ht="20.100000000000001" customHeight="1" x14ac:dyDescent="0.25">
      <c r="A33" s="70" t="s">
        <v>337</v>
      </c>
      <c r="B33" s="71" t="s">
        <v>379</v>
      </c>
      <c r="C33" s="76"/>
      <c r="D33" s="76"/>
      <c r="E33" s="76"/>
      <c r="F33" s="76"/>
      <c r="G33" s="76"/>
      <c r="H33" s="4"/>
      <c r="I33" s="4"/>
      <c r="J33" s="74"/>
      <c r="K33" s="4"/>
      <c r="L33" s="74"/>
    </row>
    <row r="34" spans="1:12" ht="20.100000000000001" customHeight="1" x14ac:dyDescent="0.25">
      <c r="A34" s="70" t="s">
        <v>338</v>
      </c>
      <c r="B34" s="71" t="s">
        <v>380</v>
      </c>
      <c r="C34" s="76"/>
      <c r="D34" s="76"/>
      <c r="E34" s="76"/>
      <c r="F34" s="76"/>
      <c r="G34" s="76"/>
      <c r="H34" s="4"/>
      <c r="I34" s="4"/>
      <c r="J34" s="74"/>
      <c r="K34" s="4"/>
      <c r="L34" s="74"/>
    </row>
    <row r="35" spans="1:12" ht="20.100000000000001" customHeight="1" x14ac:dyDescent="0.25">
      <c r="A35" s="70" t="s">
        <v>339</v>
      </c>
      <c r="B35" s="71" t="s">
        <v>381</v>
      </c>
      <c r="C35" s="76"/>
      <c r="D35" s="76"/>
      <c r="E35" s="76"/>
      <c r="F35" s="76"/>
      <c r="G35" s="76"/>
      <c r="H35" s="4"/>
      <c r="I35" s="4"/>
      <c r="J35" s="74"/>
      <c r="K35" s="4"/>
      <c r="L35" s="74"/>
    </row>
    <row r="36" spans="1:12" ht="20.100000000000001" customHeight="1" x14ac:dyDescent="0.25">
      <c r="A36" s="70" t="s">
        <v>340</v>
      </c>
      <c r="B36" s="71" t="s">
        <v>388</v>
      </c>
      <c r="C36" s="76"/>
      <c r="D36" s="76"/>
      <c r="E36" s="76"/>
      <c r="F36" s="76"/>
      <c r="G36" s="76"/>
      <c r="H36" s="4"/>
      <c r="I36" s="4"/>
      <c r="J36" s="74"/>
      <c r="K36" s="4"/>
      <c r="L36" s="74"/>
    </row>
    <row r="37" spans="1:12" ht="20.100000000000001" customHeight="1" x14ac:dyDescent="0.25">
      <c r="A37" s="70" t="s">
        <v>341</v>
      </c>
      <c r="B37" s="71" t="s">
        <v>389</v>
      </c>
      <c r="C37" s="76"/>
      <c r="D37" s="76"/>
      <c r="E37" s="76"/>
      <c r="F37" s="76"/>
      <c r="G37" s="76"/>
      <c r="H37" s="4"/>
      <c r="I37" s="4"/>
      <c r="J37" s="74"/>
      <c r="K37" s="4"/>
      <c r="L37" s="74"/>
    </row>
    <row r="38" spans="1:12" ht="20.100000000000001" customHeight="1" x14ac:dyDescent="0.25">
      <c r="A38" s="70" t="s">
        <v>342</v>
      </c>
      <c r="B38" s="71" t="s">
        <v>390</v>
      </c>
      <c r="C38" s="76"/>
      <c r="D38" s="76"/>
      <c r="E38" s="76"/>
      <c r="F38" s="76"/>
      <c r="G38" s="76"/>
      <c r="H38" s="4"/>
      <c r="I38" s="4"/>
      <c r="J38" s="74"/>
      <c r="K38" s="4"/>
      <c r="L38" s="74"/>
    </row>
    <row r="39" spans="1:12" ht="20.100000000000001" customHeight="1" x14ac:dyDescent="0.25">
      <c r="A39" s="70" t="s">
        <v>343</v>
      </c>
      <c r="B39" s="71" t="s">
        <v>391</v>
      </c>
      <c r="C39" s="76"/>
      <c r="D39" s="76"/>
      <c r="E39" s="76"/>
      <c r="F39" s="76"/>
      <c r="G39" s="76"/>
      <c r="H39" s="4"/>
      <c r="I39" s="4"/>
      <c r="J39" s="74"/>
      <c r="K39" s="4"/>
      <c r="L39" s="74"/>
    </row>
    <row r="40" spans="1:12" ht="20.100000000000001" customHeight="1" x14ac:dyDescent="0.25">
      <c r="A40" s="70" t="s">
        <v>344</v>
      </c>
      <c r="B40" s="71" t="s">
        <v>392</v>
      </c>
      <c r="C40" s="76"/>
      <c r="D40" s="76"/>
      <c r="E40" s="76"/>
      <c r="F40" s="76"/>
      <c r="G40" s="76"/>
      <c r="H40" s="4"/>
      <c r="I40" s="4"/>
      <c r="J40" s="74"/>
      <c r="K40" s="4"/>
      <c r="L40" s="4"/>
    </row>
    <row r="41" spans="1:12" ht="20.100000000000001" customHeight="1" x14ac:dyDescent="0.25">
      <c r="A41" s="70" t="s">
        <v>345</v>
      </c>
      <c r="B41" s="71" t="s">
        <v>267</v>
      </c>
      <c r="C41" s="76"/>
      <c r="D41" s="76"/>
      <c r="E41" s="76"/>
      <c r="F41" s="76"/>
      <c r="G41" s="76"/>
      <c r="H41" s="4"/>
      <c r="I41" s="4"/>
      <c r="J41" s="74"/>
      <c r="K41" s="4"/>
      <c r="L41" s="4"/>
    </row>
    <row r="42" spans="1:12" ht="20.100000000000001" customHeight="1" x14ac:dyDescent="0.25">
      <c r="A42" s="70" t="s">
        <v>346</v>
      </c>
      <c r="B42" s="71" t="s">
        <v>393</v>
      </c>
      <c r="C42" s="76"/>
      <c r="D42" s="76"/>
      <c r="E42" s="76"/>
      <c r="F42" s="76"/>
      <c r="G42" s="76"/>
      <c r="H42" s="4"/>
      <c r="I42" s="4"/>
      <c r="J42" s="74"/>
      <c r="K42" s="4"/>
      <c r="L42" s="4"/>
    </row>
    <row r="43" spans="1:12" ht="20.100000000000001" customHeight="1" x14ac:dyDescent="0.25">
      <c r="A43" s="70" t="s">
        <v>347</v>
      </c>
      <c r="B43" s="175" t="s">
        <v>394</v>
      </c>
    </row>
    <row r="44" spans="1:12" ht="20.100000000000001" customHeight="1" x14ac:dyDescent="0.25">
      <c r="A44" s="70" t="s">
        <v>348</v>
      </c>
      <c r="B44" s="71" t="s">
        <v>395</v>
      </c>
    </row>
    <row r="45" spans="1:12" ht="20.100000000000001" customHeight="1" x14ac:dyDescent="0.25">
      <c r="A45" s="70" t="s">
        <v>349</v>
      </c>
      <c r="B45" s="71" t="s">
        <v>396</v>
      </c>
    </row>
    <row r="46" spans="1:12" ht="20.100000000000001" customHeight="1" x14ac:dyDescent="0.25">
      <c r="A46" s="70" t="s">
        <v>350</v>
      </c>
      <c r="B46" s="175" t="s">
        <v>397</v>
      </c>
    </row>
    <row r="47" spans="1:12" ht="20.100000000000001" customHeight="1" x14ac:dyDescent="0.25">
      <c r="A47" s="70" t="s">
        <v>351</v>
      </c>
      <c r="B47" s="175" t="s">
        <v>398</v>
      </c>
    </row>
    <row r="48" spans="1:12" s="1" customFormat="1" ht="20.100000000000001" customHeight="1" x14ac:dyDescent="0.25">
      <c r="A48" s="70" t="s">
        <v>352</v>
      </c>
      <c r="B48" s="175" t="s">
        <v>399</v>
      </c>
    </row>
    <row r="49" spans="1:2" s="1" customFormat="1" ht="20.100000000000001" customHeight="1" x14ac:dyDescent="0.25">
      <c r="A49" s="235"/>
      <c r="B49" s="71"/>
    </row>
    <row r="50" spans="1:2" s="1" customFormat="1" ht="20.100000000000001" customHeight="1" x14ac:dyDescent="0.25">
      <c r="A50" s="235"/>
      <c r="B50" s="71"/>
    </row>
    <row r="51" spans="1:2" s="1" customFormat="1" ht="20.100000000000001" customHeight="1" x14ac:dyDescent="0.25"/>
    <row r="52" spans="1:2" s="1" customFormat="1" ht="20.100000000000001" customHeight="1" x14ac:dyDescent="0.25">
      <c r="B52" s="22" t="s">
        <v>400</v>
      </c>
    </row>
    <row r="53" spans="1:2" ht="20.100000000000001" customHeight="1" x14ac:dyDescent="0.25">
      <c r="A53" s="1"/>
      <c r="B53" s="1"/>
    </row>
    <row r="54" spans="1:2" ht="20.100000000000001" customHeight="1" x14ac:dyDescent="0.25">
      <c r="A54" s="70" t="s">
        <v>305</v>
      </c>
      <c r="B54" s="71" t="s">
        <v>401</v>
      </c>
    </row>
    <row r="55" spans="1:2" ht="20.100000000000001" customHeight="1" x14ac:dyDescent="0.25">
      <c r="A55" s="70" t="s">
        <v>826</v>
      </c>
      <c r="B55" s="71" t="s">
        <v>402</v>
      </c>
    </row>
    <row r="56" spans="1:2" ht="20.100000000000001" customHeight="1" x14ac:dyDescent="0.25">
      <c r="A56" s="70" t="s">
        <v>842</v>
      </c>
      <c r="B56" s="71" t="s">
        <v>403</v>
      </c>
    </row>
    <row r="57" spans="1:2" ht="20.100000000000001" customHeight="1" x14ac:dyDescent="0.25">
      <c r="A57" s="70" t="s">
        <v>793</v>
      </c>
      <c r="B57" s="71" t="s">
        <v>404</v>
      </c>
    </row>
    <row r="58" spans="1:2" ht="20.100000000000001" customHeight="1" x14ac:dyDescent="0.25">
      <c r="A58" s="70" t="s">
        <v>768</v>
      </c>
      <c r="B58" s="71" t="s">
        <v>405</v>
      </c>
    </row>
    <row r="59" spans="1:2" ht="20.100000000000001" customHeight="1" x14ac:dyDescent="0.25">
      <c r="A59" s="1"/>
      <c r="B59" s="1"/>
    </row>
    <row r="60" spans="1:2" ht="20.100000000000001" customHeight="1" x14ac:dyDescent="0.25">
      <c r="A60" s="1"/>
      <c r="B60" s="1"/>
    </row>
    <row r="61" spans="1:2" ht="20.100000000000001" customHeight="1" x14ac:dyDescent="0.25">
      <c r="A61" s="1"/>
      <c r="B61" s="1"/>
    </row>
    <row r="62" spans="1:2" ht="20.100000000000001" customHeight="1" x14ac:dyDescent="0.25">
      <c r="A62" s="1"/>
      <c r="B62" s="309" t="s">
        <v>406</v>
      </c>
    </row>
    <row r="63" spans="1:2" x14ac:dyDescent="0.25">
      <c r="A63" s="1"/>
      <c r="B63" s="1"/>
    </row>
    <row r="64" spans="1:2" x14ac:dyDescent="0.25">
      <c r="A64" s="1"/>
      <c r="B64" s="1"/>
    </row>
  </sheetData>
  <hyperlinks>
    <hyperlink ref="A2" location="'Chart 1'!A1" display="Chart 1"/>
    <hyperlink ref="A3" location="'Chart 2'!A1" display="Chart 2"/>
    <hyperlink ref="A4" location="'Chart 3'!A1" display="Chart 3"/>
    <hyperlink ref="A5" location="'Chart 4'!A1" display="Chart 4"/>
    <hyperlink ref="A6" location="'Chart 5'!A1" display="Chart 5"/>
    <hyperlink ref="A7" location="'Chart 6'!A1" display="Chart 6"/>
    <hyperlink ref="A9" location="'Chart 8'!A1" display="Chart 8"/>
    <hyperlink ref="A10" location="'Chart 9'!A1" display="Chart 9"/>
    <hyperlink ref="A11" location="'Chart 10'!A1" display="Chart 10"/>
    <hyperlink ref="A12" location="'Chart 11'!A1" display="Chart 11"/>
    <hyperlink ref="A13" location="'Chart 12'!A1" display="Chart 12"/>
    <hyperlink ref="A14" location="'Chart 13'!A1" display="Chart 13"/>
    <hyperlink ref="A15" location="'Chart 14'!A1" display="Chart 14"/>
    <hyperlink ref="A16" location="'Chart 15'!A1" display="Chart 15"/>
    <hyperlink ref="A17" location="'Chart 16'!A1" display="Chart 16"/>
    <hyperlink ref="A18" location="'Chart 17'!A1" display="Chart 17"/>
    <hyperlink ref="A19" location="'Chart 18'!A1" display="Chart 18"/>
    <hyperlink ref="A20" location="'Chart 19'!A1" display="Chart 19"/>
    <hyperlink ref="A21" location="'Chart 20'!A1" display="Chart 20"/>
    <hyperlink ref="A22" location="'Chart 21'!A1" display="Chart 21"/>
    <hyperlink ref="A23" location="'Chart 22'!A1" display="Chart 22"/>
    <hyperlink ref="A24" location="'Chart 23'!A1" display="Chart 23"/>
    <hyperlink ref="A36" location="'Chart 35'!A1" display="Chart 35"/>
    <hyperlink ref="A37" location="'Chart 36'!A1" display="Chart 36"/>
    <hyperlink ref="A38" location="'Chart 37'!A1" display="Chart 37"/>
    <hyperlink ref="A39" location="'Chart 38'!A1" display="Chart 38"/>
    <hyperlink ref="A40" location="'Chart 39'!A1" display="Chart 39"/>
    <hyperlink ref="A41" location="'Chart 40'!A1" display="Chart 40"/>
    <hyperlink ref="A42" location="'Chart 41'!A1" display="Chart 41"/>
    <hyperlink ref="A43" location="'Chart 42'!A1" display="Chart 42"/>
    <hyperlink ref="A44" location="'Chart 43'!A1" display="Chart 43"/>
    <hyperlink ref="A45" location="'Chart 44'!A1" display="Chart 44"/>
    <hyperlink ref="A46" location="'Chart 45'!A1" display="Chart 45"/>
    <hyperlink ref="A8" location="'Chart 7'!A1" display="Chart 7"/>
    <hyperlink ref="A54" location="'Table 1'!A1" display="Աղյուսակ 1"/>
    <hyperlink ref="A55" location="'Table 2'!A1" display="Աղյուսակ 2"/>
    <hyperlink ref="A56" location="'Table 3'!A1" display="Table 3"/>
    <hyperlink ref="A57" location="'Table 4'!A1" display="Table 4"/>
    <hyperlink ref="A58" location="'Table 5'!A1" display="Table 5"/>
    <hyperlink ref="B62" location="MI!A1" display="ARMENIA: SELECTED MACROECONOMIC INDICATORS "/>
    <hyperlink ref="A25" location="'Chart 24'!A1" display="Chart 24"/>
    <hyperlink ref="A26" location="'Chart 25'!A1" display="Chart 25"/>
    <hyperlink ref="A27" location="'Chart 26'!A1" display="Chart 26"/>
    <hyperlink ref="A28" location="'Chart 27'!A1" display="Chart 27"/>
    <hyperlink ref="A29" location="'Chart 28'!A1" display="Chart 28"/>
    <hyperlink ref="A30" location="'Chart 29'!A1" display="Chart 29"/>
    <hyperlink ref="A31" location="'Chart 30'!A1" display="Chart 30"/>
    <hyperlink ref="A32" location="'Chart 31'!A1" display="Chart 31"/>
    <hyperlink ref="A33" location="'Chart 32'!A1" display="Chart 32"/>
    <hyperlink ref="A34" location="'Chart 33'!A1" display="Chart 33"/>
    <hyperlink ref="A35" location="'Chart 34'!A1" display="Chart 34"/>
    <hyperlink ref="A47" location="'Chart 46'!A1" display="Chart 46"/>
    <hyperlink ref="A48" location="'Chart 47'!A1" display="Chart 4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pane xSplit="1" ySplit="1" topLeftCell="B8" activePane="bottomRight" state="frozen"/>
      <selection pane="topRight" activeCell="D24" sqref="D24"/>
      <selection pane="bottomLeft" activeCell="D24" sqref="D24"/>
      <selection pane="bottomRight"/>
    </sheetView>
  </sheetViews>
  <sheetFormatPr defaultColWidth="8.77734375" defaultRowHeight="13.5" x14ac:dyDescent="0.25"/>
  <cols>
    <col min="1" max="1" width="7.88671875" style="240" customWidth="1"/>
    <col min="2" max="2" width="16.33203125" style="240" customWidth="1"/>
    <col min="3" max="3" width="14.6640625" style="240" customWidth="1"/>
    <col min="4" max="4" width="11.77734375" style="240" customWidth="1"/>
    <col min="5" max="5" width="14.6640625" style="240" customWidth="1"/>
    <col min="6" max="16384" width="8.77734375" style="240"/>
  </cols>
  <sheetData>
    <row r="1" spans="1:5" ht="42.75" x14ac:dyDescent="0.25">
      <c r="A1" s="87" t="s">
        <v>848</v>
      </c>
      <c r="B1" s="236" t="s">
        <v>192</v>
      </c>
      <c r="C1" s="237" t="s">
        <v>235</v>
      </c>
      <c r="D1" s="236" t="s">
        <v>197</v>
      </c>
      <c r="E1" s="236" t="s">
        <v>198</v>
      </c>
    </row>
    <row r="2" spans="1:5" ht="14.25" x14ac:dyDescent="0.25">
      <c r="A2" s="238" t="s">
        <v>165</v>
      </c>
      <c r="B2" s="239">
        <v>1.25</v>
      </c>
      <c r="C2" s="239">
        <v>1.0770845521180572</v>
      </c>
      <c r="D2" s="239">
        <v>87.672370137842137</v>
      </c>
      <c r="E2" s="239">
        <v>87.672370137842137</v>
      </c>
    </row>
    <row r="3" spans="1:5" ht="14.25" x14ac:dyDescent="0.25">
      <c r="A3" s="238" t="s">
        <v>80</v>
      </c>
      <c r="B3" s="239">
        <v>1.2466666666666599</v>
      </c>
      <c r="C3" s="239">
        <v>1.1306556771298657</v>
      </c>
      <c r="D3" s="239">
        <v>90.040881852609019</v>
      </c>
      <c r="E3" s="239">
        <v>90.040881852609019</v>
      </c>
    </row>
    <row r="4" spans="1:5" ht="14.25" x14ac:dyDescent="0.25">
      <c r="A4" s="238" t="s">
        <v>77</v>
      </c>
      <c r="B4" s="239">
        <v>1.0166666666666599</v>
      </c>
      <c r="C4" s="239">
        <v>0.84270678383332109</v>
      </c>
      <c r="D4" s="239">
        <v>93.649393253907874</v>
      </c>
      <c r="E4" s="239">
        <v>93.649393253907874</v>
      </c>
    </row>
    <row r="5" spans="1:5" ht="14.25" x14ac:dyDescent="0.25">
      <c r="A5" s="238" t="s">
        <v>78</v>
      </c>
      <c r="B5" s="239">
        <v>0.99666666666666603</v>
      </c>
      <c r="C5" s="239">
        <v>0.8159760160653029</v>
      </c>
      <c r="D5" s="239">
        <v>98.262874467321865</v>
      </c>
      <c r="E5" s="239">
        <v>98.262874467321865</v>
      </c>
    </row>
    <row r="6" spans="1:5" ht="14.25" x14ac:dyDescent="0.25">
      <c r="A6" s="238" t="s">
        <v>166</v>
      </c>
      <c r="B6" s="239">
        <v>1.0033333333333301</v>
      </c>
      <c r="C6" s="239">
        <v>0.80248511737372474</v>
      </c>
      <c r="D6" s="239">
        <v>104.15851693253771</v>
      </c>
      <c r="E6" s="239">
        <v>104.15851693253771</v>
      </c>
    </row>
    <row r="7" spans="1:5" ht="14.25" x14ac:dyDescent="0.25">
      <c r="A7" s="238" t="s">
        <v>80</v>
      </c>
      <c r="B7" s="239">
        <v>1.01</v>
      </c>
      <c r="C7" s="239">
        <v>1.0872747863358125</v>
      </c>
      <c r="D7" s="239">
        <v>111.43697004648207</v>
      </c>
      <c r="E7" s="239">
        <v>111.43697004648207</v>
      </c>
    </row>
    <row r="8" spans="1:5" ht="14.25" x14ac:dyDescent="0.25">
      <c r="A8" s="238" t="s">
        <v>77</v>
      </c>
      <c r="B8" s="239">
        <v>1.43333333333333</v>
      </c>
      <c r="C8" s="239">
        <v>1.6637869498848055</v>
      </c>
      <c r="D8" s="239">
        <v>119.85526142497001</v>
      </c>
      <c r="E8" s="239">
        <v>119.85526142497001</v>
      </c>
    </row>
    <row r="9" spans="1:5" ht="14.25" x14ac:dyDescent="0.25">
      <c r="A9" s="238" t="s">
        <v>78</v>
      </c>
      <c r="B9" s="239">
        <v>1.95</v>
      </c>
      <c r="C9" s="239">
        <v>2.3229453377500584</v>
      </c>
      <c r="D9" s="239">
        <v>128.80307273192327</v>
      </c>
      <c r="E9" s="239">
        <v>128.80307273192327</v>
      </c>
    </row>
    <row r="10" spans="1:5" ht="14.25" x14ac:dyDescent="0.25">
      <c r="A10" s="238" t="s">
        <v>167</v>
      </c>
      <c r="B10" s="239">
        <v>2.4700000000000002</v>
      </c>
      <c r="C10" s="239">
        <v>2.8270046374916844</v>
      </c>
      <c r="D10" s="239">
        <v>138.05370967751296</v>
      </c>
      <c r="E10" s="239">
        <v>138.05370967751296</v>
      </c>
    </row>
    <row r="11" spans="1:5" ht="14.25" x14ac:dyDescent="0.25">
      <c r="A11" s="238" t="s">
        <v>80</v>
      </c>
      <c r="B11" s="239">
        <v>2.9433333333333298</v>
      </c>
      <c r="C11" s="239">
        <v>3.1798432939297534</v>
      </c>
      <c r="D11" s="239">
        <v>147.48573216258487</v>
      </c>
      <c r="E11" s="239">
        <v>147.48573216258487</v>
      </c>
    </row>
    <row r="12" spans="1:5" ht="14.25" x14ac:dyDescent="0.25">
      <c r="A12" s="238" t="s">
        <v>77</v>
      </c>
      <c r="B12" s="239">
        <v>3.46</v>
      </c>
      <c r="C12" s="239">
        <v>3.7819900614735418</v>
      </c>
      <c r="D12" s="239">
        <v>156.64329436459832</v>
      </c>
      <c r="E12" s="239">
        <v>156.64329436459832</v>
      </c>
    </row>
    <row r="13" spans="1:5" ht="14.25" x14ac:dyDescent="0.25">
      <c r="A13" s="238" t="s">
        <v>78</v>
      </c>
      <c r="B13" s="239">
        <v>3.98</v>
      </c>
      <c r="C13" s="239">
        <v>4.2962860971013903</v>
      </c>
      <c r="D13" s="239">
        <v>164.23416092659622</v>
      </c>
      <c r="E13" s="239">
        <v>164.23416092659622</v>
      </c>
    </row>
    <row r="14" spans="1:5" ht="14.25" x14ac:dyDescent="0.25">
      <c r="A14" s="238" t="s">
        <v>168</v>
      </c>
      <c r="B14" s="239">
        <v>4.4566666666666599</v>
      </c>
      <c r="C14" s="239">
        <v>4.6349190921195502</v>
      </c>
      <c r="D14" s="239">
        <v>171.55645395172027</v>
      </c>
      <c r="E14" s="239">
        <v>171.55645395172027</v>
      </c>
    </row>
    <row r="15" spans="1:5" ht="14.25" x14ac:dyDescent="0.25">
      <c r="A15" s="238" t="s">
        <v>80</v>
      </c>
      <c r="B15" s="239">
        <v>4.9066666666666601</v>
      </c>
      <c r="C15" s="239">
        <v>5.0799559207549736</v>
      </c>
      <c r="D15" s="239">
        <v>178.13542221643701</v>
      </c>
      <c r="E15" s="239">
        <v>178.13542399779124</v>
      </c>
    </row>
    <row r="16" spans="1:5" ht="14.25" x14ac:dyDescent="0.25">
      <c r="A16" s="238" t="s">
        <v>77</v>
      </c>
      <c r="B16" s="239">
        <v>5.2466666666666599</v>
      </c>
      <c r="C16" s="239">
        <v>5.1944879471119236</v>
      </c>
      <c r="D16" s="239">
        <v>183.08405420769</v>
      </c>
      <c r="E16" s="239">
        <v>183.08405420769</v>
      </c>
    </row>
    <row r="17" spans="1:5" ht="14.25" x14ac:dyDescent="0.25">
      <c r="A17" s="238" t="s">
        <v>78</v>
      </c>
      <c r="B17" s="239">
        <v>5.2466666666666599</v>
      </c>
      <c r="C17" s="239">
        <v>5.1496564517588244</v>
      </c>
      <c r="D17" s="239">
        <v>186.77325107288868</v>
      </c>
      <c r="E17" s="239">
        <v>186.77325107288868</v>
      </c>
    </row>
    <row r="18" spans="1:5" ht="14.25" x14ac:dyDescent="0.25">
      <c r="A18" s="238" t="s">
        <v>169</v>
      </c>
      <c r="B18" s="239">
        <v>5.2566666666666597</v>
      </c>
      <c r="C18" s="239">
        <v>5.1506833769207221</v>
      </c>
      <c r="D18" s="239">
        <v>191.44198455387973</v>
      </c>
      <c r="E18" s="239">
        <v>191.44198455387973</v>
      </c>
    </row>
    <row r="19" spans="1:5" ht="14.25" x14ac:dyDescent="0.25">
      <c r="A19" s="238" t="s">
        <v>80</v>
      </c>
      <c r="B19" s="239">
        <v>5.25</v>
      </c>
      <c r="C19" s="239">
        <v>5.108882354161552</v>
      </c>
      <c r="D19" s="239">
        <v>198.12749547309087</v>
      </c>
      <c r="E19" s="239">
        <v>198.12749547309087</v>
      </c>
    </row>
    <row r="20" spans="1:5" ht="14.25" x14ac:dyDescent="0.25">
      <c r="A20" s="238" t="s">
        <v>77</v>
      </c>
      <c r="B20" s="239">
        <v>5.0733333333333297</v>
      </c>
      <c r="C20" s="239">
        <v>4.6499883682389145</v>
      </c>
      <c r="D20" s="239">
        <v>205.15044540407035</v>
      </c>
      <c r="E20" s="239">
        <v>205.15044540407035</v>
      </c>
    </row>
    <row r="21" spans="1:5" ht="14.25" x14ac:dyDescent="0.25">
      <c r="A21" s="238" t="s">
        <v>78</v>
      </c>
      <c r="B21" s="239">
        <v>4.4966666666666599</v>
      </c>
      <c r="C21" s="239">
        <v>3.8929883550389133</v>
      </c>
      <c r="D21" s="239">
        <v>211.70114357667725</v>
      </c>
      <c r="E21" s="239">
        <v>211.70114357667725</v>
      </c>
    </row>
    <row r="22" spans="1:5" ht="14.25" x14ac:dyDescent="0.25">
      <c r="A22" s="238" t="s">
        <v>170</v>
      </c>
      <c r="B22" s="239">
        <v>3.1766666666666601</v>
      </c>
      <c r="C22" s="239">
        <v>2.2227502130823442</v>
      </c>
      <c r="D22" s="239">
        <v>215.47323666034237</v>
      </c>
      <c r="E22" s="239">
        <v>215.47323666034237</v>
      </c>
    </row>
    <row r="23" spans="1:5" ht="14.25" x14ac:dyDescent="0.25">
      <c r="A23" s="238" t="s">
        <v>80</v>
      </c>
      <c r="B23" s="239">
        <v>2.0866666666666598</v>
      </c>
      <c r="C23" s="239">
        <v>1.9409575205458889</v>
      </c>
      <c r="D23" s="239">
        <v>215.8785648884047</v>
      </c>
      <c r="E23" s="239">
        <v>215.87856704719036</v>
      </c>
    </row>
    <row r="24" spans="1:5" ht="14.25" x14ac:dyDescent="0.25">
      <c r="A24" s="238" t="s">
        <v>77</v>
      </c>
      <c r="B24" s="239">
        <v>1.94</v>
      </c>
      <c r="C24" s="239">
        <v>2.0298989447226217</v>
      </c>
      <c r="D24" s="239">
        <v>209.52208259736034</v>
      </c>
      <c r="E24" s="239">
        <v>209.52208259736034</v>
      </c>
    </row>
    <row r="25" spans="1:5" ht="14.25" x14ac:dyDescent="0.25">
      <c r="A25" s="238" t="s">
        <v>78</v>
      </c>
      <c r="B25" s="239">
        <v>0.50666666666666604</v>
      </c>
      <c r="C25" s="239">
        <v>1.3029762112991579</v>
      </c>
      <c r="D25" s="239">
        <v>197.77668289293703</v>
      </c>
      <c r="E25" s="239">
        <v>197.77668289293703</v>
      </c>
    </row>
    <row r="26" spans="1:5" ht="14.25" x14ac:dyDescent="0.25">
      <c r="A26" s="238" t="s">
        <v>171</v>
      </c>
      <c r="B26" s="239">
        <v>0.18333333333333299</v>
      </c>
      <c r="C26" s="239">
        <v>0.74584227170751671</v>
      </c>
      <c r="D26" s="239">
        <v>190.79215274546931</v>
      </c>
      <c r="E26" s="239">
        <v>190.79215083754781</v>
      </c>
    </row>
    <row r="27" spans="1:5" ht="14.25" x14ac:dyDescent="0.25">
      <c r="A27" s="238" t="s">
        <v>80</v>
      </c>
      <c r="B27" s="239">
        <v>0.18</v>
      </c>
      <c r="C27" s="239">
        <v>0.2182670776845225</v>
      </c>
      <c r="D27" s="239">
        <v>190.56257341450811</v>
      </c>
      <c r="E27" s="239">
        <v>190.56257341450811</v>
      </c>
    </row>
    <row r="28" spans="1:5" ht="14.25" x14ac:dyDescent="0.25">
      <c r="A28" s="238" t="s">
        <v>77</v>
      </c>
      <c r="B28" s="239">
        <v>0.15666666666666601</v>
      </c>
      <c r="C28" s="239">
        <v>-0.26872212601682133</v>
      </c>
      <c r="D28" s="239">
        <v>193.74533489843168</v>
      </c>
      <c r="E28" s="239">
        <v>193.74533489843168</v>
      </c>
    </row>
    <row r="29" spans="1:5" ht="14.25" x14ac:dyDescent="0.25">
      <c r="A29" s="238" t="s">
        <v>78</v>
      </c>
      <c r="B29" s="239">
        <v>0.12</v>
      </c>
      <c r="C29" s="239">
        <v>-0.41300133479964823</v>
      </c>
      <c r="D29" s="239">
        <v>198.94463700241408</v>
      </c>
      <c r="E29" s="239">
        <v>198.94463302352139</v>
      </c>
    </row>
    <row r="30" spans="1:5" ht="14.25" x14ac:dyDescent="0.25">
      <c r="A30" s="238" t="s">
        <v>172</v>
      </c>
      <c r="B30" s="239">
        <v>0.133333333333333</v>
      </c>
      <c r="C30" s="239">
        <v>-0.48957921098834206</v>
      </c>
      <c r="D30" s="239">
        <v>205.35759800789339</v>
      </c>
      <c r="E30" s="239">
        <v>205.35758568643794</v>
      </c>
    </row>
    <row r="31" spans="1:5" ht="14.25" x14ac:dyDescent="0.25">
      <c r="A31" s="238" t="s">
        <v>80</v>
      </c>
      <c r="B31" s="239">
        <v>0.193333333333333</v>
      </c>
      <c r="C31" s="239">
        <v>-0.49713867729681943</v>
      </c>
      <c r="D31" s="239">
        <v>213.04768417060799</v>
      </c>
      <c r="E31" s="239">
        <v>213.04766925727071</v>
      </c>
    </row>
    <row r="32" spans="1:5" ht="14.25" x14ac:dyDescent="0.25">
      <c r="A32" s="238" t="s">
        <v>77</v>
      </c>
      <c r="B32" s="239">
        <v>0.18666666666666601</v>
      </c>
      <c r="C32" s="239">
        <v>-0.69463932045362276</v>
      </c>
      <c r="D32" s="239">
        <v>221.85835551088428</v>
      </c>
      <c r="E32" s="239">
        <v>221.85833776221645</v>
      </c>
    </row>
    <row r="33" spans="1:5" ht="14.25" x14ac:dyDescent="0.25">
      <c r="A33" s="238" t="s">
        <v>78</v>
      </c>
      <c r="B33" s="239">
        <v>0.18666666666666601</v>
      </c>
      <c r="C33" s="239">
        <v>-0.94533022070868056</v>
      </c>
      <c r="D33" s="239">
        <v>232.79363397146713</v>
      </c>
      <c r="E33" s="239">
        <v>232.79359672448871</v>
      </c>
    </row>
    <row r="34" spans="1:5" ht="14.25" x14ac:dyDescent="0.25">
      <c r="A34" s="238" t="s">
        <v>173</v>
      </c>
      <c r="B34" s="239">
        <v>0.15666666666666601</v>
      </c>
      <c r="C34" s="239">
        <v>-1.0313321856717137</v>
      </c>
      <c r="D34" s="239">
        <v>244.58276040385704</v>
      </c>
      <c r="E34" s="239">
        <v>244.58268702903996</v>
      </c>
    </row>
    <row r="35" spans="1:5" ht="14.25" x14ac:dyDescent="0.25">
      <c r="A35" s="238" t="s">
        <v>80</v>
      </c>
      <c r="B35" s="239">
        <v>9.3333333333333296E-2</v>
      </c>
      <c r="C35" s="239">
        <v>-1.109526340798503</v>
      </c>
      <c r="D35" s="239">
        <v>254.74898046634317</v>
      </c>
      <c r="E35" s="239">
        <v>254.74889639919331</v>
      </c>
    </row>
    <row r="36" spans="1:5" ht="14.25" x14ac:dyDescent="0.25">
      <c r="A36" s="238" t="s">
        <v>77</v>
      </c>
      <c r="B36" s="239">
        <v>8.3333333333333301E-2</v>
      </c>
      <c r="C36" s="239">
        <v>-1.3239525522963056</v>
      </c>
      <c r="D36" s="239">
        <v>261.66864510590443</v>
      </c>
      <c r="E36" s="239">
        <v>261.66854043846729</v>
      </c>
    </row>
    <row r="37" spans="1:5" ht="14.25" x14ac:dyDescent="0.25">
      <c r="A37" s="238" t="s">
        <v>78</v>
      </c>
      <c r="B37" s="239">
        <v>7.3333333333333306E-2</v>
      </c>
      <c r="C37" s="239">
        <v>-1.4624081685704624</v>
      </c>
      <c r="D37" s="239">
        <v>266.26727032755366</v>
      </c>
      <c r="E37" s="239">
        <v>266.26709991655503</v>
      </c>
    </row>
    <row r="38" spans="1:5" ht="14.25" x14ac:dyDescent="0.25">
      <c r="A38" s="238" t="s">
        <v>174</v>
      </c>
      <c r="B38" s="239">
        <v>0.103333333333333</v>
      </c>
      <c r="C38" s="239">
        <v>-1.4191875699495284</v>
      </c>
      <c r="D38" s="239">
        <v>269.34265516090983</v>
      </c>
      <c r="E38" s="239">
        <v>269.34237504469417</v>
      </c>
    </row>
    <row r="39" spans="1:5" ht="14.25" x14ac:dyDescent="0.25">
      <c r="A39" s="238" t="s">
        <v>80</v>
      </c>
      <c r="B39" s="239">
        <v>0.15333333333333299</v>
      </c>
      <c r="C39" s="239">
        <v>-1.2034372959190101</v>
      </c>
      <c r="D39" s="239">
        <v>269.51594399754629</v>
      </c>
      <c r="E39" s="239">
        <v>269.51566100595397</v>
      </c>
    </row>
    <row r="40" spans="1:5" ht="14.25" x14ac:dyDescent="0.25">
      <c r="A40" s="238" t="s">
        <v>77</v>
      </c>
      <c r="B40" s="239">
        <v>0.14333333333333301</v>
      </c>
      <c r="C40" s="239">
        <v>-1.2659691527456054</v>
      </c>
      <c r="D40" s="239">
        <v>268.62452588732003</v>
      </c>
      <c r="E40" s="239">
        <v>268.62421159680838</v>
      </c>
    </row>
    <row r="41" spans="1:5" ht="14.25" x14ac:dyDescent="0.25">
      <c r="A41" s="238" t="s">
        <v>78</v>
      </c>
      <c r="B41" s="239">
        <v>0.16</v>
      </c>
      <c r="C41" s="239">
        <v>-1.3972407621839846</v>
      </c>
      <c r="D41" s="239">
        <v>266.43482377519666</v>
      </c>
      <c r="E41" s="239">
        <v>266.43442678760505</v>
      </c>
    </row>
    <row r="42" spans="1:5" ht="14.25" x14ac:dyDescent="0.25">
      <c r="A42" s="238" t="s">
        <v>175</v>
      </c>
      <c r="B42" s="239">
        <v>0.14333333333333301</v>
      </c>
      <c r="C42" s="239">
        <v>-1.4068987846870133</v>
      </c>
      <c r="D42" s="239">
        <v>262.85647216545533</v>
      </c>
      <c r="E42" s="239">
        <v>262.85598062431217</v>
      </c>
    </row>
    <row r="43" spans="1:5" ht="14.25" x14ac:dyDescent="0.25">
      <c r="A43" s="238" t="s">
        <v>80</v>
      </c>
      <c r="B43" s="239">
        <v>0.116666666666666</v>
      </c>
      <c r="C43" s="239">
        <v>-1.2540718627501166</v>
      </c>
      <c r="D43" s="239">
        <v>257.20648862996308</v>
      </c>
      <c r="E43" s="239">
        <v>257.20620313091905</v>
      </c>
    </row>
    <row r="44" spans="1:5" ht="14.25" x14ac:dyDescent="0.25">
      <c r="A44" s="238" t="s">
        <v>77</v>
      </c>
      <c r="B44" s="239">
        <v>8.3333333333333301E-2</v>
      </c>
      <c r="C44" s="239">
        <v>-1.6636745542311049</v>
      </c>
      <c r="D44" s="239">
        <v>250.71048570560308</v>
      </c>
      <c r="E44" s="239">
        <v>250.71044809903304</v>
      </c>
    </row>
    <row r="45" spans="1:5" ht="14.25" x14ac:dyDescent="0.25">
      <c r="A45" s="238" t="s">
        <v>78</v>
      </c>
      <c r="B45" s="239">
        <v>8.66666666666666E-2</v>
      </c>
      <c r="C45" s="239">
        <v>-1.9947603033051804</v>
      </c>
      <c r="D45" s="239">
        <v>241.82536900863988</v>
      </c>
      <c r="E45" s="239">
        <v>241.82567854531035</v>
      </c>
    </row>
    <row r="46" spans="1:5" ht="14.25" x14ac:dyDescent="0.25">
      <c r="A46" s="238" t="s">
        <v>95</v>
      </c>
      <c r="B46" s="239">
        <v>7.3333333333333306E-2</v>
      </c>
      <c r="C46" s="239">
        <v>-2.5142650586261603</v>
      </c>
      <c r="D46" s="239">
        <v>230.28906404348405</v>
      </c>
      <c r="E46" s="239">
        <v>230.28997138418384</v>
      </c>
    </row>
    <row r="47" spans="1:5" ht="14.25" x14ac:dyDescent="0.25">
      <c r="A47" s="238" t="s">
        <v>80</v>
      </c>
      <c r="B47" s="239">
        <v>9.3333333333333296E-2</v>
      </c>
      <c r="C47" s="239">
        <v>-2.9220033489795747</v>
      </c>
      <c r="D47" s="239">
        <v>216.13362053292158</v>
      </c>
      <c r="E47" s="239">
        <v>216.1357862026492</v>
      </c>
    </row>
    <row r="48" spans="1:5" ht="14.25" x14ac:dyDescent="0.25">
      <c r="A48" s="238" t="s">
        <v>77</v>
      </c>
      <c r="B48" s="239">
        <v>0.09</v>
      </c>
      <c r="C48" s="239">
        <v>-2.8447993105843046</v>
      </c>
      <c r="D48" s="239">
        <v>199.07681992339965</v>
      </c>
      <c r="E48" s="239">
        <v>199.08060042810598</v>
      </c>
    </row>
    <row r="49" spans="1:5" ht="14.25" x14ac:dyDescent="0.25">
      <c r="A49" s="238" t="s">
        <v>78</v>
      </c>
      <c r="B49" s="239">
        <v>0.1</v>
      </c>
      <c r="C49" s="239">
        <v>-2.663600572837435</v>
      </c>
      <c r="D49" s="239">
        <v>179.98235890428609</v>
      </c>
      <c r="E49" s="239">
        <v>179.98805543609245</v>
      </c>
    </row>
    <row r="50" spans="1:5" ht="14.25" x14ac:dyDescent="0.25">
      <c r="A50" s="238" t="s">
        <v>96</v>
      </c>
      <c r="B50" s="239">
        <v>0.11</v>
      </c>
      <c r="C50" s="239">
        <v>-2.0169492908609539</v>
      </c>
      <c r="D50" s="239">
        <v>162.33484719377492</v>
      </c>
      <c r="E50" s="239">
        <v>162.34307940260186</v>
      </c>
    </row>
    <row r="51" spans="1:5" ht="14.25" x14ac:dyDescent="0.25">
      <c r="A51" s="238" t="s">
        <v>80</v>
      </c>
      <c r="B51" s="239">
        <v>0.123333333333333</v>
      </c>
      <c r="C51" s="239">
        <v>-1.4768727562231827</v>
      </c>
      <c r="D51" s="239">
        <v>148.85248768210087</v>
      </c>
      <c r="E51" s="239">
        <v>148.86445441458213</v>
      </c>
    </row>
    <row r="52" spans="1:5" ht="14.25" x14ac:dyDescent="0.25">
      <c r="A52" s="238" t="s">
        <v>77</v>
      </c>
      <c r="B52" s="239">
        <v>0.13666666666666599</v>
      </c>
      <c r="C52" s="239">
        <v>-0.98363850927212015</v>
      </c>
      <c r="D52" s="239">
        <v>136.81097382634587</v>
      </c>
      <c r="E52" s="239">
        <v>136.82733602906413</v>
      </c>
    </row>
    <row r="53" spans="1:5" ht="14.25" x14ac:dyDescent="0.25">
      <c r="A53" s="238" t="s">
        <v>78</v>
      </c>
      <c r="B53" s="239">
        <v>0.16</v>
      </c>
      <c r="C53" s="239">
        <v>-9.3353594048837987E-2</v>
      </c>
      <c r="D53" s="239">
        <v>127.70587139295772</v>
      </c>
      <c r="E53" s="239">
        <v>127.7277237369678</v>
      </c>
    </row>
    <row r="54" spans="1:5" ht="14.25" x14ac:dyDescent="0.25">
      <c r="A54" s="238" t="s">
        <v>97</v>
      </c>
      <c r="B54" s="239">
        <v>0.36</v>
      </c>
      <c r="C54" s="239">
        <v>0.47812044777328583</v>
      </c>
      <c r="D54" s="239">
        <v>121.68149935615526</v>
      </c>
      <c r="E54" s="239">
        <v>121.71074049971084</v>
      </c>
    </row>
    <row r="55" spans="1:5" ht="14.25" x14ac:dyDescent="0.25">
      <c r="A55" s="238" t="s">
        <v>80</v>
      </c>
      <c r="B55" s="239">
        <v>0.37333333333333302</v>
      </c>
      <c r="C55" s="239">
        <v>0.43666371327544812</v>
      </c>
      <c r="D55" s="239">
        <v>120.17341084274292</v>
      </c>
      <c r="E55" s="239">
        <v>120.21320684693794</v>
      </c>
    </row>
    <row r="56" spans="1:5" ht="14.25" x14ac:dyDescent="0.25">
      <c r="A56" s="238" t="s">
        <v>77</v>
      </c>
      <c r="B56" s="239">
        <v>0.396666666666666</v>
      </c>
      <c r="C56" s="239">
        <v>0.47681856763586755</v>
      </c>
      <c r="D56" s="239">
        <v>120.22684821344711</v>
      </c>
      <c r="E56" s="239">
        <v>120.27894778068932</v>
      </c>
    </row>
    <row r="57" spans="1:5" ht="14.25" x14ac:dyDescent="0.25">
      <c r="A57" s="238" t="s">
        <v>78</v>
      </c>
      <c r="B57" s="239">
        <v>0.45</v>
      </c>
      <c r="C57" s="239">
        <v>0.45804556401831348</v>
      </c>
      <c r="D57" s="239">
        <v>121.86839219975418</v>
      </c>
      <c r="E57" s="239">
        <v>121.93483345316437</v>
      </c>
    </row>
    <row r="58" spans="1:5" ht="14.25" x14ac:dyDescent="0.25">
      <c r="A58" s="238" t="s">
        <v>98</v>
      </c>
      <c r="B58" s="239">
        <v>0.7</v>
      </c>
      <c r="C58" s="239">
        <v>0.46874798100668286</v>
      </c>
      <c r="D58" s="239">
        <v>124.3759172094616</v>
      </c>
      <c r="E58" s="239">
        <v>124.45812699799573</v>
      </c>
    </row>
    <row r="59" spans="1:5" ht="14.25" x14ac:dyDescent="0.25">
      <c r="A59" s="238" t="s">
        <v>80</v>
      </c>
      <c r="B59" s="239">
        <v>0.95</v>
      </c>
      <c r="C59" s="239">
        <v>0.97718451942839535</v>
      </c>
      <c r="D59" s="239">
        <v>127.32326167284121</v>
      </c>
      <c r="E59" s="239">
        <v>127.4196245335247</v>
      </c>
    </row>
    <row r="60" spans="1:5" ht="14.25" x14ac:dyDescent="0.25">
      <c r="A60" s="238" t="s">
        <v>77</v>
      </c>
      <c r="B60" s="239">
        <v>1.15333333333333</v>
      </c>
      <c r="C60" s="239">
        <v>1.0968351324004677</v>
      </c>
      <c r="D60" s="239">
        <v>131.23929943055762</v>
      </c>
      <c r="E60" s="239">
        <v>131.34017064192125</v>
      </c>
    </row>
    <row r="61" spans="1:5" ht="14.25" x14ac:dyDescent="0.25">
      <c r="A61" s="238" t="s">
        <v>78</v>
      </c>
      <c r="B61" s="239">
        <v>1.20333333333333</v>
      </c>
      <c r="C61" s="239">
        <v>1.2828696203594909</v>
      </c>
      <c r="D61" s="239">
        <v>136.05635841413815</v>
      </c>
      <c r="E61" s="239">
        <v>136.14241813745909</v>
      </c>
    </row>
    <row r="62" spans="1:5" ht="14.25" x14ac:dyDescent="0.25">
      <c r="A62" s="238" t="s">
        <v>99</v>
      </c>
      <c r="B62" s="239">
        <v>1.4466666666666601</v>
      </c>
      <c r="C62" s="239">
        <v>1.5306083613717627</v>
      </c>
      <c r="D62" s="239">
        <v>140.35483895732875</v>
      </c>
      <c r="E62" s="239">
        <v>140.38951649993857</v>
      </c>
    </row>
    <row r="63" spans="1:5" ht="14.25" x14ac:dyDescent="0.25">
      <c r="A63" s="238" t="s">
        <v>80</v>
      </c>
      <c r="B63" s="239">
        <v>1.7366666666666599</v>
      </c>
      <c r="C63" s="239">
        <v>1.7881028548203564</v>
      </c>
      <c r="D63" s="239">
        <v>143.39867381919683</v>
      </c>
      <c r="E63" s="239">
        <v>143.31719347264399</v>
      </c>
    </row>
    <row r="64" spans="1:5" ht="14.25" x14ac:dyDescent="0.25">
      <c r="A64" s="238" t="s">
        <v>77</v>
      </c>
      <c r="B64" s="239">
        <v>1.92333333333333</v>
      </c>
      <c r="C64" s="239">
        <v>2.0316012181967769</v>
      </c>
      <c r="D64" s="239">
        <v>144.09332356858164</v>
      </c>
      <c r="E64" s="239">
        <v>143.79043110612304</v>
      </c>
    </row>
    <row r="65" spans="1:5" ht="14.25" x14ac:dyDescent="0.25">
      <c r="A65" s="238" t="s">
        <v>78</v>
      </c>
      <c r="B65" s="239">
        <v>2.2200000000000002</v>
      </c>
      <c r="C65" s="239">
        <v>2.411133283298684</v>
      </c>
      <c r="D65" s="239">
        <v>142.25837123114232</v>
      </c>
      <c r="E65" s="239">
        <v>141.58951614576154</v>
      </c>
    </row>
    <row r="66" spans="1:5" ht="14.25" x14ac:dyDescent="0.25">
      <c r="A66" s="238" t="s">
        <v>100</v>
      </c>
      <c r="B66" s="239">
        <v>2.4033333333333302</v>
      </c>
      <c r="C66" s="239">
        <v>2.4509592445679518</v>
      </c>
      <c r="D66" s="239">
        <v>139.08083070789689</v>
      </c>
      <c r="E66" s="239">
        <v>137.85113485895866</v>
      </c>
    </row>
    <row r="67" spans="1:5" ht="14.25" x14ac:dyDescent="0.25">
      <c r="A67" s="238" t="s">
        <v>80</v>
      </c>
      <c r="B67" s="239">
        <v>2.3966666666666598</v>
      </c>
      <c r="C67" s="239">
        <v>2.3363061243180216</v>
      </c>
      <c r="D67" s="239">
        <v>135.11422745917108</v>
      </c>
      <c r="E67" s="239">
        <v>133.06207783943691</v>
      </c>
    </row>
    <row r="68" spans="1:5" ht="14.25" x14ac:dyDescent="0.25">
      <c r="A68" s="238" t="s">
        <v>77</v>
      </c>
      <c r="B68" s="239">
        <v>2.19</v>
      </c>
      <c r="C68" s="239">
        <v>2.0502844383350056</v>
      </c>
      <c r="D68" s="239">
        <v>129.79319680604911</v>
      </c>
      <c r="E68" s="239">
        <v>126.59989622474687</v>
      </c>
    </row>
    <row r="69" spans="1:5" ht="14.25" x14ac:dyDescent="0.25">
      <c r="A69" s="238" t="s">
        <v>78</v>
      </c>
      <c r="B69" s="239">
        <v>1.64333333333333</v>
      </c>
      <c r="C69" s="239">
        <v>1.6342969731936747</v>
      </c>
      <c r="D69" s="239">
        <v>124.1669225556186</v>
      </c>
      <c r="E69" s="239">
        <v>119.44475580957695</v>
      </c>
    </row>
    <row r="70" spans="1:5" ht="14.25" x14ac:dyDescent="0.25">
      <c r="A70" s="238" t="s">
        <v>101</v>
      </c>
      <c r="B70" s="239">
        <v>1.26</v>
      </c>
      <c r="C70" s="239">
        <v>1.2445900896205158</v>
      </c>
      <c r="D70" s="239">
        <v>118.11403309735559</v>
      </c>
      <c r="E70" s="239">
        <v>111.44161037852587</v>
      </c>
    </row>
    <row r="71" spans="1:5" ht="14.25" x14ac:dyDescent="0.25">
      <c r="A71" s="238" t="s">
        <v>80</v>
      </c>
      <c r="B71" s="239">
        <v>0.06</v>
      </c>
      <c r="C71" s="239">
        <v>0.46033699457320915</v>
      </c>
      <c r="D71" s="239">
        <v>113.41370507140327</v>
      </c>
      <c r="E71" s="239">
        <v>104.22752813656034</v>
      </c>
    </row>
    <row r="72" spans="1:5" ht="14.25" x14ac:dyDescent="0.25">
      <c r="A72" s="238" t="s">
        <v>77</v>
      </c>
      <c r="B72" s="239">
        <v>9.3333333333333296E-2</v>
      </c>
      <c r="C72" s="239">
        <v>0.19734461978932419</v>
      </c>
      <c r="D72" s="239">
        <v>112.97817517340111</v>
      </c>
      <c r="E72" s="239">
        <v>100.29074023318111</v>
      </c>
    </row>
    <row r="73" spans="1:5" ht="14.25" x14ac:dyDescent="0.25">
      <c r="A73" s="238" t="s">
        <v>78</v>
      </c>
      <c r="B73" s="239">
        <v>0.09</v>
      </c>
      <c r="C73" s="239">
        <v>-0.11410290583626947</v>
      </c>
      <c r="D73" s="239">
        <v>114.4472513561894</v>
      </c>
      <c r="E73" s="239">
        <v>97.172256133696095</v>
      </c>
    </row>
    <row r="74" spans="1:5" ht="14.25" x14ac:dyDescent="0.25">
      <c r="A74" s="238" t="s">
        <v>102</v>
      </c>
      <c r="B74" s="239" t="s">
        <v>105</v>
      </c>
      <c r="C74" s="239">
        <v>-0.45</v>
      </c>
      <c r="D74" s="239">
        <v>117.73719033324691</v>
      </c>
      <c r="E74" s="239">
        <v>95.046344548574524</v>
      </c>
    </row>
    <row r="75" spans="1:5" ht="14.25" x14ac:dyDescent="0.25">
      <c r="A75" s="238" t="s">
        <v>80</v>
      </c>
      <c r="B75" s="239"/>
      <c r="C75" s="241"/>
      <c r="D75" s="239">
        <v>120.61071526824972</v>
      </c>
      <c r="E75" s="239">
        <v>95.052890615734796</v>
      </c>
    </row>
    <row r="76" spans="1:5" ht="14.25" x14ac:dyDescent="0.25">
      <c r="A76" s="238" t="s">
        <v>77</v>
      </c>
      <c r="B76" s="239"/>
      <c r="C76" s="241"/>
      <c r="D76" s="239">
        <v>122.4701503891869</v>
      </c>
      <c r="E76" s="239">
        <v>96.459232698397727</v>
      </c>
    </row>
    <row r="77" spans="1:5" ht="14.25" x14ac:dyDescent="0.25">
      <c r="A77" s="238" t="s">
        <v>78</v>
      </c>
      <c r="B77" s="239"/>
      <c r="C77" s="241"/>
      <c r="D77" s="239">
        <v>125.15290503081121</v>
      </c>
      <c r="E77" s="239">
        <v>97.742722894289287</v>
      </c>
    </row>
    <row r="78" spans="1:5" ht="14.25" x14ac:dyDescent="0.25">
      <c r="A78" s="238" t="s">
        <v>103</v>
      </c>
      <c r="B78" s="239"/>
      <c r="C78" s="241"/>
      <c r="D78" s="239">
        <v>126.5058092451863</v>
      </c>
      <c r="E78" s="239">
        <v>98.912459353369314</v>
      </c>
    </row>
    <row r="79" spans="1:5" ht="14.25" x14ac:dyDescent="0.25">
      <c r="A79" s="238" t="s">
        <v>80</v>
      </c>
      <c r="B79" s="239"/>
      <c r="C79" s="241"/>
      <c r="D79" s="239">
        <v>127.73592412006117</v>
      </c>
      <c r="E79" s="239">
        <v>99.977186003978744</v>
      </c>
    </row>
    <row r="80" spans="1:5" ht="14.25" x14ac:dyDescent="0.25">
      <c r="A80" s="238" t="s">
        <v>77</v>
      </c>
      <c r="B80" s="239"/>
      <c r="C80" s="241"/>
      <c r="D80" s="239">
        <v>128.85325001186163</v>
      </c>
      <c r="E80" s="239">
        <v>100.94523580151791</v>
      </c>
    </row>
    <row r="81" spans="1:5" ht="14.25" x14ac:dyDescent="0.25">
      <c r="A81" s="238" t="s">
        <v>78</v>
      </c>
      <c r="B81" s="239"/>
      <c r="C81" s="241"/>
      <c r="D81" s="239">
        <v>129.8671974197961</v>
      </c>
      <c r="E81" s="239">
        <v>101.82449255286639</v>
      </c>
    </row>
    <row r="82" spans="1:5" ht="14.25" x14ac:dyDescent="0.25">
      <c r="A82" s="238" t="s">
        <v>104</v>
      </c>
      <c r="B82" s="239"/>
      <c r="C82" s="241"/>
      <c r="D82" s="239">
        <v>130.78657158113185</v>
      </c>
      <c r="E82" s="239">
        <v>102.62236998353855</v>
      </c>
    </row>
    <row r="83" spans="1:5" ht="14.25" x14ac:dyDescent="0.25">
      <c r="A83" s="238" t="s">
        <v>80</v>
      </c>
      <c r="B83" s="239"/>
      <c r="C83" s="241"/>
      <c r="D83" s="239">
        <v>131.61957052095894</v>
      </c>
      <c r="E83" s="239">
        <v>103.34580344189777</v>
      </c>
    </row>
    <row r="84" spans="1:5" ht="14.25" x14ac:dyDescent="0.25">
      <c r="A84" s="238" t="s">
        <v>77</v>
      </c>
      <c r="B84" s="239"/>
      <c r="C84" s="241"/>
      <c r="D84" s="239">
        <v>132.37380414003371</v>
      </c>
      <c r="E84" s="239">
        <v>104.00125225683635</v>
      </c>
    </row>
    <row r="85" spans="1:5" ht="14.25" x14ac:dyDescent="0.25">
      <c r="A85" s="238" t="s">
        <v>78</v>
      </c>
      <c r="B85" s="239"/>
      <c r="C85" s="241"/>
      <c r="D85" s="239">
        <v>133.05630972338747</v>
      </c>
      <c r="E85" s="239">
        <v>104.59471034117044</v>
      </c>
    </row>
    <row r="86" spans="1:5" ht="14.25" x14ac:dyDescent="0.25">
      <c r="A86" s="238" t="s">
        <v>108</v>
      </c>
      <c r="B86" s="239"/>
      <c r="C86" s="241"/>
      <c r="D86" s="239">
        <v>133.67357358376927</v>
      </c>
      <c r="E86" s="239">
        <v>105.13171788157634</v>
      </c>
    </row>
    <row r="87" spans="1:5" ht="14.25" x14ac:dyDescent="0.25">
      <c r="A87" s="238" t="s">
        <v>80</v>
      </c>
      <c r="B87" s="239"/>
      <c r="C87" s="241"/>
      <c r="D87" s="239">
        <v>134.23155888921812</v>
      </c>
      <c r="E87" s="239">
        <v>105.61738094388744</v>
      </c>
    </row>
    <row r="88" spans="1:5" ht="14.25" x14ac:dyDescent="0.25">
      <c r="A88" s="238" t="s">
        <v>77</v>
      </c>
      <c r="B88" s="239"/>
      <c r="C88" s="241"/>
      <c r="D88" s="239">
        <v>134.73573614841533</v>
      </c>
      <c r="E88" s="239">
        <v>106.05639596118122</v>
      </c>
    </row>
    <row r="89" spans="1:5" ht="14.25" x14ac:dyDescent="0.25">
      <c r="A89" s="238" t="s">
        <v>78</v>
      </c>
      <c r="B89" s="239"/>
      <c r="C89" s="241"/>
      <c r="D89" s="239">
        <v>135.19111446007972</v>
      </c>
      <c r="E89" s="239"/>
    </row>
  </sheetData>
  <hyperlinks>
    <hyperlink ref="A1" location="List!A1" display="List!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1"/>
  <sheetViews>
    <sheetView topLeftCell="AB1" zoomScale="113" zoomScaleNormal="130" workbookViewId="0"/>
  </sheetViews>
  <sheetFormatPr defaultColWidth="8.88671875" defaultRowHeight="14.25" x14ac:dyDescent="0.25"/>
  <cols>
    <col min="1" max="1" width="8.33203125" style="22" customWidth="1"/>
    <col min="2" max="4" width="7.88671875" style="1" customWidth="1"/>
    <col min="5" max="19" width="8.88671875" style="1"/>
    <col min="20" max="22" width="8.88671875" style="1" customWidth="1"/>
    <col min="23" max="23" width="14.88671875" style="1" customWidth="1"/>
    <col min="24" max="16384" width="8.88671875" style="1"/>
  </cols>
  <sheetData>
    <row r="1" spans="1:30" s="22" customFormat="1" ht="15" x14ac:dyDescent="0.25">
      <c r="A1" s="87" t="s">
        <v>848</v>
      </c>
      <c r="B1" s="58" t="s">
        <v>0</v>
      </c>
      <c r="C1" s="58" t="s">
        <v>1</v>
      </c>
      <c r="D1" s="58" t="s">
        <v>2</v>
      </c>
      <c r="E1" s="58" t="s">
        <v>3</v>
      </c>
      <c r="F1" s="58" t="s">
        <v>4</v>
      </c>
      <c r="G1" s="58" t="s">
        <v>5</v>
      </c>
      <c r="H1" s="58" t="s">
        <v>6</v>
      </c>
      <c r="I1" s="58" t="s">
        <v>7</v>
      </c>
      <c r="J1" s="58" t="s">
        <v>8</v>
      </c>
      <c r="K1" s="58" t="s">
        <v>9</v>
      </c>
      <c r="L1" s="58" t="s">
        <v>10</v>
      </c>
      <c r="M1" s="58" t="s">
        <v>11</v>
      </c>
      <c r="N1" s="58" t="s">
        <v>12</v>
      </c>
      <c r="O1" s="58" t="s">
        <v>13</v>
      </c>
      <c r="P1" s="58" t="s">
        <v>14</v>
      </c>
      <c r="Q1" s="58" t="s">
        <v>15</v>
      </c>
      <c r="R1" s="58" t="s">
        <v>16</v>
      </c>
      <c r="S1" s="58" t="s">
        <v>17</v>
      </c>
      <c r="T1" s="59" t="s">
        <v>18</v>
      </c>
      <c r="U1" s="59" t="s">
        <v>19</v>
      </c>
      <c r="V1" s="59" t="s">
        <v>20</v>
      </c>
      <c r="W1" s="59" t="s">
        <v>176</v>
      </c>
      <c r="X1" s="59" t="s">
        <v>199</v>
      </c>
      <c r="Y1" s="59" t="s">
        <v>178</v>
      </c>
      <c r="Z1" s="59" t="s">
        <v>21</v>
      </c>
      <c r="AA1" s="59" t="s">
        <v>22</v>
      </c>
      <c r="AB1" s="59" t="s">
        <v>23</v>
      </c>
      <c r="AC1" s="59" t="s">
        <v>24</v>
      </c>
      <c r="AD1" s="59" t="s">
        <v>25</v>
      </c>
    </row>
    <row r="2" spans="1:30" ht="13.5" hidden="1" x14ac:dyDescent="0.25">
      <c r="A2" s="60" t="s">
        <v>26</v>
      </c>
      <c r="B2" s="60">
        <v>3.7</v>
      </c>
      <c r="C2" s="60">
        <v>0</v>
      </c>
      <c r="D2" s="60">
        <v>0</v>
      </c>
      <c r="E2" s="61">
        <v>0</v>
      </c>
      <c r="F2" s="61">
        <v>0</v>
      </c>
      <c r="G2" s="61">
        <v>0</v>
      </c>
      <c r="H2" s="61">
        <v>0</v>
      </c>
      <c r="I2" s="61">
        <v>0</v>
      </c>
      <c r="J2" s="61">
        <v>0</v>
      </c>
      <c r="K2" s="61">
        <v>0</v>
      </c>
      <c r="L2" s="61">
        <v>0</v>
      </c>
      <c r="M2" s="61">
        <v>0</v>
      </c>
      <c r="N2" s="61">
        <v>0</v>
      </c>
      <c r="O2" s="61">
        <v>0</v>
      </c>
      <c r="P2" s="61">
        <v>0</v>
      </c>
      <c r="Q2" s="61">
        <v>0</v>
      </c>
      <c r="R2" s="61">
        <v>0</v>
      </c>
      <c r="S2" s="61">
        <v>0</v>
      </c>
      <c r="T2" s="61">
        <v>4</v>
      </c>
      <c r="U2" s="61">
        <v>5.5</v>
      </c>
      <c r="V2" s="61">
        <v>2.5</v>
      </c>
      <c r="W2" s="61">
        <v>3.7</v>
      </c>
      <c r="X2" s="61">
        <v>3.7</v>
      </c>
      <c r="Y2" s="61">
        <v>3.7</v>
      </c>
      <c r="Z2" s="61"/>
      <c r="AA2" s="61"/>
      <c r="AB2" s="61"/>
      <c r="AC2" s="61">
        <f>8</f>
        <v>8</v>
      </c>
      <c r="AD2" s="61"/>
    </row>
    <row r="3" spans="1:30" ht="13.5" hidden="1" x14ac:dyDescent="0.25">
      <c r="A3" s="60" t="s">
        <v>27</v>
      </c>
      <c r="B3" s="60">
        <v>6.5</v>
      </c>
      <c r="C3" s="60">
        <v>0</v>
      </c>
      <c r="D3" s="60">
        <v>0</v>
      </c>
      <c r="E3" s="61">
        <v>0</v>
      </c>
      <c r="F3" s="61">
        <v>0</v>
      </c>
      <c r="G3" s="61">
        <v>0</v>
      </c>
      <c r="H3" s="61">
        <v>0</v>
      </c>
      <c r="I3" s="61">
        <v>0</v>
      </c>
      <c r="J3" s="61">
        <v>0</v>
      </c>
      <c r="K3" s="61">
        <v>0</v>
      </c>
      <c r="L3" s="61">
        <v>0</v>
      </c>
      <c r="M3" s="61">
        <v>0</v>
      </c>
      <c r="N3" s="61">
        <v>0</v>
      </c>
      <c r="O3" s="61">
        <v>0</v>
      </c>
      <c r="P3" s="61">
        <v>0</v>
      </c>
      <c r="Q3" s="61">
        <v>0</v>
      </c>
      <c r="R3" s="61">
        <v>0</v>
      </c>
      <c r="S3" s="61">
        <v>0</v>
      </c>
      <c r="T3" s="61">
        <v>4</v>
      </c>
      <c r="U3" s="61">
        <v>5.5</v>
      </c>
      <c r="V3" s="61">
        <v>2.5</v>
      </c>
      <c r="W3" s="61">
        <v>6.5</v>
      </c>
      <c r="X3" s="61">
        <v>6.5</v>
      </c>
      <c r="Y3" s="61">
        <v>6.5</v>
      </c>
      <c r="Z3" s="61"/>
      <c r="AA3" s="61"/>
      <c r="AB3" s="61"/>
      <c r="AC3" s="61">
        <f>8</f>
        <v>8</v>
      </c>
      <c r="AD3" s="61"/>
    </row>
    <row r="4" spans="1:30" ht="13.5" hidden="1" x14ac:dyDescent="0.25">
      <c r="A4" s="60" t="s">
        <v>28</v>
      </c>
      <c r="B4" s="60">
        <v>8.8000000000000007</v>
      </c>
      <c r="C4" s="60">
        <v>0</v>
      </c>
      <c r="D4" s="60">
        <v>0</v>
      </c>
      <c r="E4" s="61">
        <v>0</v>
      </c>
      <c r="F4" s="61">
        <v>0</v>
      </c>
      <c r="G4" s="61">
        <v>0</v>
      </c>
      <c r="H4" s="61">
        <v>0</v>
      </c>
      <c r="I4" s="61">
        <v>0</v>
      </c>
      <c r="J4" s="61">
        <v>0</v>
      </c>
      <c r="K4" s="61">
        <v>0</v>
      </c>
      <c r="L4" s="61">
        <v>0</v>
      </c>
      <c r="M4" s="61">
        <v>0</v>
      </c>
      <c r="N4" s="61">
        <v>0</v>
      </c>
      <c r="O4" s="61">
        <v>0</v>
      </c>
      <c r="P4" s="61">
        <v>0</v>
      </c>
      <c r="Q4" s="61">
        <v>0</v>
      </c>
      <c r="R4" s="61">
        <v>0</v>
      </c>
      <c r="S4" s="61">
        <v>0</v>
      </c>
      <c r="T4" s="61">
        <v>4</v>
      </c>
      <c r="U4" s="61">
        <v>5.5</v>
      </c>
      <c r="V4" s="61">
        <v>2.5</v>
      </c>
      <c r="W4" s="61">
        <v>8.8000000000000007</v>
      </c>
      <c r="X4" s="61">
        <v>8.8000000000000007</v>
      </c>
      <c r="Y4" s="61">
        <v>8.8000000000000007</v>
      </c>
      <c r="Z4" s="61"/>
      <c r="AA4" s="61"/>
      <c r="AB4" s="61"/>
      <c r="AC4" s="61">
        <f>8</f>
        <v>8</v>
      </c>
      <c r="AD4" s="61"/>
    </row>
    <row r="5" spans="1:30" ht="13.5" hidden="1" x14ac:dyDescent="0.25">
      <c r="A5" s="60" t="s">
        <v>29</v>
      </c>
      <c r="B5" s="60">
        <v>5.8</v>
      </c>
      <c r="C5" s="60">
        <v>0</v>
      </c>
      <c r="D5" s="60">
        <v>0</v>
      </c>
      <c r="E5" s="61">
        <v>0</v>
      </c>
      <c r="F5" s="61">
        <v>0</v>
      </c>
      <c r="G5" s="61">
        <v>0</v>
      </c>
      <c r="H5" s="61">
        <v>0</v>
      </c>
      <c r="I5" s="61">
        <v>0</v>
      </c>
      <c r="J5" s="61">
        <v>0</v>
      </c>
      <c r="K5" s="61">
        <v>0</v>
      </c>
      <c r="L5" s="61">
        <v>0</v>
      </c>
      <c r="M5" s="61">
        <v>0</v>
      </c>
      <c r="N5" s="61">
        <v>0</v>
      </c>
      <c r="O5" s="61">
        <v>0</v>
      </c>
      <c r="P5" s="61">
        <v>0</v>
      </c>
      <c r="Q5" s="61">
        <v>0</v>
      </c>
      <c r="R5" s="61">
        <v>0</v>
      </c>
      <c r="S5" s="61">
        <v>0</v>
      </c>
      <c r="T5" s="61">
        <v>4</v>
      </c>
      <c r="U5" s="61">
        <v>5.5</v>
      </c>
      <c r="V5" s="61">
        <v>2.5</v>
      </c>
      <c r="W5" s="61">
        <v>5.8</v>
      </c>
      <c r="X5" s="61">
        <v>5.8</v>
      </c>
      <c r="Y5" s="61">
        <v>5.8</v>
      </c>
      <c r="Z5" s="61"/>
      <c r="AA5" s="61"/>
      <c r="AB5" s="61"/>
      <c r="AC5" s="61">
        <f>8</f>
        <v>8</v>
      </c>
      <c r="AD5" s="61"/>
    </row>
    <row r="6" spans="1:30" ht="13.5" hidden="1" x14ac:dyDescent="0.25">
      <c r="A6" s="61" t="s">
        <v>30</v>
      </c>
      <c r="B6" s="61">
        <v>8.6</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4</v>
      </c>
      <c r="U6" s="61">
        <v>5.5</v>
      </c>
      <c r="V6" s="61">
        <v>2.5</v>
      </c>
      <c r="W6" s="61">
        <v>8.6</v>
      </c>
      <c r="X6" s="61">
        <v>8.6</v>
      </c>
      <c r="Y6" s="61">
        <v>8.6</v>
      </c>
      <c r="Z6" s="61"/>
      <c r="AA6" s="61"/>
      <c r="AB6" s="61"/>
      <c r="AC6" s="61">
        <f>8</f>
        <v>8</v>
      </c>
      <c r="AD6" s="61"/>
    </row>
    <row r="7" spans="1:30" ht="13.5" hidden="1" x14ac:dyDescent="0.25">
      <c r="A7" s="61" t="s">
        <v>31</v>
      </c>
      <c r="B7" s="61">
        <v>9.4</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4</v>
      </c>
      <c r="U7" s="61">
        <v>5.5</v>
      </c>
      <c r="V7" s="61">
        <v>2.5</v>
      </c>
      <c r="W7" s="61">
        <v>9.4</v>
      </c>
      <c r="X7" s="61">
        <v>9.4</v>
      </c>
      <c r="Y7" s="61">
        <v>9.4</v>
      </c>
      <c r="Z7" s="61"/>
      <c r="AA7" s="61"/>
      <c r="AB7" s="61"/>
      <c r="AC7" s="61">
        <f>8</f>
        <v>8</v>
      </c>
      <c r="AD7" s="61"/>
    </row>
    <row r="8" spans="1:30" ht="13.5" hidden="1" x14ac:dyDescent="0.25">
      <c r="A8" s="61" t="s">
        <v>32</v>
      </c>
      <c r="B8" s="61">
        <v>11.55</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4</v>
      </c>
      <c r="U8" s="61">
        <v>5.5</v>
      </c>
      <c r="V8" s="61">
        <v>2.5</v>
      </c>
      <c r="W8" s="61">
        <v>11.55</v>
      </c>
      <c r="X8" s="61">
        <v>11.55</v>
      </c>
      <c r="Y8" s="61">
        <v>11.55</v>
      </c>
      <c r="Z8" s="61"/>
      <c r="AA8" s="61"/>
      <c r="AB8" s="61"/>
      <c r="AC8" s="61">
        <f>8</f>
        <v>8</v>
      </c>
      <c r="AD8" s="61"/>
    </row>
    <row r="9" spans="1:30" ht="13.5" hidden="1" x14ac:dyDescent="0.25">
      <c r="A9" s="61" t="s">
        <v>33</v>
      </c>
      <c r="B9" s="61">
        <v>8.5</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4</v>
      </c>
      <c r="U9" s="61">
        <v>5.5</v>
      </c>
      <c r="V9" s="61">
        <v>2.5</v>
      </c>
      <c r="W9" s="61">
        <v>8.5</v>
      </c>
      <c r="X9" s="61">
        <v>8.5</v>
      </c>
      <c r="Y9" s="61">
        <v>8.5</v>
      </c>
      <c r="Z9" s="61"/>
      <c r="AA9" s="61"/>
      <c r="AB9" s="61"/>
      <c r="AC9" s="61">
        <f>8</f>
        <v>8</v>
      </c>
      <c r="AD9" s="61"/>
    </row>
    <row r="10" spans="1:30" ht="13.5" hidden="1" x14ac:dyDescent="0.25">
      <c r="A10" s="61" t="s">
        <v>34</v>
      </c>
      <c r="B10" s="61">
        <v>6.2</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4</v>
      </c>
      <c r="U10" s="61">
        <v>5.5</v>
      </c>
      <c r="V10" s="61">
        <v>2.5</v>
      </c>
      <c r="W10" s="61">
        <v>6.2</v>
      </c>
      <c r="X10" s="61">
        <v>6.2</v>
      </c>
      <c r="Y10" s="61">
        <v>6.2</v>
      </c>
      <c r="Z10" s="61"/>
      <c r="AA10" s="61"/>
      <c r="AB10" s="61"/>
      <c r="AC10" s="61">
        <f>8</f>
        <v>8</v>
      </c>
      <c r="AD10" s="61"/>
    </row>
    <row r="11" spans="1:30" ht="13.5" hidden="1" x14ac:dyDescent="0.25">
      <c r="A11" s="61" t="s">
        <v>35</v>
      </c>
      <c r="B11" s="61">
        <v>4.7</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4</v>
      </c>
      <c r="U11" s="61">
        <v>5.5</v>
      </c>
      <c r="V11" s="61">
        <v>2.5</v>
      </c>
      <c r="W11" s="61">
        <v>4.7</v>
      </c>
      <c r="X11" s="61">
        <v>4.7</v>
      </c>
      <c r="Y11" s="61">
        <v>4.7</v>
      </c>
      <c r="Z11" s="61"/>
      <c r="AA11" s="61"/>
      <c r="AB11" s="61"/>
      <c r="AC11" s="61">
        <f>8</f>
        <v>8</v>
      </c>
      <c r="AD11" s="61"/>
    </row>
    <row r="12" spans="1:30" ht="13.5" hidden="1" x14ac:dyDescent="0.25">
      <c r="A12" s="61" t="s">
        <v>36</v>
      </c>
      <c r="B12" s="61">
        <v>2.2000000000000002</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4</v>
      </c>
      <c r="U12" s="61">
        <v>5.5</v>
      </c>
      <c r="V12" s="61">
        <v>2.5</v>
      </c>
      <c r="W12" s="61">
        <v>2.2000000000000002</v>
      </c>
      <c r="X12" s="61">
        <v>2.2000000000000002</v>
      </c>
      <c r="Y12" s="61">
        <v>2.2000000000000002</v>
      </c>
      <c r="Z12" s="61"/>
      <c r="AA12" s="61"/>
      <c r="AB12" s="61"/>
      <c r="AC12" s="61">
        <f>8</f>
        <v>8</v>
      </c>
      <c r="AD12" s="61"/>
    </row>
    <row r="13" spans="1:30" ht="13.5" hidden="1" x14ac:dyDescent="0.25">
      <c r="A13" s="61" t="s">
        <v>37</v>
      </c>
      <c r="B13" s="61">
        <v>0.7</v>
      </c>
      <c r="C13" s="61">
        <v>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4</v>
      </c>
      <c r="U13" s="61">
        <v>5.5</v>
      </c>
      <c r="V13" s="61">
        <v>2.5</v>
      </c>
      <c r="W13" s="61">
        <v>0.7</v>
      </c>
      <c r="X13" s="61">
        <v>0.7</v>
      </c>
      <c r="Y13" s="61">
        <v>0.7</v>
      </c>
      <c r="Z13" s="61"/>
      <c r="AA13" s="61"/>
      <c r="AB13" s="61"/>
      <c r="AC13" s="61">
        <f>8</f>
        <v>8</v>
      </c>
      <c r="AD13" s="61"/>
    </row>
    <row r="14" spans="1:30" ht="13.5" hidden="1" x14ac:dyDescent="0.25">
      <c r="A14" s="61" t="s">
        <v>38</v>
      </c>
      <c r="B14" s="62">
        <v>2.5</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4</v>
      </c>
      <c r="U14" s="61">
        <v>5.5</v>
      </c>
      <c r="V14" s="61">
        <v>2.5</v>
      </c>
      <c r="W14" s="61">
        <v>2.5</v>
      </c>
      <c r="X14" s="61">
        <v>2.5</v>
      </c>
      <c r="Y14" s="61">
        <v>2.5</v>
      </c>
      <c r="Z14" s="61"/>
      <c r="AA14" s="61"/>
      <c r="AB14" s="61"/>
      <c r="AC14" s="61">
        <f>8</f>
        <v>8</v>
      </c>
      <c r="AD14" s="61"/>
    </row>
    <row r="15" spans="1:30" ht="13.5" hidden="1" x14ac:dyDescent="0.25">
      <c r="A15" s="61" t="s">
        <v>39</v>
      </c>
      <c r="B15" s="62">
        <v>3.2</v>
      </c>
      <c r="C15" s="61">
        <v>0</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61">
        <v>4</v>
      </c>
      <c r="U15" s="61">
        <v>5.5</v>
      </c>
      <c r="V15" s="61">
        <v>2.5</v>
      </c>
      <c r="W15" s="61">
        <v>3.2</v>
      </c>
      <c r="X15" s="61">
        <v>3.2</v>
      </c>
      <c r="Y15" s="61">
        <v>3.2</v>
      </c>
      <c r="Z15" s="61"/>
      <c r="AA15" s="61"/>
      <c r="AB15" s="61"/>
      <c r="AC15" s="61">
        <f>8</f>
        <v>8</v>
      </c>
      <c r="AD15" s="61"/>
    </row>
    <row r="16" spans="1:30" ht="13.5" hidden="1" x14ac:dyDescent="0.25">
      <c r="A16" s="61" t="s">
        <v>40</v>
      </c>
      <c r="B16" s="62">
        <v>3.4</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4</v>
      </c>
      <c r="U16" s="61">
        <v>5.5</v>
      </c>
      <c r="V16" s="61">
        <v>2.5</v>
      </c>
      <c r="W16" s="61">
        <v>3.4</v>
      </c>
      <c r="X16" s="61">
        <v>3.4</v>
      </c>
      <c r="Y16" s="61">
        <v>3.4</v>
      </c>
      <c r="Z16" s="61"/>
      <c r="AA16" s="61"/>
      <c r="AB16" s="61"/>
      <c r="AC16" s="61">
        <f>8</f>
        <v>8</v>
      </c>
      <c r="AD16" s="61"/>
    </row>
    <row r="17" spans="1:1023 1025:2048 2050:3050 3073:4075 4098:5100 5123:6125 6148:7150 7173:8175 8198:9200 9223:10225 10248:11250 11273:12275 12298:13300 13323:14325 14348:15350 15373:16375" ht="13.5" hidden="1" x14ac:dyDescent="0.25">
      <c r="A17" s="61" t="s">
        <v>41</v>
      </c>
      <c r="B17" s="62">
        <v>6.5</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4</v>
      </c>
      <c r="U17" s="61">
        <v>5.5</v>
      </c>
      <c r="V17" s="61">
        <v>2.5</v>
      </c>
      <c r="W17" s="61">
        <v>6.5</v>
      </c>
      <c r="X17" s="61">
        <v>6.5</v>
      </c>
      <c r="Y17" s="61">
        <v>6.5</v>
      </c>
      <c r="Z17" s="61"/>
      <c r="AA17" s="61"/>
      <c r="AB17" s="61"/>
      <c r="AC17" s="61">
        <f>8</f>
        <v>8</v>
      </c>
      <c r="AD17" s="61"/>
      <c r="AV17" s="46"/>
      <c r="AX17" s="65"/>
      <c r="BU17" s="46"/>
      <c r="BW17" s="65"/>
      <c r="CT17" s="46"/>
      <c r="CV17" s="65"/>
      <c r="DS17" s="46"/>
      <c r="DU17" s="65"/>
      <c r="ER17" s="46"/>
      <c r="ET17" s="65"/>
      <c r="FQ17" s="46"/>
      <c r="FS17" s="65"/>
      <c r="GP17" s="46"/>
      <c r="GR17" s="65"/>
      <c r="HO17" s="46"/>
      <c r="HQ17" s="65"/>
      <c r="IN17" s="46"/>
      <c r="IP17" s="65"/>
      <c r="JM17" s="46"/>
      <c r="JO17" s="65"/>
      <c r="KL17" s="46"/>
      <c r="KN17" s="65"/>
      <c r="LK17" s="46"/>
      <c r="LM17" s="65"/>
      <c r="MJ17" s="46"/>
      <c r="ML17" s="65"/>
      <c r="NI17" s="46"/>
      <c r="NK17" s="65"/>
      <c r="OH17" s="46"/>
      <c r="OJ17" s="65"/>
      <c r="PG17" s="46"/>
      <c r="PI17" s="65"/>
      <c r="QF17" s="46"/>
      <c r="QH17" s="65"/>
      <c r="RE17" s="46"/>
      <c r="RG17" s="65"/>
      <c r="SD17" s="46"/>
      <c r="SF17" s="65"/>
      <c r="TC17" s="46"/>
      <c r="TE17" s="65"/>
      <c r="UB17" s="46"/>
      <c r="UD17" s="65"/>
      <c r="VA17" s="46"/>
      <c r="VC17" s="65"/>
      <c r="VZ17" s="46"/>
      <c r="WB17" s="65"/>
      <c r="WY17" s="46"/>
      <c r="XA17" s="65"/>
      <c r="XX17" s="46"/>
      <c r="XZ17" s="65"/>
      <c r="YW17" s="46"/>
      <c r="YY17" s="65"/>
      <c r="ZV17" s="46"/>
      <c r="ZX17" s="65"/>
      <c r="AAU17" s="46"/>
      <c r="AAW17" s="65"/>
      <c r="ABT17" s="46"/>
      <c r="ABV17" s="65"/>
      <c r="ACS17" s="46"/>
      <c r="ACU17" s="65"/>
      <c r="ADR17" s="46"/>
      <c r="ADT17" s="65"/>
      <c r="AEQ17" s="46"/>
      <c r="AES17" s="65"/>
      <c r="AFP17" s="46"/>
      <c r="AFR17" s="65"/>
      <c r="AGO17" s="46"/>
      <c r="AGQ17" s="65"/>
      <c r="AHN17" s="46"/>
      <c r="AHP17" s="65"/>
      <c r="AIM17" s="46"/>
      <c r="AIO17" s="65"/>
      <c r="AJL17" s="46"/>
      <c r="AJN17" s="65"/>
      <c r="AKK17" s="46"/>
      <c r="AKM17" s="65"/>
      <c r="ALJ17" s="46"/>
      <c r="ALL17" s="65"/>
      <c r="AMI17" s="46"/>
      <c r="AMK17" s="65"/>
      <c r="ANH17" s="46"/>
      <c r="ANJ17" s="65"/>
      <c r="AOG17" s="46"/>
      <c r="AOI17" s="65"/>
      <c r="APF17" s="46"/>
      <c r="APH17" s="65"/>
      <c r="AQE17" s="46"/>
      <c r="AQG17" s="65"/>
      <c r="ARD17" s="46"/>
      <c r="ARF17" s="65"/>
      <c r="ASC17" s="46"/>
      <c r="ASE17" s="65"/>
      <c r="ATB17" s="46"/>
      <c r="ATD17" s="65"/>
      <c r="AUA17" s="46"/>
      <c r="AUC17" s="65"/>
      <c r="AUZ17" s="46"/>
      <c r="AVB17" s="65"/>
      <c r="AVY17" s="46"/>
      <c r="AWA17" s="65"/>
      <c r="AWX17" s="46"/>
      <c r="AWZ17" s="65"/>
      <c r="AXW17" s="46"/>
      <c r="AXY17" s="65"/>
      <c r="AYV17" s="46"/>
      <c r="AYX17" s="65"/>
      <c r="AZU17" s="46"/>
      <c r="AZW17" s="65"/>
      <c r="BAT17" s="46"/>
      <c r="BAV17" s="65"/>
      <c r="BBS17" s="46"/>
      <c r="BBU17" s="65"/>
      <c r="BCR17" s="46"/>
      <c r="BCT17" s="65"/>
      <c r="BDQ17" s="46"/>
      <c r="BDS17" s="65"/>
      <c r="BEP17" s="46"/>
      <c r="BER17" s="65"/>
      <c r="BFO17" s="46"/>
      <c r="BFQ17" s="65"/>
      <c r="BGN17" s="46"/>
      <c r="BGP17" s="65"/>
      <c r="BHM17" s="46"/>
      <c r="BHO17" s="65"/>
      <c r="BIL17" s="46"/>
      <c r="BIN17" s="65"/>
      <c r="BJK17" s="46"/>
      <c r="BJM17" s="65"/>
      <c r="BKJ17" s="46"/>
      <c r="BKL17" s="65"/>
      <c r="BLI17" s="46"/>
      <c r="BLK17" s="65"/>
      <c r="BMH17" s="46"/>
      <c r="BMJ17" s="65"/>
      <c r="BNG17" s="46"/>
      <c r="BNI17" s="65"/>
      <c r="BOF17" s="46"/>
      <c r="BOH17" s="65"/>
      <c r="BPE17" s="46"/>
      <c r="BPG17" s="65"/>
      <c r="BQD17" s="46"/>
      <c r="BQF17" s="65"/>
      <c r="BRC17" s="46"/>
      <c r="BRE17" s="65"/>
      <c r="BSB17" s="46"/>
      <c r="BSD17" s="65"/>
      <c r="BTA17" s="46"/>
      <c r="BTC17" s="65"/>
      <c r="BTZ17" s="46"/>
      <c r="BUB17" s="65"/>
      <c r="BUY17" s="46"/>
      <c r="BVA17" s="65"/>
      <c r="BVX17" s="46"/>
      <c r="BVZ17" s="65"/>
      <c r="BWW17" s="46"/>
      <c r="BWY17" s="65"/>
      <c r="BXV17" s="46"/>
      <c r="BXX17" s="65"/>
      <c r="BYU17" s="46"/>
      <c r="BYW17" s="65"/>
      <c r="BZT17" s="46"/>
      <c r="BZV17" s="65"/>
      <c r="CAS17" s="46"/>
      <c r="CAU17" s="65"/>
      <c r="CBR17" s="46"/>
      <c r="CBT17" s="65"/>
      <c r="CCQ17" s="46"/>
      <c r="CCS17" s="65"/>
      <c r="CDP17" s="46"/>
      <c r="CDR17" s="65"/>
      <c r="CEO17" s="46"/>
      <c r="CEQ17" s="65"/>
      <c r="CFN17" s="46"/>
      <c r="CFP17" s="65"/>
      <c r="CGM17" s="46"/>
      <c r="CGO17" s="65"/>
      <c r="CHL17" s="46"/>
      <c r="CHN17" s="65"/>
      <c r="CIK17" s="46"/>
      <c r="CIM17" s="65"/>
      <c r="CJJ17" s="46"/>
      <c r="CJL17" s="65"/>
      <c r="CKI17" s="46"/>
      <c r="CKK17" s="65"/>
      <c r="CLH17" s="46"/>
      <c r="CLJ17" s="65"/>
      <c r="CMG17" s="46"/>
      <c r="CMI17" s="65"/>
      <c r="CNF17" s="46"/>
      <c r="CNH17" s="65"/>
      <c r="COE17" s="46"/>
      <c r="COG17" s="65"/>
      <c r="CPD17" s="46"/>
      <c r="CPF17" s="65"/>
      <c r="CQC17" s="46"/>
      <c r="CQE17" s="65"/>
      <c r="CRB17" s="46"/>
      <c r="CRD17" s="65"/>
      <c r="CSA17" s="46"/>
      <c r="CSC17" s="65"/>
      <c r="CSZ17" s="46"/>
      <c r="CTB17" s="65"/>
      <c r="CTY17" s="46"/>
      <c r="CUA17" s="65"/>
      <c r="CUX17" s="46"/>
      <c r="CUZ17" s="65"/>
      <c r="CVW17" s="46"/>
      <c r="CVY17" s="65"/>
      <c r="CWV17" s="46"/>
      <c r="CWX17" s="65"/>
      <c r="CXU17" s="46"/>
      <c r="CXW17" s="65"/>
      <c r="CYT17" s="46"/>
      <c r="CYV17" s="65"/>
      <c r="CZS17" s="46"/>
      <c r="CZU17" s="65"/>
      <c r="DAR17" s="46"/>
      <c r="DAT17" s="65"/>
      <c r="DBQ17" s="46"/>
      <c r="DBS17" s="65"/>
      <c r="DCP17" s="46"/>
      <c r="DCR17" s="65"/>
      <c r="DDO17" s="46"/>
      <c r="DDQ17" s="65"/>
      <c r="DEN17" s="46"/>
      <c r="DEP17" s="65"/>
      <c r="DFM17" s="46"/>
      <c r="DFO17" s="65"/>
      <c r="DGL17" s="46"/>
      <c r="DGN17" s="65"/>
      <c r="DHK17" s="46"/>
      <c r="DHM17" s="65"/>
      <c r="DIJ17" s="46"/>
      <c r="DIL17" s="65"/>
      <c r="DJI17" s="46"/>
      <c r="DJK17" s="65"/>
      <c r="DKH17" s="46"/>
      <c r="DKJ17" s="65"/>
      <c r="DLG17" s="46"/>
      <c r="DLI17" s="65"/>
      <c r="DMF17" s="46"/>
      <c r="DMH17" s="65"/>
      <c r="DNE17" s="46"/>
      <c r="DNG17" s="65"/>
      <c r="DOD17" s="46"/>
      <c r="DOF17" s="65"/>
      <c r="DPC17" s="46"/>
      <c r="DPE17" s="65"/>
      <c r="DQB17" s="46"/>
      <c r="DQD17" s="65"/>
      <c r="DRA17" s="46"/>
      <c r="DRC17" s="65"/>
      <c r="DRZ17" s="46"/>
      <c r="DSB17" s="65"/>
      <c r="DSY17" s="46"/>
      <c r="DTA17" s="65"/>
      <c r="DTX17" s="46"/>
      <c r="DTZ17" s="65"/>
      <c r="DUW17" s="46"/>
      <c r="DUY17" s="65"/>
      <c r="DVV17" s="46"/>
      <c r="DVX17" s="65"/>
      <c r="DWU17" s="46"/>
      <c r="DWW17" s="65"/>
      <c r="DXT17" s="46"/>
      <c r="DXV17" s="65"/>
      <c r="DYS17" s="46"/>
      <c r="DYU17" s="65"/>
      <c r="DZR17" s="46"/>
      <c r="DZT17" s="65"/>
      <c r="EAQ17" s="46"/>
      <c r="EAS17" s="65"/>
      <c r="EBP17" s="46"/>
      <c r="EBR17" s="65"/>
      <c r="ECO17" s="46"/>
      <c r="ECQ17" s="65"/>
      <c r="EDN17" s="46"/>
      <c r="EDP17" s="65"/>
      <c r="EEM17" s="46"/>
      <c r="EEO17" s="65"/>
      <c r="EFL17" s="46"/>
      <c r="EFN17" s="65"/>
      <c r="EGK17" s="46"/>
      <c r="EGM17" s="65"/>
      <c r="EHJ17" s="46"/>
      <c r="EHL17" s="65"/>
      <c r="EII17" s="46"/>
      <c r="EIK17" s="65"/>
      <c r="EJH17" s="46"/>
      <c r="EJJ17" s="65"/>
      <c r="EKG17" s="46"/>
      <c r="EKI17" s="65"/>
      <c r="ELF17" s="46"/>
      <c r="ELH17" s="65"/>
      <c r="EME17" s="46"/>
      <c r="EMG17" s="65"/>
      <c r="END17" s="46"/>
      <c r="ENF17" s="65"/>
      <c r="EOC17" s="46"/>
      <c r="EOE17" s="65"/>
      <c r="EPB17" s="46"/>
      <c r="EPD17" s="65"/>
      <c r="EQA17" s="46"/>
      <c r="EQC17" s="65"/>
      <c r="EQZ17" s="46"/>
      <c r="ERB17" s="65"/>
      <c r="ERY17" s="46"/>
      <c r="ESA17" s="65"/>
      <c r="ESX17" s="46"/>
      <c r="ESZ17" s="65"/>
      <c r="ETW17" s="46"/>
      <c r="ETY17" s="65"/>
      <c r="EUV17" s="46"/>
      <c r="EUX17" s="65"/>
      <c r="EVU17" s="46"/>
      <c r="EVW17" s="65"/>
      <c r="EWT17" s="46"/>
      <c r="EWV17" s="65"/>
      <c r="EXS17" s="46"/>
      <c r="EXU17" s="65"/>
      <c r="EYR17" s="46"/>
      <c r="EYT17" s="65"/>
      <c r="EZQ17" s="46"/>
      <c r="EZS17" s="65"/>
      <c r="FAP17" s="46"/>
      <c r="FAR17" s="65"/>
      <c r="FBO17" s="46"/>
      <c r="FBQ17" s="65"/>
      <c r="FCN17" s="46"/>
      <c r="FCP17" s="65"/>
      <c r="FDM17" s="46"/>
      <c r="FDO17" s="65"/>
      <c r="FEL17" s="46"/>
      <c r="FEN17" s="65"/>
      <c r="FFK17" s="46"/>
      <c r="FFM17" s="65"/>
      <c r="FGJ17" s="46"/>
      <c r="FGL17" s="65"/>
      <c r="FHI17" s="46"/>
      <c r="FHK17" s="65"/>
      <c r="FIH17" s="46"/>
      <c r="FIJ17" s="65"/>
      <c r="FJG17" s="46"/>
      <c r="FJI17" s="65"/>
      <c r="FKF17" s="46"/>
      <c r="FKH17" s="65"/>
      <c r="FLE17" s="46"/>
      <c r="FLG17" s="65"/>
      <c r="FMD17" s="46"/>
      <c r="FMF17" s="65"/>
      <c r="FNC17" s="46"/>
      <c r="FNE17" s="65"/>
      <c r="FOB17" s="46"/>
      <c r="FOD17" s="65"/>
      <c r="FPA17" s="46"/>
      <c r="FPC17" s="65"/>
      <c r="FPZ17" s="46"/>
      <c r="FQB17" s="65"/>
      <c r="FQY17" s="46"/>
      <c r="FRA17" s="65"/>
      <c r="FRX17" s="46"/>
      <c r="FRZ17" s="65"/>
      <c r="FSW17" s="46"/>
      <c r="FSY17" s="65"/>
      <c r="FTV17" s="46"/>
      <c r="FTX17" s="65"/>
      <c r="FUU17" s="46"/>
      <c r="FUW17" s="65"/>
      <c r="FVT17" s="46"/>
      <c r="FVV17" s="65"/>
      <c r="FWS17" s="46"/>
      <c r="FWU17" s="65"/>
      <c r="FXR17" s="46"/>
      <c r="FXT17" s="65"/>
      <c r="FYQ17" s="46"/>
      <c r="FYS17" s="65"/>
      <c r="FZP17" s="46"/>
      <c r="FZR17" s="65"/>
      <c r="GAO17" s="46"/>
      <c r="GAQ17" s="65"/>
      <c r="GBN17" s="46"/>
      <c r="GBP17" s="65"/>
      <c r="GCM17" s="46"/>
      <c r="GCO17" s="65"/>
      <c r="GDL17" s="46"/>
      <c r="GDN17" s="65"/>
      <c r="GEK17" s="46"/>
      <c r="GEM17" s="65"/>
      <c r="GFJ17" s="46"/>
      <c r="GFL17" s="65"/>
      <c r="GGI17" s="46"/>
      <c r="GGK17" s="65"/>
      <c r="GHH17" s="46"/>
      <c r="GHJ17" s="65"/>
      <c r="GIG17" s="46"/>
      <c r="GII17" s="65"/>
      <c r="GJF17" s="46"/>
      <c r="GJH17" s="65"/>
      <c r="GKE17" s="46"/>
      <c r="GKG17" s="65"/>
      <c r="GLD17" s="46"/>
      <c r="GLF17" s="65"/>
      <c r="GMC17" s="46"/>
      <c r="GME17" s="65"/>
      <c r="GNB17" s="46"/>
      <c r="GND17" s="65"/>
      <c r="GOA17" s="46"/>
      <c r="GOC17" s="65"/>
      <c r="GOZ17" s="46"/>
      <c r="GPB17" s="65"/>
      <c r="GPY17" s="46"/>
      <c r="GQA17" s="65"/>
      <c r="GQX17" s="46"/>
      <c r="GQZ17" s="65"/>
      <c r="GRW17" s="46"/>
      <c r="GRY17" s="65"/>
      <c r="GSV17" s="46"/>
      <c r="GSX17" s="65"/>
      <c r="GTU17" s="46"/>
      <c r="GTW17" s="65"/>
      <c r="GUT17" s="46"/>
      <c r="GUV17" s="65"/>
      <c r="GVS17" s="46"/>
      <c r="GVU17" s="65"/>
      <c r="GWR17" s="46"/>
      <c r="GWT17" s="65"/>
      <c r="GXQ17" s="46"/>
      <c r="GXS17" s="65"/>
      <c r="GYP17" s="46"/>
      <c r="GYR17" s="65"/>
      <c r="GZO17" s="46"/>
      <c r="GZQ17" s="65"/>
      <c r="HAN17" s="46"/>
      <c r="HAP17" s="65"/>
      <c r="HBM17" s="46"/>
      <c r="HBO17" s="65"/>
      <c r="HCL17" s="46"/>
      <c r="HCN17" s="65"/>
      <c r="HDK17" s="46"/>
      <c r="HDM17" s="65"/>
      <c r="HEJ17" s="46"/>
      <c r="HEL17" s="65"/>
      <c r="HFI17" s="46"/>
      <c r="HFK17" s="65"/>
      <c r="HGH17" s="46"/>
      <c r="HGJ17" s="65"/>
      <c r="HHG17" s="46"/>
      <c r="HHI17" s="65"/>
      <c r="HIF17" s="46"/>
      <c r="HIH17" s="65"/>
      <c r="HJE17" s="46"/>
      <c r="HJG17" s="65"/>
      <c r="HKD17" s="46"/>
      <c r="HKF17" s="65"/>
      <c r="HLC17" s="46"/>
      <c r="HLE17" s="65"/>
      <c r="HMB17" s="46"/>
      <c r="HMD17" s="65"/>
      <c r="HNA17" s="46"/>
      <c r="HNC17" s="65"/>
      <c r="HNZ17" s="46"/>
      <c r="HOB17" s="65"/>
      <c r="HOY17" s="46"/>
      <c r="HPA17" s="65"/>
      <c r="HPX17" s="46"/>
      <c r="HPZ17" s="65"/>
      <c r="HQW17" s="46"/>
      <c r="HQY17" s="65"/>
      <c r="HRV17" s="46"/>
      <c r="HRX17" s="65"/>
      <c r="HSU17" s="46"/>
      <c r="HSW17" s="65"/>
      <c r="HTT17" s="46"/>
      <c r="HTV17" s="65"/>
      <c r="HUS17" s="46"/>
      <c r="HUU17" s="65"/>
      <c r="HVR17" s="46"/>
      <c r="HVT17" s="65"/>
      <c r="HWQ17" s="46"/>
      <c r="HWS17" s="65"/>
      <c r="HXP17" s="46"/>
      <c r="HXR17" s="65"/>
      <c r="HYO17" s="46"/>
      <c r="HYQ17" s="65"/>
      <c r="HZN17" s="46"/>
      <c r="HZP17" s="65"/>
      <c r="IAM17" s="46"/>
      <c r="IAO17" s="65"/>
      <c r="IBL17" s="46"/>
      <c r="IBN17" s="65"/>
      <c r="ICK17" s="46"/>
      <c r="ICM17" s="65"/>
      <c r="IDJ17" s="46"/>
      <c r="IDL17" s="65"/>
      <c r="IEI17" s="46"/>
      <c r="IEK17" s="65"/>
      <c r="IFH17" s="46"/>
      <c r="IFJ17" s="65"/>
      <c r="IGG17" s="46"/>
      <c r="IGI17" s="65"/>
      <c r="IHF17" s="46"/>
      <c r="IHH17" s="65"/>
      <c r="IIE17" s="46"/>
      <c r="IIG17" s="65"/>
      <c r="IJD17" s="46"/>
      <c r="IJF17" s="65"/>
      <c r="IKC17" s="46"/>
      <c r="IKE17" s="65"/>
      <c r="ILB17" s="46"/>
      <c r="ILD17" s="65"/>
      <c r="IMA17" s="46"/>
      <c r="IMC17" s="65"/>
      <c r="IMZ17" s="46"/>
      <c r="INB17" s="65"/>
      <c r="INY17" s="46"/>
      <c r="IOA17" s="65"/>
      <c r="IOX17" s="46"/>
      <c r="IOZ17" s="65"/>
      <c r="IPW17" s="46"/>
      <c r="IPY17" s="65"/>
      <c r="IQV17" s="46"/>
      <c r="IQX17" s="65"/>
      <c r="IRU17" s="46"/>
      <c r="IRW17" s="65"/>
      <c r="IST17" s="46"/>
      <c r="ISV17" s="65"/>
      <c r="ITS17" s="46"/>
      <c r="ITU17" s="65"/>
      <c r="IUR17" s="46"/>
      <c r="IUT17" s="65"/>
      <c r="IVQ17" s="46"/>
      <c r="IVS17" s="65"/>
      <c r="IWP17" s="46"/>
      <c r="IWR17" s="65"/>
      <c r="IXO17" s="46"/>
      <c r="IXQ17" s="65"/>
      <c r="IYN17" s="46"/>
      <c r="IYP17" s="65"/>
      <c r="IZM17" s="46"/>
      <c r="IZO17" s="65"/>
      <c r="JAL17" s="46"/>
      <c r="JAN17" s="65"/>
      <c r="JBK17" s="46"/>
      <c r="JBM17" s="65"/>
      <c r="JCJ17" s="46"/>
      <c r="JCL17" s="65"/>
      <c r="JDI17" s="46"/>
      <c r="JDK17" s="65"/>
      <c r="JEH17" s="46"/>
      <c r="JEJ17" s="65"/>
      <c r="JFG17" s="46"/>
      <c r="JFI17" s="65"/>
      <c r="JGF17" s="46"/>
      <c r="JGH17" s="65"/>
      <c r="JHE17" s="46"/>
      <c r="JHG17" s="65"/>
      <c r="JID17" s="46"/>
      <c r="JIF17" s="65"/>
      <c r="JJC17" s="46"/>
      <c r="JJE17" s="65"/>
      <c r="JKB17" s="46"/>
      <c r="JKD17" s="65"/>
      <c r="JLA17" s="46"/>
      <c r="JLC17" s="65"/>
      <c r="JLZ17" s="46"/>
      <c r="JMB17" s="65"/>
      <c r="JMY17" s="46"/>
      <c r="JNA17" s="65"/>
      <c r="JNX17" s="46"/>
      <c r="JNZ17" s="65"/>
      <c r="JOW17" s="46"/>
      <c r="JOY17" s="65"/>
      <c r="JPV17" s="46"/>
      <c r="JPX17" s="65"/>
      <c r="JQU17" s="46"/>
      <c r="JQW17" s="65"/>
      <c r="JRT17" s="46"/>
      <c r="JRV17" s="65"/>
      <c r="JSS17" s="46"/>
      <c r="JSU17" s="65"/>
      <c r="JTR17" s="46"/>
      <c r="JTT17" s="65"/>
      <c r="JUQ17" s="46"/>
      <c r="JUS17" s="65"/>
      <c r="JVP17" s="46"/>
      <c r="JVR17" s="65"/>
      <c r="JWO17" s="46"/>
      <c r="JWQ17" s="65"/>
      <c r="JXN17" s="46"/>
      <c r="JXP17" s="65"/>
      <c r="JYM17" s="46"/>
      <c r="JYO17" s="65"/>
      <c r="JZL17" s="46"/>
      <c r="JZN17" s="65"/>
      <c r="KAK17" s="46"/>
      <c r="KAM17" s="65"/>
      <c r="KBJ17" s="46"/>
      <c r="KBL17" s="65"/>
      <c r="KCI17" s="46"/>
      <c r="KCK17" s="65"/>
      <c r="KDH17" s="46"/>
      <c r="KDJ17" s="65"/>
      <c r="KEG17" s="46"/>
      <c r="KEI17" s="65"/>
      <c r="KFF17" s="46"/>
      <c r="KFH17" s="65"/>
      <c r="KGE17" s="46"/>
      <c r="KGG17" s="65"/>
      <c r="KHD17" s="46"/>
      <c r="KHF17" s="65"/>
      <c r="KIC17" s="46"/>
      <c r="KIE17" s="65"/>
      <c r="KJB17" s="46"/>
      <c r="KJD17" s="65"/>
      <c r="KKA17" s="46"/>
      <c r="KKC17" s="65"/>
      <c r="KKZ17" s="46"/>
      <c r="KLB17" s="65"/>
      <c r="KLY17" s="46"/>
      <c r="KMA17" s="65"/>
      <c r="KMX17" s="46"/>
      <c r="KMZ17" s="65"/>
      <c r="KNW17" s="46"/>
      <c r="KNY17" s="65"/>
      <c r="KOV17" s="46"/>
      <c r="KOX17" s="65"/>
      <c r="KPU17" s="46"/>
      <c r="KPW17" s="65"/>
      <c r="KQT17" s="46"/>
      <c r="KQV17" s="65"/>
      <c r="KRS17" s="46"/>
      <c r="KRU17" s="65"/>
      <c r="KSR17" s="46"/>
      <c r="KST17" s="65"/>
      <c r="KTQ17" s="46"/>
      <c r="KTS17" s="65"/>
      <c r="KUP17" s="46"/>
      <c r="KUR17" s="65"/>
      <c r="KVO17" s="46"/>
      <c r="KVQ17" s="65"/>
      <c r="KWN17" s="46"/>
      <c r="KWP17" s="65"/>
      <c r="KXM17" s="46"/>
      <c r="KXO17" s="65"/>
      <c r="KYL17" s="46"/>
      <c r="KYN17" s="65"/>
      <c r="KZK17" s="46"/>
      <c r="KZM17" s="65"/>
      <c r="LAJ17" s="46"/>
      <c r="LAL17" s="65"/>
      <c r="LBI17" s="46"/>
      <c r="LBK17" s="65"/>
      <c r="LCH17" s="46"/>
      <c r="LCJ17" s="65"/>
      <c r="LDG17" s="46"/>
      <c r="LDI17" s="65"/>
      <c r="LEF17" s="46"/>
      <c r="LEH17" s="65"/>
      <c r="LFE17" s="46"/>
      <c r="LFG17" s="65"/>
      <c r="LGD17" s="46"/>
      <c r="LGF17" s="65"/>
      <c r="LHC17" s="46"/>
      <c r="LHE17" s="65"/>
      <c r="LIB17" s="46"/>
      <c r="LID17" s="65"/>
      <c r="LJA17" s="46"/>
      <c r="LJC17" s="65"/>
      <c r="LJZ17" s="46"/>
      <c r="LKB17" s="65"/>
      <c r="LKY17" s="46"/>
      <c r="LLA17" s="65"/>
      <c r="LLX17" s="46"/>
      <c r="LLZ17" s="65"/>
      <c r="LMW17" s="46"/>
      <c r="LMY17" s="65"/>
      <c r="LNV17" s="46"/>
      <c r="LNX17" s="65"/>
      <c r="LOU17" s="46"/>
      <c r="LOW17" s="65"/>
      <c r="LPT17" s="46"/>
      <c r="LPV17" s="65"/>
      <c r="LQS17" s="46"/>
      <c r="LQU17" s="65"/>
      <c r="LRR17" s="46"/>
      <c r="LRT17" s="65"/>
      <c r="LSQ17" s="46"/>
      <c r="LSS17" s="65"/>
      <c r="LTP17" s="46"/>
      <c r="LTR17" s="65"/>
      <c r="LUO17" s="46"/>
      <c r="LUQ17" s="65"/>
      <c r="LVN17" s="46"/>
      <c r="LVP17" s="65"/>
      <c r="LWM17" s="46"/>
      <c r="LWO17" s="65"/>
      <c r="LXL17" s="46"/>
      <c r="LXN17" s="65"/>
      <c r="LYK17" s="46"/>
      <c r="LYM17" s="65"/>
      <c r="LZJ17" s="46"/>
      <c r="LZL17" s="65"/>
      <c r="MAI17" s="46"/>
      <c r="MAK17" s="65"/>
      <c r="MBH17" s="46"/>
      <c r="MBJ17" s="65"/>
      <c r="MCG17" s="46"/>
      <c r="MCI17" s="65"/>
      <c r="MDF17" s="46"/>
      <c r="MDH17" s="65"/>
      <c r="MEE17" s="46"/>
      <c r="MEG17" s="65"/>
      <c r="MFD17" s="46"/>
      <c r="MFF17" s="65"/>
      <c r="MGC17" s="46"/>
      <c r="MGE17" s="65"/>
      <c r="MHB17" s="46"/>
      <c r="MHD17" s="65"/>
      <c r="MIA17" s="46"/>
      <c r="MIC17" s="65"/>
      <c r="MIZ17" s="46"/>
      <c r="MJB17" s="65"/>
      <c r="MJY17" s="46"/>
      <c r="MKA17" s="65"/>
      <c r="MKX17" s="46"/>
      <c r="MKZ17" s="65"/>
      <c r="MLW17" s="46"/>
      <c r="MLY17" s="65"/>
      <c r="MMV17" s="46"/>
      <c r="MMX17" s="65"/>
      <c r="MNU17" s="46"/>
      <c r="MNW17" s="65"/>
      <c r="MOT17" s="46"/>
      <c r="MOV17" s="65"/>
      <c r="MPS17" s="46"/>
      <c r="MPU17" s="65"/>
      <c r="MQR17" s="46"/>
      <c r="MQT17" s="65"/>
      <c r="MRQ17" s="46"/>
      <c r="MRS17" s="65"/>
      <c r="MSP17" s="46"/>
      <c r="MSR17" s="65"/>
      <c r="MTO17" s="46"/>
      <c r="MTQ17" s="65"/>
      <c r="MUN17" s="46"/>
      <c r="MUP17" s="65"/>
      <c r="MVM17" s="46"/>
      <c r="MVO17" s="65"/>
      <c r="MWL17" s="46"/>
      <c r="MWN17" s="65"/>
      <c r="MXK17" s="46"/>
      <c r="MXM17" s="65"/>
      <c r="MYJ17" s="46"/>
      <c r="MYL17" s="65"/>
      <c r="MZI17" s="46"/>
      <c r="MZK17" s="65"/>
      <c r="NAH17" s="46"/>
      <c r="NAJ17" s="65"/>
      <c r="NBG17" s="46"/>
      <c r="NBI17" s="65"/>
      <c r="NCF17" s="46"/>
      <c r="NCH17" s="65"/>
      <c r="NDE17" s="46"/>
      <c r="NDG17" s="65"/>
      <c r="NED17" s="46"/>
      <c r="NEF17" s="65"/>
      <c r="NFC17" s="46"/>
      <c r="NFE17" s="65"/>
      <c r="NGB17" s="46"/>
      <c r="NGD17" s="65"/>
      <c r="NHA17" s="46"/>
      <c r="NHC17" s="65"/>
      <c r="NHZ17" s="46"/>
      <c r="NIB17" s="65"/>
      <c r="NIY17" s="46"/>
      <c r="NJA17" s="65"/>
      <c r="NJX17" s="46"/>
      <c r="NJZ17" s="65"/>
      <c r="NKW17" s="46"/>
      <c r="NKY17" s="65"/>
      <c r="NLV17" s="46"/>
      <c r="NLX17" s="65"/>
      <c r="NMU17" s="46"/>
      <c r="NMW17" s="65"/>
      <c r="NNT17" s="46"/>
      <c r="NNV17" s="65"/>
      <c r="NOS17" s="46"/>
      <c r="NOU17" s="65"/>
      <c r="NPR17" s="46"/>
      <c r="NPT17" s="65"/>
      <c r="NQQ17" s="46"/>
      <c r="NQS17" s="65"/>
      <c r="NRP17" s="46"/>
      <c r="NRR17" s="65"/>
      <c r="NSO17" s="46"/>
      <c r="NSQ17" s="65"/>
      <c r="NTN17" s="46"/>
      <c r="NTP17" s="65"/>
      <c r="NUM17" s="46"/>
      <c r="NUO17" s="65"/>
      <c r="NVL17" s="46"/>
      <c r="NVN17" s="65"/>
      <c r="NWK17" s="46"/>
      <c r="NWM17" s="65"/>
      <c r="NXJ17" s="46"/>
      <c r="NXL17" s="65"/>
      <c r="NYI17" s="46"/>
      <c r="NYK17" s="65"/>
      <c r="NZH17" s="46"/>
      <c r="NZJ17" s="65"/>
      <c r="OAG17" s="46"/>
      <c r="OAI17" s="65"/>
      <c r="OBF17" s="46"/>
      <c r="OBH17" s="65"/>
      <c r="OCE17" s="46"/>
      <c r="OCG17" s="65"/>
      <c r="ODD17" s="46"/>
      <c r="ODF17" s="65"/>
      <c r="OEC17" s="46"/>
      <c r="OEE17" s="65"/>
      <c r="OFB17" s="46"/>
      <c r="OFD17" s="65"/>
      <c r="OGA17" s="46"/>
      <c r="OGC17" s="65"/>
      <c r="OGZ17" s="46"/>
      <c r="OHB17" s="65"/>
      <c r="OHY17" s="46"/>
      <c r="OIA17" s="65"/>
      <c r="OIX17" s="46"/>
      <c r="OIZ17" s="65"/>
      <c r="OJW17" s="46"/>
      <c r="OJY17" s="65"/>
      <c r="OKV17" s="46"/>
      <c r="OKX17" s="65"/>
      <c r="OLU17" s="46"/>
      <c r="OLW17" s="65"/>
      <c r="OMT17" s="46"/>
      <c r="OMV17" s="65"/>
      <c r="ONS17" s="46"/>
      <c r="ONU17" s="65"/>
      <c r="OOR17" s="46"/>
      <c r="OOT17" s="65"/>
      <c r="OPQ17" s="46"/>
      <c r="OPS17" s="65"/>
      <c r="OQP17" s="46"/>
      <c r="OQR17" s="65"/>
      <c r="ORO17" s="46"/>
      <c r="ORQ17" s="65"/>
      <c r="OSN17" s="46"/>
      <c r="OSP17" s="65"/>
      <c r="OTM17" s="46"/>
      <c r="OTO17" s="65"/>
      <c r="OUL17" s="46"/>
      <c r="OUN17" s="65"/>
      <c r="OVK17" s="46"/>
      <c r="OVM17" s="65"/>
      <c r="OWJ17" s="46"/>
      <c r="OWL17" s="65"/>
      <c r="OXI17" s="46"/>
      <c r="OXK17" s="65"/>
      <c r="OYH17" s="46"/>
      <c r="OYJ17" s="65"/>
      <c r="OZG17" s="46"/>
      <c r="OZI17" s="65"/>
      <c r="PAF17" s="46"/>
      <c r="PAH17" s="65"/>
      <c r="PBE17" s="46"/>
      <c r="PBG17" s="65"/>
      <c r="PCD17" s="46"/>
      <c r="PCF17" s="65"/>
      <c r="PDC17" s="46"/>
      <c r="PDE17" s="65"/>
      <c r="PEB17" s="46"/>
      <c r="PED17" s="65"/>
      <c r="PFA17" s="46"/>
      <c r="PFC17" s="65"/>
      <c r="PFZ17" s="46"/>
      <c r="PGB17" s="65"/>
      <c r="PGY17" s="46"/>
      <c r="PHA17" s="65"/>
      <c r="PHX17" s="46"/>
      <c r="PHZ17" s="65"/>
      <c r="PIW17" s="46"/>
      <c r="PIY17" s="65"/>
      <c r="PJV17" s="46"/>
      <c r="PJX17" s="65"/>
      <c r="PKU17" s="46"/>
      <c r="PKW17" s="65"/>
      <c r="PLT17" s="46"/>
      <c r="PLV17" s="65"/>
      <c r="PMS17" s="46"/>
      <c r="PMU17" s="65"/>
      <c r="PNR17" s="46"/>
      <c r="PNT17" s="65"/>
      <c r="POQ17" s="46"/>
      <c r="POS17" s="65"/>
      <c r="PPP17" s="46"/>
      <c r="PPR17" s="65"/>
      <c r="PQO17" s="46"/>
      <c r="PQQ17" s="65"/>
      <c r="PRN17" s="46"/>
      <c r="PRP17" s="65"/>
      <c r="PSM17" s="46"/>
      <c r="PSO17" s="65"/>
      <c r="PTL17" s="46"/>
      <c r="PTN17" s="65"/>
      <c r="PUK17" s="46"/>
      <c r="PUM17" s="65"/>
      <c r="PVJ17" s="46"/>
      <c r="PVL17" s="65"/>
      <c r="PWI17" s="46"/>
      <c r="PWK17" s="65"/>
      <c r="PXH17" s="46"/>
      <c r="PXJ17" s="65"/>
      <c r="PYG17" s="46"/>
      <c r="PYI17" s="65"/>
      <c r="PZF17" s="46"/>
      <c r="PZH17" s="65"/>
      <c r="QAE17" s="46"/>
      <c r="QAG17" s="65"/>
      <c r="QBD17" s="46"/>
      <c r="QBF17" s="65"/>
      <c r="QCC17" s="46"/>
      <c r="QCE17" s="65"/>
      <c r="QDB17" s="46"/>
      <c r="QDD17" s="65"/>
      <c r="QEA17" s="46"/>
      <c r="QEC17" s="65"/>
      <c r="QEZ17" s="46"/>
      <c r="QFB17" s="65"/>
      <c r="QFY17" s="46"/>
      <c r="QGA17" s="65"/>
      <c r="QGX17" s="46"/>
      <c r="QGZ17" s="65"/>
      <c r="QHW17" s="46"/>
      <c r="QHY17" s="65"/>
      <c r="QIV17" s="46"/>
      <c r="QIX17" s="65"/>
      <c r="QJU17" s="46"/>
      <c r="QJW17" s="65"/>
      <c r="QKT17" s="46"/>
      <c r="QKV17" s="65"/>
      <c r="QLS17" s="46"/>
      <c r="QLU17" s="65"/>
      <c r="QMR17" s="46"/>
      <c r="QMT17" s="65"/>
      <c r="QNQ17" s="46"/>
      <c r="QNS17" s="65"/>
      <c r="QOP17" s="46"/>
      <c r="QOR17" s="65"/>
      <c r="QPO17" s="46"/>
      <c r="QPQ17" s="65"/>
      <c r="QQN17" s="46"/>
      <c r="QQP17" s="65"/>
      <c r="QRM17" s="46"/>
      <c r="QRO17" s="65"/>
      <c r="QSL17" s="46"/>
      <c r="QSN17" s="65"/>
      <c r="QTK17" s="46"/>
      <c r="QTM17" s="65"/>
      <c r="QUJ17" s="46"/>
      <c r="QUL17" s="65"/>
      <c r="QVI17" s="46"/>
      <c r="QVK17" s="65"/>
      <c r="QWH17" s="46"/>
      <c r="QWJ17" s="65"/>
      <c r="QXG17" s="46"/>
      <c r="QXI17" s="65"/>
      <c r="QYF17" s="46"/>
      <c r="QYH17" s="65"/>
      <c r="QZE17" s="46"/>
      <c r="QZG17" s="65"/>
      <c r="RAD17" s="46"/>
      <c r="RAF17" s="65"/>
      <c r="RBC17" s="46"/>
      <c r="RBE17" s="65"/>
      <c r="RCB17" s="46"/>
      <c r="RCD17" s="65"/>
      <c r="RDA17" s="46"/>
      <c r="RDC17" s="65"/>
      <c r="RDZ17" s="46"/>
      <c r="REB17" s="65"/>
      <c r="REY17" s="46"/>
      <c r="RFA17" s="65"/>
      <c r="RFX17" s="46"/>
      <c r="RFZ17" s="65"/>
      <c r="RGW17" s="46"/>
      <c r="RGY17" s="65"/>
      <c r="RHV17" s="46"/>
      <c r="RHX17" s="65"/>
      <c r="RIU17" s="46"/>
      <c r="RIW17" s="65"/>
      <c r="RJT17" s="46"/>
      <c r="RJV17" s="65"/>
      <c r="RKS17" s="46"/>
      <c r="RKU17" s="65"/>
      <c r="RLR17" s="46"/>
      <c r="RLT17" s="65"/>
      <c r="RMQ17" s="46"/>
      <c r="RMS17" s="65"/>
      <c r="RNP17" s="46"/>
      <c r="RNR17" s="65"/>
      <c r="ROO17" s="46"/>
      <c r="ROQ17" s="65"/>
      <c r="RPN17" s="46"/>
      <c r="RPP17" s="65"/>
      <c r="RQM17" s="46"/>
      <c r="RQO17" s="65"/>
      <c r="RRL17" s="46"/>
      <c r="RRN17" s="65"/>
      <c r="RSK17" s="46"/>
      <c r="RSM17" s="65"/>
      <c r="RTJ17" s="46"/>
      <c r="RTL17" s="65"/>
      <c r="RUI17" s="46"/>
      <c r="RUK17" s="65"/>
      <c r="RVH17" s="46"/>
      <c r="RVJ17" s="65"/>
      <c r="RWG17" s="46"/>
      <c r="RWI17" s="65"/>
      <c r="RXF17" s="46"/>
      <c r="RXH17" s="65"/>
      <c r="RYE17" s="46"/>
      <c r="RYG17" s="65"/>
      <c r="RZD17" s="46"/>
      <c r="RZF17" s="65"/>
      <c r="SAC17" s="46"/>
      <c r="SAE17" s="65"/>
      <c r="SBB17" s="46"/>
      <c r="SBD17" s="65"/>
      <c r="SCA17" s="46"/>
      <c r="SCC17" s="65"/>
      <c r="SCZ17" s="46"/>
      <c r="SDB17" s="65"/>
      <c r="SDY17" s="46"/>
      <c r="SEA17" s="65"/>
      <c r="SEX17" s="46"/>
      <c r="SEZ17" s="65"/>
      <c r="SFW17" s="46"/>
      <c r="SFY17" s="65"/>
      <c r="SGV17" s="46"/>
      <c r="SGX17" s="65"/>
      <c r="SHU17" s="46"/>
      <c r="SHW17" s="65"/>
      <c r="SIT17" s="46"/>
      <c r="SIV17" s="65"/>
      <c r="SJS17" s="46"/>
      <c r="SJU17" s="65"/>
      <c r="SKR17" s="46"/>
      <c r="SKT17" s="65"/>
      <c r="SLQ17" s="46"/>
      <c r="SLS17" s="65"/>
      <c r="SMP17" s="46"/>
      <c r="SMR17" s="65"/>
      <c r="SNO17" s="46"/>
      <c r="SNQ17" s="65"/>
      <c r="SON17" s="46"/>
      <c r="SOP17" s="65"/>
      <c r="SPM17" s="46"/>
      <c r="SPO17" s="65"/>
      <c r="SQL17" s="46"/>
      <c r="SQN17" s="65"/>
      <c r="SRK17" s="46"/>
      <c r="SRM17" s="65"/>
      <c r="SSJ17" s="46"/>
      <c r="SSL17" s="65"/>
      <c r="STI17" s="46"/>
      <c r="STK17" s="65"/>
      <c r="SUH17" s="46"/>
      <c r="SUJ17" s="65"/>
      <c r="SVG17" s="46"/>
      <c r="SVI17" s="65"/>
      <c r="SWF17" s="46"/>
      <c r="SWH17" s="65"/>
      <c r="SXE17" s="46"/>
      <c r="SXG17" s="65"/>
      <c r="SYD17" s="46"/>
      <c r="SYF17" s="65"/>
      <c r="SZC17" s="46"/>
      <c r="SZE17" s="65"/>
      <c r="TAB17" s="46"/>
      <c r="TAD17" s="65"/>
      <c r="TBA17" s="46"/>
      <c r="TBC17" s="65"/>
      <c r="TBZ17" s="46"/>
      <c r="TCB17" s="65"/>
      <c r="TCY17" s="46"/>
      <c r="TDA17" s="65"/>
      <c r="TDX17" s="46"/>
      <c r="TDZ17" s="65"/>
      <c r="TEW17" s="46"/>
      <c r="TEY17" s="65"/>
      <c r="TFV17" s="46"/>
      <c r="TFX17" s="65"/>
      <c r="TGU17" s="46"/>
      <c r="TGW17" s="65"/>
      <c r="THT17" s="46"/>
      <c r="THV17" s="65"/>
      <c r="TIS17" s="46"/>
      <c r="TIU17" s="65"/>
      <c r="TJR17" s="46"/>
      <c r="TJT17" s="65"/>
      <c r="TKQ17" s="46"/>
      <c r="TKS17" s="65"/>
      <c r="TLP17" s="46"/>
      <c r="TLR17" s="65"/>
      <c r="TMO17" s="46"/>
      <c r="TMQ17" s="65"/>
      <c r="TNN17" s="46"/>
      <c r="TNP17" s="65"/>
      <c r="TOM17" s="46"/>
      <c r="TOO17" s="65"/>
      <c r="TPL17" s="46"/>
      <c r="TPN17" s="65"/>
      <c r="TQK17" s="46"/>
      <c r="TQM17" s="65"/>
      <c r="TRJ17" s="46"/>
      <c r="TRL17" s="65"/>
      <c r="TSI17" s="46"/>
      <c r="TSK17" s="65"/>
      <c r="TTH17" s="46"/>
      <c r="TTJ17" s="65"/>
      <c r="TUG17" s="46"/>
      <c r="TUI17" s="65"/>
      <c r="TVF17" s="46"/>
      <c r="TVH17" s="65"/>
      <c r="TWE17" s="46"/>
      <c r="TWG17" s="65"/>
      <c r="TXD17" s="46"/>
      <c r="TXF17" s="65"/>
      <c r="TYC17" s="46"/>
      <c r="TYE17" s="65"/>
      <c r="TZB17" s="46"/>
      <c r="TZD17" s="65"/>
      <c r="UAA17" s="46"/>
      <c r="UAC17" s="65"/>
      <c r="UAZ17" s="46"/>
      <c r="UBB17" s="65"/>
      <c r="UBY17" s="46"/>
      <c r="UCA17" s="65"/>
      <c r="UCX17" s="46"/>
      <c r="UCZ17" s="65"/>
      <c r="UDW17" s="46"/>
      <c r="UDY17" s="65"/>
      <c r="UEV17" s="46"/>
      <c r="UEX17" s="65"/>
      <c r="UFU17" s="46"/>
      <c r="UFW17" s="65"/>
      <c r="UGT17" s="46"/>
      <c r="UGV17" s="65"/>
      <c r="UHS17" s="46"/>
      <c r="UHU17" s="65"/>
      <c r="UIR17" s="46"/>
      <c r="UIT17" s="65"/>
      <c r="UJQ17" s="46"/>
      <c r="UJS17" s="65"/>
      <c r="UKP17" s="46"/>
      <c r="UKR17" s="65"/>
      <c r="ULO17" s="46"/>
      <c r="ULQ17" s="65"/>
      <c r="UMN17" s="46"/>
      <c r="UMP17" s="65"/>
      <c r="UNM17" s="46"/>
      <c r="UNO17" s="65"/>
      <c r="UOL17" s="46"/>
      <c r="UON17" s="65"/>
      <c r="UPK17" s="46"/>
      <c r="UPM17" s="65"/>
      <c r="UQJ17" s="46"/>
      <c r="UQL17" s="65"/>
      <c r="URI17" s="46"/>
      <c r="URK17" s="65"/>
      <c r="USH17" s="46"/>
      <c r="USJ17" s="65"/>
      <c r="UTG17" s="46"/>
      <c r="UTI17" s="65"/>
      <c r="UUF17" s="46"/>
      <c r="UUH17" s="65"/>
      <c r="UVE17" s="46"/>
      <c r="UVG17" s="65"/>
      <c r="UWD17" s="46"/>
      <c r="UWF17" s="65"/>
      <c r="UXC17" s="46"/>
      <c r="UXE17" s="65"/>
      <c r="UYB17" s="46"/>
      <c r="UYD17" s="65"/>
      <c r="UZA17" s="46"/>
      <c r="UZC17" s="65"/>
      <c r="UZZ17" s="46"/>
      <c r="VAB17" s="65"/>
      <c r="VAY17" s="46"/>
      <c r="VBA17" s="65"/>
      <c r="VBX17" s="46"/>
      <c r="VBZ17" s="65"/>
      <c r="VCW17" s="46"/>
      <c r="VCY17" s="65"/>
      <c r="VDV17" s="46"/>
      <c r="VDX17" s="65"/>
      <c r="VEU17" s="46"/>
      <c r="VEW17" s="65"/>
      <c r="VFT17" s="46"/>
      <c r="VFV17" s="65"/>
      <c r="VGS17" s="46"/>
      <c r="VGU17" s="65"/>
      <c r="VHR17" s="46"/>
      <c r="VHT17" s="65"/>
      <c r="VIQ17" s="46"/>
      <c r="VIS17" s="65"/>
      <c r="VJP17" s="46"/>
      <c r="VJR17" s="65"/>
      <c r="VKO17" s="46"/>
      <c r="VKQ17" s="65"/>
      <c r="VLN17" s="46"/>
      <c r="VLP17" s="65"/>
      <c r="VMM17" s="46"/>
      <c r="VMO17" s="65"/>
      <c r="VNL17" s="46"/>
      <c r="VNN17" s="65"/>
      <c r="VOK17" s="46"/>
      <c r="VOM17" s="65"/>
      <c r="VPJ17" s="46"/>
      <c r="VPL17" s="65"/>
      <c r="VQI17" s="46"/>
      <c r="VQK17" s="65"/>
      <c r="VRH17" s="46"/>
      <c r="VRJ17" s="65"/>
      <c r="VSG17" s="46"/>
      <c r="VSI17" s="65"/>
      <c r="VTF17" s="46"/>
      <c r="VTH17" s="65"/>
      <c r="VUE17" s="46"/>
      <c r="VUG17" s="65"/>
      <c r="VVD17" s="46"/>
      <c r="VVF17" s="65"/>
      <c r="VWC17" s="46"/>
      <c r="VWE17" s="65"/>
      <c r="VXB17" s="46"/>
      <c r="VXD17" s="65"/>
      <c r="VYA17" s="46"/>
      <c r="VYC17" s="65"/>
      <c r="VYZ17" s="46"/>
      <c r="VZB17" s="65"/>
      <c r="VZY17" s="46"/>
      <c r="WAA17" s="65"/>
      <c r="WAX17" s="46"/>
      <c r="WAZ17" s="65"/>
      <c r="WBW17" s="46"/>
      <c r="WBY17" s="65"/>
      <c r="WCV17" s="46"/>
      <c r="WCX17" s="65"/>
      <c r="WDU17" s="46"/>
      <c r="WDW17" s="65"/>
      <c r="WET17" s="46"/>
      <c r="WEV17" s="65"/>
      <c r="WFS17" s="46"/>
      <c r="WFU17" s="65"/>
      <c r="WGR17" s="46"/>
      <c r="WGT17" s="65"/>
      <c r="WHQ17" s="46"/>
      <c r="WHS17" s="65"/>
      <c r="WIP17" s="46"/>
      <c r="WIR17" s="65"/>
      <c r="WJO17" s="46"/>
      <c r="WJQ17" s="65"/>
      <c r="WKN17" s="46"/>
      <c r="WKP17" s="65"/>
      <c r="WLM17" s="46"/>
      <c r="WLO17" s="65"/>
      <c r="WML17" s="46"/>
      <c r="WMN17" s="65"/>
      <c r="WNK17" s="46"/>
      <c r="WNM17" s="65"/>
      <c r="WOJ17" s="46"/>
      <c r="WOL17" s="65"/>
      <c r="WPI17" s="46"/>
      <c r="WPK17" s="65"/>
      <c r="WQH17" s="46"/>
      <c r="WQJ17" s="65"/>
      <c r="WRG17" s="46"/>
      <c r="WRI17" s="65"/>
      <c r="WSF17" s="46"/>
      <c r="WSH17" s="65"/>
      <c r="WTE17" s="46"/>
      <c r="WTG17" s="65"/>
      <c r="WUD17" s="46"/>
      <c r="WUF17" s="65"/>
      <c r="WVC17" s="46"/>
      <c r="WVE17" s="65"/>
      <c r="WWB17" s="46"/>
      <c r="WWD17" s="65"/>
      <c r="WXA17" s="46"/>
      <c r="WXC17" s="65"/>
      <c r="WXZ17" s="46"/>
      <c r="WYB17" s="65"/>
      <c r="WYY17" s="46"/>
      <c r="WZA17" s="65"/>
      <c r="WZX17" s="46"/>
      <c r="WZZ17" s="65"/>
      <c r="XAW17" s="46"/>
      <c r="XAY17" s="65"/>
      <c r="XBV17" s="46"/>
      <c r="XBX17" s="65"/>
      <c r="XCU17" s="46"/>
      <c r="XCW17" s="65"/>
      <c r="XDT17" s="46"/>
      <c r="XDV17" s="65"/>
      <c r="XES17" s="46"/>
      <c r="XEU17" s="65"/>
    </row>
    <row r="18" spans="1:1023 1025:2048 2050:3050 3073:4075 4098:5100 5123:6125 6148:7150 7173:8175 8198:9200 9223:10225 10248:11250 11273:12275 12298:13300 13323:14325 14348:15350 15373:16375" ht="13.5" hidden="1" x14ac:dyDescent="0.25">
      <c r="A18" s="61" t="s">
        <v>42</v>
      </c>
      <c r="B18" s="62">
        <v>8.1999999999999993</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4</v>
      </c>
      <c r="U18" s="61">
        <v>5.5</v>
      </c>
      <c r="V18" s="61">
        <v>2.5</v>
      </c>
      <c r="W18" s="61">
        <v>8.1999999999999993</v>
      </c>
      <c r="X18" s="61">
        <v>8.1999999999999993</v>
      </c>
      <c r="Y18" s="61">
        <v>8.1999999999999993</v>
      </c>
      <c r="Z18" s="61"/>
      <c r="AA18" s="61"/>
      <c r="AB18" s="61"/>
      <c r="AC18" s="61">
        <f>8</f>
        <v>8</v>
      </c>
      <c r="AD18" s="61"/>
      <c r="AV18" s="46"/>
      <c r="AX18" s="65"/>
      <c r="BU18" s="46"/>
      <c r="BW18" s="65"/>
      <c r="CT18" s="46"/>
      <c r="CV18" s="65"/>
      <c r="DS18" s="46"/>
      <c r="DU18" s="65"/>
      <c r="ER18" s="46"/>
      <c r="ET18" s="65"/>
      <c r="FQ18" s="46"/>
      <c r="FS18" s="65"/>
      <c r="GP18" s="46"/>
      <c r="GR18" s="65"/>
      <c r="HO18" s="46"/>
      <c r="HQ18" s="65"/>
      <c r="IN18" s="46"/>
      <c r="IP18" s="65"/>
      <c r="JM18" s="46"/>
      <c r="JO18" s="65"/>
      <c r="KL18" s="46"/>
      <c r="KN18" s="65"/>
      <c r="LK18" s="46"/>
      <c r="LM18" s="65"/>
      <c r="MJ18" s="46"/>
      <c r="ML18" s="65"/>
      <c r="NI18" s="46"/>
      <c r="NK18" s="65"/>
      <c r="OH18" s="46"/>
      <c r="OJ18" s="65"/>
      <c r="PG18" s="46"/>
      <c r="PI18" s="65"/>
      <c r="QF18" s="46"/>
      <c r="QH18" s="65"/>
      <c r="RE18" s="46"/>
      <c r="RG18" s="65"/>
      <c r="SD18" s="46"/>
      <c r="SF18" s="65"/>
      <c r="TC18" s="46"/>
      <c r="TE18" s="65"/>
      <c r="UB18" s="46"/>
      <c r="UD18" s="65"/>
      <c r="VA18" s="46"/>
      <c r="VC18" s="65"/>
      <c r="VZ18" s="46"/>
      <c r="WB18" s="65"/>
      <c r="WY18" s="46"/>
      <c r="XA18" s="65"/>
      <c r="XX18" s="46"/>
      <c r="XZ18" s="65"/>
      <c r="YW18" s="46"/>
      <c r="YY18" s="65"/>
      <c r="ZV18" s="46"/>
      <c r="ZX18" s="65"/>
      <c r="AAU18" s="46"/>
      <c r="AAW18" s="65"/>
      <c r="ABT18" s="46"/>
      <c r="ABV18" s="65"/>
      <c r="ACS18" s="46"/>
      <c r="ACU18" s="65"/>
      <c r="ADR18" s="46"/>
      <c r="ADT18" s="65"/>
      <c r="AEQ18" s="46"/>
      <c r="AES18" s="65"/>
      <c r="AFP18" s="46"/>
      <c r="AFR18" s="65"/>
      <c r="AGO18" s="46"/>
      <c r="AGQ18" s="65"/>
      <c r="AHN18" s="46"/>
      <c r="AHP18" s="65"/>
      <c r="AIM18" s="46"/>
      <c r="AIO18" s="65"/>
      <c r="AJL18" s="46"/>
      <c r="AJN18" s="65"/>
      <c r="AKK18" s="46"/>
      <c r="AKM18" s="65"/>
      <c r="ALJ18" s="46"/>
      <c r="ALL18" s="65"/>
      <c r="AMI18" s="46"/>
      <c r="AMK18" s="65"/>
      <c r="ANH18" s="46"/>
      <c r="ANJ18" s="65"/>
      <c r="AOG18" s="46"/>
      <c r="AOI18" s="65"/>
      <c r="APF18" s="46"/>
      <c r="APH18" s="65"/>
      <c r="AQE18" s="46"/>
      <c r="AQG18" s="65"/>
      <c r="ARD18" s="46"/>
      <c r="ARF18" s="65"/>
      <c r="ASC18" s="46"/>
      <c r="ASE18" s="65"/>
      <c r="ATB18" s="46"/>
      <c r="ATD18" s="65"/>
      <c r="AUA18" s="46"/>
      <c r="AUC18" s="65"/>
      <c r="AUZ18" s="46"/>
      <c r="AVB18" s="65"/>
      <c r="AVY18" s="46"/>
      <c r="AWA18" s="65"/>
      <c r="AWX18" s="46"/>
      <c r="AWZ18" s="65"/>
      <c r="AXW18" s="46"/>
      <c r="AXY18" s="65"/>
      <c r="AYV18" s="46"/>
      <c r="AYX18" s="65"/>
      <c r="AZU18" s="46"/>
      <c r="AZW18" s="65"/>
      <c r="BAT18" s="46"/>
      <c r="BAV18" s="65"/>
      <c r="BBS18" s="46"/>
      <c r="BBU18" s="65"/>
      <c r="BCR18" s="46"/>
      <c r="BCT18" s="65"/>
      <c r="BDQ18" s="46"/>
      <c r="BDS18" s="65"/>
      <c r="BEP18" s="46"/>
      <c r="BER18" s="65"/>
      <c r="BFO18" s="46"/>
      <c r="BFQ18" s="65"/>
      <c r="BGN18" s="46"/>
      <c r="BGP18" s="65"/>
      <c r="BHM18" s="46"/>
      <c r="BHO18" s="65"/>
      <c r="BIL18" s="46"/>
      <c r="BIN18" s="65"/>
      <c r="BJK18" s="46"/>
      <c r="BJM18" s="65"/>
      <c r="BKJ18" s="46"/>
      <c r="BKL18" s="65"/>
      <c r="BLI18" s="46"/>
      <c r="BLK18" s="65"/>
      <c r="BMH18" s="46"/>
      <c r="BMJ18" s="65"/>
      <c r="BNG18" s="46"/>
      <c r="BNI18" s="65"/>
      <c r="BOF18" s="46"/>
      <c r="BOH18" s="65"/>
      <c r="BPE18" s="46"/>
      <c r="BPG18" s="65"/>
      <c r="BQD18" s="46"/>
      <c r="BQF18" s="65"/>
      <c r="BRC18" s="46"/>
      <c r="BRE18" s="65"/>
      <c r="BSB18" s="46"/>
      <c r="BSD18" s="65"/>
      <c r="BTA18" s="46"/>
      <c r="BTC18" s="65"/>
      <c r="BTZ18" s="46"/>
      <c r="BUB18" s="65"/>
      <c r="BUY18" s="46"/>
      <c r="BVA18" s="65"/>
      <c r="BVX18" s="46"/>
      <c r="BVZ18" s="65"/>
      <c r="BWW18" s="46"/>
      <c r="BWY18" s="65"/>
      <c r="BXV18" s="46"/>
      <c r="BXX18" s="65"/>
      <c r="BYU18" s="46"/>
      <c r="BYW18" s="65"/>
      <c r="BZT18" s="46"/>
      <c r="BZV18" s="65"/>
      <c r="CAS18" s="46"/>
      <c r="CAU18" s="65"/>
      <c r="CBR18" s="46"/>
      <c r="CBT18" s="65"/>
      <c r="CCQ18" s="46"/>
      <c r="CCS18" s="65"/>
      <c r="CDP18" s="46"/>
      <c r="CDR18" s="65"/>
      <c r="CEO18" s="46"/>
      <c r="CEQ18" s="65"/>
      <c r="CFN18" s="46"/>
      <c r="CFP18" s="65"/>
      <c r="CGM18" s="46"/>
      <c r="CGO18" s="65"/>
      <c r="CHL18" s="46"/>
      <c r="CHN18" s="65"/>
      <c r="CIK18" s="46"/>
      <c r="CIM18" s="65"/>
      <c r="CJJ18" s="46"/>
      <c r="CJL18" s="65"/>
      <c r="CKI18" s="46"/>
      <c r="CKK18" s="65"/>
      <c r="CLH18" s="46"/>
      <c r="CLJ18" s="65"/>
      <c r="CMG18" s="46"/>
      <c r="CMI18" s="65"/>
      <c r="CNF18" s="46"/>
      <c r="CNH18" s="65"/>
      <c r="COE18" s="46"/>
      <c r="COG18" s="65"/>
      <c r="CPD18" s="46"/>
      <c r="CPF18" s="65"/>
      <c r="CQC18" s="46"/>
      <c r="CQE18" s="65"/>
      <c r="CRB18" s="46"/>
      <c r="CRD18" s="65"/>
      <c r="CSA18" s="46"/>
      <c r="CSC18" s="65"/>
      <c r="CSZ18" s="46"/>
      <c r="CTB18" s="65"/>
      <c r="CTY18" s="46"/>
      <c r="CUA18" s="65"/>
      <c r="CUX18" s="46"/>
      <c r="CUZ18" s="65"/>
      <c r="CVW18" s="46"/>
      <c r="CVY18" s="65"/>
      <c r="CWV18" s="46"/>
      <c r="CWX18" s="65"/>
      <c r="CXU18" s="46"/>
      <c r="CXW18" s="65"/>
      <c r="CYT18" s="46"/>
      <c r="CYV18" s="65"/>
      <c r="CZS18" s="46"/>
      <c r="CZU18" s="65"/>
      <c r="DAR18" s="46"/>
      <c r="DAT18" s="65"/>
      <c r="DBQ18" s="46"/>
      <c r="DBS18" s="65"/>
      <c r="DCP18" s="46"/>
      <c r="DCR18" s="65"/>
      <c r="DDO18" s="46"/>
      <c r="DDQ18" s="65"/>
      <c r="DEN18" s="46"/>
      <c r="DEP18" s="65"/>
      <c r="DFM18" s="46"/>
      <c r="DFO18" s="65"/>
      <c r="DGL18" s="46"/>
      <c r="DGN18" s="65"/>
      <c r="DHK18" s="46"/>
      <c r="DHM18" s="65"/>
      <c r="DIJ18" s="46"/>
      <c r="DIL18" s="65"/>
      <c r="DJI18" s="46"/>
      <c r="DJK18" s="65"/>
      <c r="DKH18" s="46"/>
      <c r="DKJ18" s="65"/>
      <c r="DLG18" s="46"/>
      <c r="DLI18" s="65"/>
      <c r="DMF18" s="46"/>
      <c r="DMH18" s="65"/>
      <c r="DNE18" s="46"/>
      <c r="DNG18" s="65"/>
      <c r="DOD18" s="46"/>
      <c r="DOF18" s="65"/>
      <c r="DPC18" s="46"/>
      <c r="DPE18" s="65"/>
      <c r="DQB18" s="46"/>
      <c r="DQD18" s="65"/>
      <c r="DRA18" s="46"/>
      <c r="DRC18" s="65"/>
      <c r="DRZ18" s="46"/>
      <c r="DSB18" s="65"/>
      <c r="DSY18" s="46"/>
      <c r="DTA18" s="65"/>
      <c r="DTX18" s="46"/>
      <c r="DTZ18" s="65"/>
      <c r="DUW18" s="46"/>
      <c r="DUY18" s="65"/>
      <c r="DVV18" s="46"/>
      <c r="DVX18" s="65"/>
      <c r="DWU18" s="46"/>
      <c r="DWW18" s="65"/>
      <c r="DXT18" s="46"/>
      <c r="DXV18" s="65"/>
      <c r="DYS18" s="46"/>
      <c r="DYU18" s="65"/>
      <c r="DZR18" s="46"/>
      <c r="DZT18" s="65"/>
      <c r="EAQ18" s="46"/>
      <c r="EAS18" s="65"/>
      <c r="EBP18" s="46"/>
      <c r="EBR18" s="65"/>
      <c r="ECO18" s="46"/>
      <c r="ECQ18" s="65"/>
      <c r="EDN18" s="46"/>
      <c r="EDP18" s="65"/>
      <c r="EEM18" s="46"/>
      <c r="EEO18" s="65"/>
      <c r="EFL18" s="46"/>
      <c r="EFN18" s="65"/>
      <c r="EGK18" s="46"/>
      <c r="EGM18" s="65"/>
      <c r="EHJ18" s="46"/>
      <c r="EHL18" s="65"/>
      <c r="EII18" s="46"/>
      <c r="EIK18" s="65"/>
      <c r="EJH18" s="46"/>
      <c r="EJJ18" s="65"/>
      <c r="EKG18" s="46"/>
      <c r="EKI18" s="65"/>
      <c r="ELF18" s="46"/>
      <c r="ELH18" s="65"/>
      <c r="EME18" s="46"/>
      <c r="EMG18" s="65"/>
      <c r="END18" s="46"/>
      <c r="ENF18" s="65"/>
      <c r="EOC18" s="46"/>
      <c r="EOE18" s="65"/>
      <c r="EPB18" s="46"/>
      <c r="EPD18" s="65"/>
      <c r="EQA18" s="46"/>
      <c r="EQC18" s="65"/>
      <c r="EQZ18" s="46"/>
      <c r="ERB18" s="65"/>
      <c r="ERY18" s="46"/>
      <c r="ESA18" s="65"/>
      <c r="ESX18" s="46"/>
      <c r="ESZ18" s="65"/>
      <c r="ETW18" s="46"/>
      <c r="ETY18" s="65"/>
      <c r="EUV18" s="46"/>
      <c r="EUX18" s="65"/>
      <c r="EVU18" s="46"/>
      <c r="EVW18" s="65"/>
      <c r="EWT18" s="46"/>
      <c r="EWV18" s="65"/>
      <c r="EXS18" s="46"/>
      <c r="EXU18" s="65"/>
      <c r="EYR18" s="46"/>
      <c r="EYT18" s="65"/>
      <c r="EZQ18" s="46"/>
      <c r="EZS18" s="65"/>
      <c r="FAP18" s="46"/>
      <c r="FAR18" s="65"/>
      <c r="FBO18" s="46"/>
      <c r="FBQ18" s="65"/>
      <c r="FCN18" s="46"/>
      <c r="FCP18" s="65"/>
      <c r="FDM18" s="46"/>
      <c r="FDO18" s="65"/>
      <c r="FEL18" s="46"/>
      <c r="FEN18" s="65"/>
      <c r="FFK18" s="46"/>
      <c r="FFM18" s="65"/>
      <c r="FGJ18" s="46"/>
      <c r="FGL18" s="65"/>
      <c r="FHI18" s="46"/>
      <c r="FHK18" s="65"/>
      <c r="FIH18" s="46"/>
      <c r="FIJ18" s="65"/>
      <c r="FJG18" s="46"/>
      <c r="FJI18" s="65"/>
      <c r="FKF18" s="46"/>
      <c r="FKH18" s="65"/>
      <c r="FLE18" s="46"/>
      <c r="FLG18" s="65"/>
      <c r="FMD18" s="46"/>
      <c r="FMF18" s="65"/>
      <c r="FNC18" s="46"/>
      <c r="FNE18" s="65"/>
      <c r="FOB18" s="46"/>
      <c r="FOD18" s="65"/>
      <c r="FPA18" s="46"/>
      <c r="FPC18" s="65"/>
      <c r="FPZ18" s="46"/>
      <c r="FQB18" s="65"/>
      <c r="FQY18" s="46"/>
      <c r="FRA18" s="65"/>
      <c r="FRX18" s="46"/>
      <c r="FRZ18" s="65"/>
      <c r="FSW18" s="46"/>
      <c r="FSY18" s="65"/>
      <c r="FTV18" s="46"/>
      <c r="FTX18" s="65"/>
      <c r="FUU18" s="46"/>
      <c r="FUW18" s="65"/>
      <c r="FVT18" s="46"/>
      <c r="FVV18" s="65"/>
      <c r="FWS18" s="46"/>
      <c r="FWU18" s="65"/>
      <c r="FXR18" s="46"/>
      <c r="FXT18" s="65"/>
      <c r="FYQ18" s="46"/>
      <c r="FYS18" s="65"/>
      <c r="FZP18" s="46"/>
      <c r="FZR18" s="65"/>
      <c r="GAO18" s="46"/>
      <c r="GAQ18" s="65"/>
      <c r="GBN18" s="46"/>
      <c r="GBP18" s="65"/>
      <c r="GCM18" s="46"/>
      <c r="GCO18" s="65"/>
      <c r="GDL18" s="46"/>
      <c r="GDN18" s="65"/>
      <c r="GEK18" s="46"/>
      <c r="GEM18" s="65"/>
      <c r="GFJ18" s="46"/>
      <c r="GFL18" s="65"/>
      <c r="GGI18" s="46"/>
      <c r="GGK18" s="65"/>
      <c r="GHH18" s="46"/>
      <c r="GHJ18" s="65"/>
      <c r="GIG18" s="46"/>
      <c r="GII18" s="65"/>
      <c r="GJF18" s="46"/>
      <c r="GJH18" s="65"/>
      <c r="GKE18" s="46"/>
      <c r="GKG18" s="65"/>
      <c r="GLD18" s="46"/>
      <c r="GLF18" s="65"/>
      <c r="GMC18" s="46"/>
      <c r="GME18" s="65"/>
      <c r="GNB18" s="46"/>
      <c r="GND18" s="65"/>
      <c r="GOA18" s="46"/>
      <c r="GOC18" s="65"/>
      <c r="GOZ18" s="46"/>
      <c r="GPB18" s="65"/>
      <c r="GPY18" s="46"/>
      <c r="GQA18" s="65"/>
      <c r="GQX18" s="46"/>
      <c r="GQZ18" s="65"/>
      <c r="GRW18" s="46"/>
      <c r="GRY18" s="65"/>
      <c r="GSV18" s="46"/>
      <c r="GSX18" s="65"/>
      <c r="GTU18" s="46"/>
      <c r="GTW18" s="65"/>
      <c r="GUT18" s="46"/>
      <c r="GUV18" s="65"/>
      <c r="GVS18" s="46"/>
      <c r="GVU18" s="65"/>
      <c r="GWR18" s="46"/>
      <c r="GWT18" s="65"/>
      <c r="GXQ18" s="46"/>
      <c r="GXS18" s="65"/>
      <c r="GYP18" s="46"/>
      <c r="GYR18" s="65"/>
      <c r="GZO18" s="46"/>
      <c r="GZQ18" s="65"/>
      <c r="HAN18" s="46"/>
      <c r="HAP18" s="65"/>
      <c r="HBM18" s="46"/>
      <c r="HBO18" s="65"/>
      <c r="HCL18" s="46"/>
      <c r="HCN18" s="65"/>
      <c r="HDK18" s="46"/>
      <c r="HDM18" s="65"/>
      <c r="HEJ18" s="46"/>
      <c r="HEL18" s="65"/>
      <c r="HFI18" s="46"/>
      <c r="HFK18" s="65"/>
      <c r="HGH18" s="46"/>
      <c r="HGJ18" s="65"/>
      <c r="HHG18" s="46"/>
      <c r="HHI18" s="65"/>
      <c r="HIF18" s="46"/>
      <c r="HIH18" s="65"/>
      <c r="HJE18" s="46"/>
      <c r="HJG18" s="65"/>
      <c r="HKD18" s="46"/>
      <c r="HKF18" s="65"/>
      <c r="HLC18" s="46"/>
      <c r="HLE18" s="65"/>
      <c r="HMB18" s="46"/>
      <c r="HMD18" s="65"/>
      <c r="HNA18" s="46"/>
      <c r="HNC18" s="65"/>
      <c r="HNZ18" s="46"/>
      <c r="HOB18" s="65"/>
      <c r="HOY18" s="46"/>
      <c r="HPA18" s="65"/>
      <c r="HPX18" s="46"/>
      <c r="HPZ18" s="65"/>
      <c r="HQW18" s="46"/>
      <c r="HQY18" s="65"/>
      <c r="HRV18" s="46"/>
      <c r="HRX18" s="65"/>
      <c r="HSU18" s="46"/>
      <c r="HSW18" s="65"/>
      <c r="HTT18" s="46"/>
      <c r="HTV18" s="65"/>
      <c r="HUS18" s="46"/>
      <c r="HUU18" s="65"/>
      <c r="HVR18" s="46"/>
      <c r="HVT18" s="65"/>
      <c r="HWQ18" s="46"/>
      <c r="HWS18" s="65"/>
      <c r="HXP18" s="46"/>
      <c r="HXR18" s="65"/>
      <c r="HYO18" s="46"/>
      <c r="HYQ18" s="65"/>
      <c r="HZN18" s="46"/>
      <c r="HZP18" s="65"/>
      <c r="IAM18" s="46"/>
      <c r="IAO18" s="65"/>
      <c r="IBL18" s="46"/>
      <c r="IBN18" s="65"/>
      <c r="ICK18" s="46"/>
      <c r="ICM18" s="65"/>
      <c r="IDJ18" s="46"/>
      <c r="IDL18" s="65"/>
      <c r="IEI18" s="46"/>
      <c r="IEK18" s="65"/>
      <c r="IFH18" s="46"/>
      <c r="IFJ18" s="65"/>
      <c r="IGG18" s="46"/>
      <c r="IGI18" s="65"/>
      <c r="IHF18" s="46"/>
      <c r="IHH18" s="65"/>
      <c r="IIE18" s="46"/>
      <c r="IIG18" s="65"/>
      <c r="IJD18" s="46"/>
      <c r="IJF18" s="65"/>
      <c r="IKC18" s="46"/>
      <c r="IKE18" s="65"/>
      <c r="ILB18" s="46"/>
      <c r="ILD18" s="65"/>
      <c r="IMA18" s="46"/>
      <c r="IMC18" s="65"/>
      <c r="IMZ18" s="46"/>
      <c r="INB18" s="65"/>
      <c r="INY18" s="46"/>
      <c r="IOA18" s="65"/>
      <c r="IOX18" s="46"/>
      <c r="IOZ18" s="65"/>
      <c r="IPW18" s="46"/>
      <c r="IPY18" s="65"/>
      <c r="IQV18" s="46"/>
      <c r="IQX18" s="65"/>
      <c r="IRU18" s="46"/>
      <c r="IRW18" s="65"/>
      <c r="IST18" s="46"/>
      <c r="ISV18" s="65"/>
      <c r="ITS18" s="46"/>
      <c r="ITU18" s="65"/>
      <c r="IUR18" s="46"/>
      <c r="IUT18" s="65"/>
      <c r="IVQ18" s="46"/>
      <c r="IVS18" s="65"/>
      <c r="IWP18" s="46"/>
      <c r="IWR18" s="65"/>
      <c r="IXO18" s="46"/>
      <c r="IXQ18" s="65"/>
      <c r="IYN18" s="46"/>
      <c r="IYP18" s="65"/>
      <c r="IZM18" s="46"/>
      <c r="IZO18" s="65"/>
      <c r="JAL18" s="46"/>
      <c r="JAN18" s="65"/>
      <c r="JBK18" s="46"/>
      <c r="JBM18" s="65"/>
      <c r="JCJ18" s="46"/>
      <c r="JCL18" s="65"/>
      <c r="JDI18" s="46"/>
      <c r="JDK18" s="65"/>
      <c r="JEH18" s="46"/>
      <c r="JEJ18" s="65"/>
      <c r="JFG18" s="46"/>
      <c r="JFI18" s="65"/>
      <c r="JGF18" s="46"/>
      <c r="JGH18" s="65"/>
      <c r="JHE18" s="46"/>
      <c r="JHG18" s="65"/>
      <c r="JID18" s="46"/>
      <c r="JIF18" s="65"/>
      <c r="JJC18" s="46"/>
      <c r="JJE18" s="65"/>
      <c r="JKB18" s="46"/>
      <c r="JKD18" s="65"/>
      <c r="JLA18" s="46"/>
      <c r="JLC18" s="65"/>
      <c r="JLZ18" s="46"/>
      <c r="JMB18" s="65"/>
      <c r="JMY18" s="46"/>
      <c r="JNA18" s="65"/>
      <c r="JNX18" s="46"/>
      <c r="JNZ18" s="65"/>
      <c r="JOW18" s="46"/>
      <c r="JOY18" s="65"/>
      <c r="JPV18" s="46"/>
      <c r="JPX18" s="65"/>
      <c r="JQU18" s="46"/>
      <c r="JQW18" s="65"/>
      <c r="JRT18" s="46"/>
      <c r="JRV18" s="65"/>
      <c r="JSS18" s="46"/>
      <c r="JSU18" s="65"/>
      <c r="JTR18" s="46"/>
      <c r="JTT18" s="65"/>
      <c r="JUQ18" s="46"/>
      <c r="JUS18" s="65"/>
      <c r="JVP18" s="46"/>
      <c r="JVR18" s="65"/>
      <c r="JWO18" s="46"/>
      <c r="JWQ18" s="65"/>
      <c r="JXN18" s="46"/>
      <c r="JXP18" s="65"/>
      <c r="JYM18" s="46"/>
      <c r="JYO18" s="65"/>
      <c r="JZL18" s="46"/>
      <c r="JZN18" s="65"/>
      <c r="KAK18" s="46"/>
      <c r="KAM18" s="65"/>
      <c r="KBJ18" s="46"/>
      <c r="KBL18" s="65"/>
      <c r="KCI18" s="46"/>
      <c r="KCK18" s="65"/>
      <c r="KDH18" s="46"/>
      <c r="KDJ18" s="65"/>
      <c r="KEG18" s="46"/>
      <c r="KEI18" s="65"/>
      <c r="KFF18" s="46"/>
      <c r="KFH18" s="65"/>
      <c r="KGE18" s="46"/>
      <c r="KGG18" s="65"/>
      <c r="KHD18" s="46"/>
      <c r="KHF18" s="65"/>
      <c r="KIC18" s="46"/>
      <c r="KIE18" s="65"/>
      <c r="KJB18" s="46"/>
      <c r="KJD18" s="65"/>
      <c r="KKA18" s="46"/>
      <c r="KKC18" s="65"/>
      <c r="KKZ18" s="46"/>
      <c r="KLB18" s="65"/>
      <c r="KLY18" s="46"/>
      <c r="KMA18" s="65"/>
      <c r="KMX18" s="46"/>
      <c r="KMZ18" s="65"/>
      <c r="KNW18" s="46"/>
      <c r="KNY18" s="65"/>
      <c r="KOV18" s="46"/>
      <c r="KOX18" s="65"/>
      <c r="KPU18" s="46"/>
      <c r="KPW18" s="65"/>
      <c r="KQT18" s="46"/>
      <c r="KQV18" s="65"/>
      <c r="KRS18" s="46"/>
      <c r="KRU18" s="65"/>
      <c r="KSR18" s="46"/>
      <c r="KST18" s="65"/>
      <c r="KTQ18" s="46"/>
      <c r="KTS18" s="65"/>
      <c r="KUP18" s="46"/>
      <c r="KUR18" s="65"/>
      <c r="KVO18" s="46"/>
      <c r="KVQ18" s="65"/>
      <c r="KWN18" s="46"/>
      <c r="KWP18" s="65"/>
      <c r="KXM18" s="46"/>
      <c r="KXO18" s="65"/>
      <c r="KYL18" s="46"/>
      <c r="KYN18" s="65"/>
      <c r="KZK18" s="46"/>
      <c r="KZM18" s="65"/>
      <c r="LAJ18" s="46"/>
      <c r="LAL18" s="65"/>
      <c r="LBI18" s="46"/>
      <c r="LBK18" s="65"/>
      <c r="LCH18" s="46"/>
      <c r="LCJ18" s="65"/>
      <c r="LDG18" s="46"/>
      <c r="LDI18" s="65"/>
      <c r="LEF18" s="46"/>
      <c r="LEH18" s="65"/>
      <c r="LFE18" s="46"/>
      <c r="LFG18" s="65"/>
      <c r="LGD18" s="46"/>
      <c r="LGF18" s="65"/>
      <c r="LHC18" s="46"/>
      <c r="LHE18" s="65"/>
      <c r="LIB18" s="46"/>
      <c r="LID18" s="65"/>
      <c r="LJA18" s="46"/>
      <c r="LJC18" s="65"/>
      <c r="LJZ18" s="46"/>
      <c r="LKB18" s="65"/>
      <c r="LKY18" s="46"/>
      <c r="LLA18" s="65"/>
      <c r="LLX18" s="46"/>
      <c r="LLZ18" s="65"/>
      <c r="LMW18" s="46"/>
      <c r="LMY18" s="65"/>
      <c r="LNV18" s="46"/>
      <c r="LNX18" s="65"/>
      <c r="LOU18" s="46"/>
      <c r="LOW18" s="65"/>
      <c r="LPT18" s="46"/>
      <c r="LPV18" s="65"/>
      <c r="LQS18" s="46"/>
      <c r="LQU18" s="65"/>
      <c r="LRR18" s="46"/>
      <c r="LRT18" s="65"/>
      <c r="LSQ18" s="46"/>
      <c r="LSS18" s="65"/>
      <c r="LTP18" s="46"/>
      <c r="LTR18" s="65"/>
      <c r="LUO18" s="46"/>
      <c r="LUQ18" s="65"/>
      <c r="LVN18" s="46"/>
      <c r="LVP18" s="65"/>
      <c r="LWM18" s="46"/>
      <c r="LWO18" s="65"/>
      <c r="LXL18" s="46"/>
      <c r="LXN18" s="65"/>
      <c r="LYK18" s="46"/>
      <c r="LYM18" s="65"/>
      <c r="LZJ18" s="46"/>
      <c r="LZL18" s="65"/>
      <c r="MAI18" s="46"/>
      <c r="MAK18" s="65"/>
      <c r="MBH18" s="46"/>
      <c r="MBJ18" s="65"/>
      <c r="MCG18" s="46"/>
      <c r="MCI18" s="65"/>
      <c r="MDF18" s="46"/>
      <c r="MDH18" s="65"/>
      <c r="MEE18" s="46"/>
      <c r="MEG18" s="65"/>
      <c r="MFD18" s="46"/>
      <c r="MFF18" s="65"/>
      <c r="MGC18" s="46"/>
      <c r="MGE18" s="65"/>
      <c r="MHB18" s="46"/>
      <c r="MHD18" s="65"/>
      <c r="MIA18" s="46"/>
      <c r="MIC18" s="65"/>
      <c r="MIZ18" s="46"/>
      <c r="MJB18" s="65"/>
      <c r="MJY18" s="46"/>
      <c r="MKA18" s="65"/>
      <c r="MKX18" s="46"/>
      <c r="MKZ18" s="65"/>
      <c r="MLW18" s="46"/>
      <c r="MLY18" s="65"/>
      <c r="MMV18" s="46"/>
      <c r="MMX18" s="65"/>
      <c r="MNU18" s="46"/>
      <c r="MNW18" s="65"/>
      <c r="MOT18" s="46"/>
      <c r="MOV18" s="65"/>
      <c r="MPS18" s="46"/>
      <c r="MPU18" s="65"/>
      <c r="MQR18" s="46"/>
      <c r="MQT18" s="65"/>
      <c r="MRQ18" s="46"/>
      <c r="MRS18" s="65"/>
      <c r="MSP18" s="46"/>
      <c r="MSR18" s="65"/>
      <c r="MTO18" s="46"/>
      <c r="MTQ18" s="65"/>
      <c r="MUN18" s="46"/>
      <c r="MUP18" s="65"/>
      <c r="MVM18" s="46"/>
      <c r="MVO18" s="65"/>
      <c r="MWL18" s="46"/>
      <c r="MWN18" s="65"/>
      <c r="MXK18" s="46"/>
      <c r="MXM18" s="65"/>
      <c r="MYJ18" s="46"/>
      <c r="MYL18" s="65"/>
      <c r="MZI18" s="46"/>
      <c r="MZK18" s="65"/>
      <c r="NAH18" s="46"/>
      <c r="NAJ18" s="65"/>
      <c r="NBG18" s="46"/>
      <c r="NBI18" s="65"/>
      <c r="NCF18" s="46"/>
      <c r="NCH18" s="65"/>
      <c r="NDE18" s="46"/>
      <c r="NDG18" s="65"/>
      <c r="NED18" s="46"/>
      <c r="NEF18" s="65"/>
      <c r="NFC18" s="46"/>
      <c r="NFE18" s="65"/>
      <c r="NGB18" s="46"/>
      <c r="NGD18" s="65"/>
      <c r="NHA18" s="46"/>
      <c r="NHC18" s="65"/>
      <c r="NHZ18" s="46"/>
      <c r="NIB18" s="65"/>
      <c r="NIY18" s="46"/>
      <c r="NJA18" s="65"/>
      <c r="NJX18" s="46"/>
      <c r="NJZ18" s="65"/>
      <c r="NKW18" s="46"/>
      <c r="NKY18" s="65"/>
      <c r="NLV18" s="46"/>
      <c r="NLX18" s="65"/>
      <c r="NMU18" s="46"/>
      <c r="NMW18" s="65"/>
      <c r="NNT18" s="46"/>
      <c r="NNV18" s="65"/>
      <c r="NOS18" s="46"/>
      <c r="NOU18" s="65"/>
      <c r="NPR18" s="46"/>
      <c r="NPT18" s="65"/>
      <c r="NQQ18" s="46"/>
      <c r="NQS18" s="65"/>
      <c r="NRP18" s="46"/>
      <c r="NRR18" s="65"/>
      <c r="NSO18" s="46"/>
      <c r="NSQ18" s="65"/>
      <c r="NTN18" s="46"/>
      <c r="NTP18" s="65"/>
      <c r="NUM18" s="46"/>
      <c r="NUO18" s="65"/>
      <c r="NVL18" s="46"/>
      <c r="NVN18" s="65"/>
      <c r="NWK18" s="46"/>
      <c r="NWM18" s="65"/>
      <c r="NXJ18" s="46"/>
      <c r="NXL18" s="65"/>
      <c r="NYI18" s="46"/>
      <c r="NYK18" s="65"/>
      <c r="NZH18" s="46"/>
      <c r="NZJ18" s="65"/>
      <c r="OAG18" s="46"/>
      <c r="OAI18" s="65"/>
      <c r="OBF18" s="46"/>
      <c r="OBH18" s="65"/>
      <c r="OCE18" s="46"/>
      <c r="OCG18" s="65"/>
      <c r="ODD18" s="46"/>
      <c r="ODF18" s="65"/>
      <c r="OEC18" s="46"/>
      <c r="OEE18" s="65"/>
      <c r="OFB18" s="46"/>
      <c r="OFD18" s="65"/>
      <c r="OGA18" s="46"/>
      <c r="OGC18" s="65"/>
      <c r="OGZ18" s="46"/>
      <c r="OHB18" s="65"/>
      <c r="OHY18" s="46"/>
      <c r="OIA18" s="65"/>
      <c r="OIX18" s="46"/>
      <c r="OIZ18" s="65"/>
      <c r="OJW18" s="46"/>
      <c r="OJY18" s="65"/>
      <c r="OKV18" s="46"/>
      <c r="OKX18" s="65"/>
      <c r="OLU18" s="46"/>
      <c r="OLW18" s="65"/>
      <c r="OMT18" s="46"/>
      <c r="OMV18" s="65"/>
      <c r="ONS18" s="46"/>
      <c r="ONU18" s="65"/>
      <c r="OOR18" s="46"/>
      <c r="OOT18" s="65"/>
      <c r="OPQ18" s="46"/>
      <c r="OPS18" s="65"/>
      <c r="OQP18" s="46"/>
      <c r="OQR18" s="65"/>
      <c r="ORO18" s="46"/>
      <c r="ORQ18" s="65"/>
      <c r="OSN18" s="46"/>
      <c r="OSP18" s="65"/>
      <c r="OTM18" s="46"/>
      <c r="OTO18" s="65"/>
      <c r="OUL18" s="46"/>
      <c r="OUN18" s="65"/>
      <c r="OVK18" s="46"/>
      <c r="OVM18" s="65"/>
      <c r="OWJ18" s="46"/>
      <c r="OWL18" s="65"/>
      <c r="OXI18" s="46"/>
      <c r="OXK18" s="65"/>
      <c r="OYH18" s="46"/>
      <c r="OYJ18" s="65"/>
      <c r="OZG18" s="46"/>
      <c r="OZI18" s="65"/>
      <c r="PAF18" s="46"/>
      <c r="PAH18" s="65"/>
      <c r="PBE18" s="46"/>
      <c r="PBG18" s="65"/>
      <c r="PCD18" s="46"/>
      <c r="PCF18" s="65"/>
      <c r="PDC18" s="46"/>
      <c r="PDE18" s="65"/>
      <c r="PEB18" s="46"/>
      <c r="PED18" s="65"/>
      <c r="PFA18" s="46"/>
      <c r="PFC18" s="65"/>
      <c r="PFZ18" s="46"/>
      <c r="PGB18" s="65"/>
      <c r="PGY18" s="46"/>
      <c r="PHA18" s="65"/>
      <c r="PHX18" s="46"/>
      <c r="PHZ18" s="65"/>
      <c r="PIW18" s="46"/>
      <c r="PIY18" s="65"/>
      <c r="PJV18" s="46"/>
      <c r="PJX18" s="65"/>
      <c r="PKU18" s="46"/>
      <c r="PKW18" s="65"/>
      <c r="PLT18" s="46"/>
      <c r="PLV18" s="65"/>
      <c r="PMS18" s="46"/>
      <c r="PMU18" s="65"/>
      <c r="PNR18" s="46"/>
      <c r="PNT18" s="65"/>
      <c r="POQ18" s="46"/>
      <c r="POS18" s="65"/>
      <c r="PPP18" s="46"/>
      <c r="PPR18" s="65"/>
      <c r="PQO18" s="46"/>
      <c r="PQQ18" s="65"/>
      <c r="PRN18" s="46"/>
      <c r="PRP18" s="65"/>
      <c r="PSM18" s="46"/>
      <c r="PSO18" s="65"/>
      <c r="PTL18" s="46"/>
      <c r="PTN18" s="65"/>
      <c r="PUK18" s="46"/>
      <c r="PUM18" s="65"/>
      <c r="PVJ18" s="46"/>
      <c r="PVL18" s="65"/>
      <c r="PWI18" s="46"/>
      <c r="PWK18" s="65"/>
      <c r="PXH18" s="46"/>
      <c r="PXJ18" s="65"/>
      <c r="PYG18" s="46"/>
      <c r="PYI18" s="65"/>
      <c r="PZF18" s="46"/>
      <c r="PZH18" s="65"/>
      <c r="QAE18" s="46"/>
      <c r="QAG18" s="65"/>
      <c r="QBD18" s="46"/>
      <c r="QBF18" s="65"/>
      <c r="QCC18" s="46"/>
      <c r="QCE18" s="65"/>
      <c r="QDB18" s="46"/>
      <c r="QDD18" s="65"/>
      <c r="QEA18" s="46"/>
      <c r="QEC18" s="65"/>
      <c r="QEZ18" s="46"/>
      <c r="QFB18" s="65"/>
      <c r="QFY18" s="46"/>
      <c r="QGA18" s="65"/>
      <c r="QGX18" s="46"/>
      <c r="QGZ18" s="65"/>
      <c r="QHW18" s="46"/>
      <c r="QHY18" s="65"/>
      <c r="QIV18" s="46"/>
      <c r="QIX18" s="65"/>
      <c r="QJU18" s="46"/>
      <c r="QJW18" s="65"/>
      <c r="QKT18" s="46"/>
      <c r="QKV18" s="65"/>
      <c r="QLS18" s="46"/>
      <c r="QLU18" s="65"/>
      <c r="QMR18" s="46"/>
      <c r="QMT18" s="65"/>
      <c r="QNQ18" s="46"/>
      <c r="QNS18" s="65"/>
      <c r="QOP18" s="46"/>
      <c r="QOR18" s="65"/>
      <c r="QPO18" s="46"/>
      <c r="QPQ18" s="65"/>
      <c r="QQN18" s="46"/>
      <c r="QQP18" s="65"/>
      <c r="QRM18" s="46"/>
      <c r="QRO18" s="65"/>
      <c r="QSL18" s="46"/>
      <c r="QSN18" s="65"/>
      <c r="QTK18" s="46"/>
      <c r="QTM18" s="65"/>
      <c r="QUJ18" s="46"/>
      <c r="QUL18" s="65"/>
      <c r="QVI18" s="46"/>
      <c r="QVK18" s="65"/>
      <c r="QWH18" s="46"/>
      <c r="QWJ18" s="65"/>
      <c r="QXG18" s="46"/>
      <c r="QXI18" s="65"/>
      <c r="QYF18" s="46"/>
      <c r="QYH18" s="65"/>
      <c r="QZE18" s="46"/>
      <c r="QZG18" s="65"/>
      <c r="RAD18" s="46"/>
      <c r="RAF18" s="65"/>
      <c r="RBC18" s="46"/>
      <c r="RBE18" s="65"/>
      <c r="RCB18" s="46"/>
      <c r="RCD18" s="65"/>
      <c r="RDA18" s="46"/>
      <c r="RDC18" s="65"/>
      <c r="RDZ18" s="46"/>
      <c r="REB18" s="65"/>
      <c r="REY18" s="46"/>
      <c r="RFA18" s="65"/>
      <c r="RFX18" s="46"/>
      <c r="RFZ18" s="65"/>
      <c r="RGW18" s="46"/>
      <c r="RGY18" s="65"/>
      <c r="RHV18" s="46"/>
      <c r="RHX18" s="65"/>
      <c r="RIU18" s="46"/>
      <c r="RIW18" s="65"/>
      <c r="RJT18" s="46"/>
      <c r="RJV18" s="65"/>
      <c r="RKS18" s="46"/>
      <c r="RKU18" s="65"/>
      <c r="RLR18" s="46"/>
      <c r="RLT18" s="65"/>
      <c r="RMQ18" s="46"/>
      <c r="RMS18" s="65"/>
      <c r="RNP18" s="46"/>
      <c r="RNR18" s="65"/>
      <c r="ROO18" s="46"/>
      <c r="ROQ18" s="65"/>
      <c r="RPN18" s="46"/>
      <c r="RPP18" s="65"/>
      <c r="RQM18" s="46"/>
      <c r="RQO18" s="65"/>
      <c r="RRL18" s="46"/>
      <c r="RRN18" s="65"/>
      <c r="RSK18" s="46"/>
      <c r="RSM18" s="65"/>
      <c r="RTJ18" s="46"/>
      <c r="RTL18" s="65"/>
      <c r="RUI18" s="46"/>
      <c r="RUK18" s="65"/>
      <c r="RVH18" s="46"/>
      <c r="RVJ18" s="65"/>
      <c r="RWG18" s="46"/>
      <c r="RWI18" s="65"/>
      <c r="RXF18" s="46"/>
      <c r="RXH18" s="65"/>
      <c r="RYE18" s="46"/>
      <c r="RYG18" s="65"/>
      <c r="RZD18" s="46"/>
      <c r="RZF18" s="65"/>
      <c r="SAC18" s="46"/>
      <c r="SAE18" s="65"/>
      <c r="SBB18" s="46"/>
      <c r="SBD18" s="65"/>
      <c r="SCA18" s="46"/>
      <c r="SCC18" s="65"/>
      <c r="SCZ18" s="46"/>
      <c r="SDB18" s="65"/>
      <c r="SDY18" s="46"/>
      <c r="SEA18" s="65"/>
      <c r="SEX18" s="46"/>
      <c r="SEZ18" s="65"/>
      <c r="SFW18" s="46"/>
      <c r="SFY18" s="65"/>
      <c r="SGV18" s="46"/>
      <c r="SGX18" s="65"/>
      <c r="SHU18" s="46"/>
      <c r="SHW18" s="65"/>
      <c r="SIT18" s="46"/>
      <c r="SIV18" s="65"/>
      <c r="SJS18" s="46"/>
      <c r="SJU18" s="65"/>
      <c r="SKR18" s="46"/>
      <c r="SKT18" s="65"/>
      <c r="SLQ18" s="46"/>
      <c r="SLS18" s="65"/>
      <c r="SMP18" s="46"/>
      <c r="SMR18" s="65"/>
      <c r="SNO18" s="46"/>
      <c r="SNQ18" s="65"/>
      <c r="SON18" s="46"/>
      <c r="SOP18" s="65"/>
      <c r="SPM18" s="46"/>
      <c r="SPO18" s="65"/>
      <c r="SQL18" s="46"/>
      <c r="SQN18" s="65"/>
      <c r="SRK18" s="46"/>
      <c r="SRM18" s="65"/>
      <c r="SSJ18" s="46"/>
      <c r="SSL18" s="65"/>
      <c r="STI18" s="46"/>
      <c r="STK18" s="65"/>
      <c r="SUH18" s="46"/>
      <c r="SUJ18" s="65"/>
      <c r="SVG18" s="46"/>
      <c r="SVI18" s="65"/>
      <c r="SWF18" s="46"/>
      <c r="SWH18" s="65"/>
      <c r="SXE18" s="46"/>
      <c r="SXG18" s="65"/>
      <c r="SYD18" s="46"/>
      <c r="SYF18" s="65"/>
      <c r="SZC18" s="46"/>
      <c r="SZE18" s="65"/>
      <c r="TAB18" s="46"/>
      <c r="TAD18" s="65"/>
      <c r="TBA18" s="46"/>
      <c r="TBC18" s="65"/>
      <c r="TBZ18" s="46"/>
      <c r="TCB18" s="65"/>
      <c r="TCY18" s="46"/>
      <c r="TDA18" s="65"/>
      <c r="TDX18" s="46"/>
      <c r="TDZ18" s="65"/>
      <c r="TEW18" s="46"/>
      <c r="TEY18" s="65"/>
      <c r="TFV18" s="46"/>
      <c r="TFX18" s="65"/>
      <c r="TGU18" s="46"/>
      <c r="TGW18" s="65"/>
      <c r="THT18" s="46"/>
      <c r="THV18" s="65"/>
      <c r="TIS18" s="46"/>
      <c r="TIU18" s="65"/>
      <c r="TJR18" s="46"/>
      <c r="TJT18" s="65"/>
      <c r="TKQ18" s="46"/>
      <c r="TKS18" s="65"/>
      <c r="TLP18" s="46"/>
      <c r="TLR18" s="65"/>
      <c r="TMO18" s="46"/>
      <c r="TMQ18" s="65"/>
      <c r="TNN18" s="46"/>
      <c r="TNP18" s="65"/>
      <c r="TOM18" s="46"/>
      <c r="TOO18" s="65"/>
      <c r="TPL18" s="46"/>
      <c r="TPN18" s="65"/>
      <c r="TQK18" s="46"/>
      <c r="TQM18" s="65"/>
      <c r="TRJ18" s="46"/>
      <c r="TRL18" s="65"/>
      <c r="TSI18" s="46"/>
      <c r="TSK18" s="65"/>
      <c r="TTH18" s="46"/>
      <c r="TTJ18" s="65"/>
      <c r="TUG18" s="46"/>
      <c r="TUI18" s="65"/>
      <c r="TVF18" s="46"/>
      <c r="TVH18" s="65"/>
      <c r="TWE18" s="46"/>
      <c r="TWG18" s="65"/>
      <c r="TXD18" s="46"/>
      <c r="TXF18" s="65"/>
      <c r="TYC18" s="46"/>
      <c r="TYE18" s="65"/>
      <c r="TZB18" s="46"/>
      <c r="TZD18" s="65"/>
      <c r="UAA18" s="46"/>
      <c r="UAC18" s="65"/>
      <c r="UAZ18" s="46"/>
      <c r="UBB18" s="65"/>
      <c r="UBY18" s="46"/>
      <c r="UCA18" s="65"/>
      <c r="UCX18" s="46"/>
      <c r="UCZ18" s="65"/>
      <c r="UDW18" s="46"/>
      <c r="UDY18" s="65"/>
      <c r="UEV18" s="46"/>
      <c r="UEX18" s="65"/>
      <c r="UFU18" s="46"/>
      <c r="UFW18" s="65"/>
      <c r="UGT18" s="46"/>
      <c r="UGV18" s="65"/>
      <c r="UHS18" s="46"/>
      <c r="UHU18" s="65"/>
      <c r="UIR18" s="46"/>
      <c r="UIT18" s="65"/>
      <c r="UJQ18" s="46"/>
      <c r="UJS18" s="65"/>
      <c r="UKP18" s="46"/>
      <c r="UKR18" s="65"/>
      <c r="ULO18" s="46"/>
      <c r="ULQ18" s="65"/>
      <c r="UMN18" s="46"/>
      <c r="UMP18" s="65"/>
      <c r="UNM18" s="46"/>
      <c r="UNO18" s="65"/>
      <c r="UOL18" s="46"/>
      <c r="UON18" s="65"/>
      <c r="UPK18" s="46"/>
      <c r="UPM18" s="65"/>
      <c r="UQJ18" s="46"/>
      <c r="UQL18" s="65"/>
      <c r="URI18" s="46"/>
      <c r="URK18" s="65"/>
      <c r="USH18" s="46"/>
      <c r="USJ18" s="65"/>
      <c r="UTG18" s="46"/>
      <c r="UTI18" s="65"/>
      <c r="UUF18" s="46"/>
      <c r="UUH18" s="65"/>
      <c r="UVE18" s="46"/>
      <c r="UVG18" s="65"/>
      <c r="UWD18" s="46"/>
      <c r="UWF18" s="65"/>
      <c r="UXC18" s="46"/>
      <c r="UXE18" s="65"/>
      <c r="UYB18" s="46"/>
      <c r="UYD18" s="65"/>
      <c r="UZA18" s="46"/>
      <c r="UZC18" s="65"/>
      <c r="UZZ18" s="46"/>
      <c r="VAB18" s="65"/>
      <c r="VAY18" s="46"/>
      <c r="VBA18" s="65"/>
      <c r="VBX18" s="46"/>
      <c r="VBZ18" s="65"/>
      <c r="VCW18" s="46"/>
      <c r="VCY18" s="65"/>
      <c r="VDV18" s="46"/>
      <c r="VDX18" s="65"/>
      <c r="VEU18" s="46"/>
      <c r="VEW18" s="65"/>
      <c r="VFT18" s="46"/>
      <c r="VFV18" s="65"/>
      <c r="VGS18" s="46"/>
      <c r="VGU18" s="65"/>
      <c r="VHR18" s="46"/>
      <c r="VHT18" s="65"/>
      <c r="VIQ18" s="46"/>
      <c r="VIS18" s="65"/>
      <c r="VJP18" s="46"/>
      <c r="VJR18" s="65"/>
      <c r="VKO18" s="46"/>
      <c r="VKQ18" s="65"/>
      <c r="VLN18" s="46"/>
      <c r="VLP18" s="65"/>
      <c r="VMM18" s="46"/>
      <c r="VMO18" s="65"/>
      <c r="VNL18" s="46"/>
      <c r="VNN18" s="65"/>
      <c r="VOK18" s="46"/>
      <c r="VOM18" s="65"/>
      <c r="VPJ18" s="46"/>
      <c r="VPL18" s="65"/>
      <c r="VQI18" s="46"/>
      <c r="VQK18" s="65"/>
      <c r="VRH18" s="46"/>
      <c r="VRJ18" s="65"/>
      <c r="VSG18" s="46"/>
      <c r="VSI18" s="65"/>
      <c r="VTF18" s="46"/>
      <c r="VTH18" s="65"/>
      <c r="VUE18" s="46"/>
      <c r="VUG18" s="65"/>
      <c r="VVD18" s="46"/>
      <c r="VVF18" s="65"/>
      <c r="VWC18" s="46"/>
      <c r="VWE18" s="65"/>
      <c r="VXB18" s="46"/>
      <c r="VXD18" s="65"/>
      <c r="VYA18" s="46"/>
      <c r="VYC18" s="65"/>
      <c r="VYZ18" s="46"/>
      <c r="VZB18" s="65"/>
      <c r="VZY18" s="46"/>
      <c r="WAA18" s="65"/>
      <c r="WAX18" s="46"/>
      <c r="WAZ18" s="65"/>
      <c r="WBW18" s="46"/>
      <c r="WBY18" s="65"/>
      <c r="WCV18" s="46"/>
      <c r="WCX18" s="65"/>
      <c r="WDU18" s="46"/>
      <c r="WDW18" s="65"/>
      <c r="WET18" s="46"/>
      <c r="WEV18" s="65"/>
      <c r="WFS18" s="46"/>
      <c r="WFU18" s="65"/>
      <c r="WGR18" s="46"/>
      <c r="WGT18" s="65"/>
      <c r="WHQ18" s="46"/>
      <c r="WHS18" s="65"/>
      <c r="WIP18" s="46"/>
      <c r="WIR18" s="65"/>
      <c r="WJO18" s="46"/>
      <c r="WJQ18" s="65"/>
      <c r="WKN18" s="46"/>
      <c r="WKP18" s="65"/>
      <c r="WLM18" s="46"/>
      <c r="WLO18" s="65"/>
      <c r="WML18" s="46"/>
      <c r="WMN18" s="65"/>
      <c r="WNK18" s="46"/>
      <c r="WNM18" s="65"/>
      <c r="WOJ18" s="46"/>
      <c r="WOL18" s="65"/>
      <c r="WPI18" s="46"/>
      <c r="WPK18" s="65"/>
      <c r="WQH18" s="46"/>
      <c r="WQJ18" s="65"/>
      <c r="WRG18" s="46"/>
      <c r="WRI18" s="65"/>
      <c r="WSF18" s="46"/>
      <c r="WSH18" s="65"/>
      <c r="WTE18" s="46"/>
      <c r="WTG18" s="65"/>
      <c r="WUD18" s="46"/>
      <c r="WUF18" s="65"/>
      <c r="WVC18" s="46"/>
      <c r="WVE18" s="65"/>
      <c r="WWB18" s="46"/>
      <c r="WWD18" s="65"/>
      <c r="WXA18" s="46"/>
      <c r="WXC18" s="65"/>
      <c r="WXZ18" s="46"/>
      <c r="WYB18" s="65"/>
      <c r="WYY18" s="46"/>
      <c r="WZA18" s="65"/>
      <c r="WZX18" s="46"/>
      <c r="WZZ18" s="65"/>
      <c r="XAW18" s="46"/>
      <c r="XAY18" s="65"/>
      <c r="XBV18" s="46"/>
      <c r="XBX18" s="65"/>
      <c r="XCU18" s="46"/>
      <c r="XCW18" s="65"/>
      <c r="XDT18" s="46"/>
      <c r="XDV18" s="65"/>
      <c r="XES18" s="46"/>
      <c r="XEU18" s="65"/>
    </row>
    <row r="19" spans="1:1023 1025:2048 2050:3050 3073:4075 4098:5100 5123:6125 6148:7150 7173:8175 8198:9200 9223:10225 10248:11250 11273:12275 12298:13300 13323:14325 14348:15350 15373:16375" ht="13.5" hidden="1" x14ac:dyDescent="0.25">
      <c r="A19" s="61" t="s">
        <v>43</v>
      </c>
      <c r="B19" s="62">
        <v>5.6</v>
      </c>
      <c r="C19" s="61">
        <v>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61">
        <v>4</v>
      </c>
      <c r="U19" s="61">
        <v>5.5</v>
      </c>
      <c r="V19" s="61">
        <v>2.5</v>
      </c>
      <c r="W19" s="61">
        <v>5.6</v>
      </c>
      <c r="X19" s="61">
        <v>5.6</v>
      </c>
      <c r="Y19" s="61">
        <v>5.6</v>
      </c>
      <c r="Z19" s="61"/>
      <c r="AA19" s="61"/>
      <c r="AB19" s="61"/>
      <c r="AC19" s="61">
        <f>8</f>
        <v>8</v>
      </c>
      <c r="AD19" s="61"/>
      <c r="AV19" s="46"/>
      <c r="AX19" s="65"/>
      <c r="BU19" s="46"/>
      <c r="BW19" s="65"/>
      <c r="CT19" s="46"/>
      <c r="CV19" s="65"/>
      <c r="DS19" s="46"/>
      <c r="DU19" s="65"/>
      <c r="ER19" s="46"/>
      <c r="ET19" s="65"/>
      <c r="FQ19" s="46"/>
      <c r="FS19" s="65"/>
      <c r="GP19" s="46"/>
      <c r="GR19" s="65"/>
      <c r="HO19" s="46"/>
      <c r="HQ19" s="65"/>
      <c r="IN19" s="46"/>
      <c r="IP19" s="65"/>
      <c r="JM19" s="46"/>
      <c r="JO19" s="65"/>
      <c r="KL19" s="46"/>
      <c r="KN19" s="65"/>
      <c r="LK19" s="46"/>
      <c r="LM19" s="65"/>
      <c r="MJ19" s="46"/>
      <c r="ML19" s="65"/>
      <c r="NI19" s="46"/>
      <c r="NK19" s="65"/>
      <c r="OH19" s="46"/>
      <c r="OJ19" s="65"/>
      <c r="PG19" s="46"/>
      <c r="PI19" s="65"/>
      <c r="QF19" s="46"/>
      <c r="QH19" s="65"/>
      <c r="RE19" s="46"/>
      <c r="RG19" s="65"/>
      <c r="SD19" s="46"/>
      <c r="SF19" s="65"/>
      <c r="TC19" s="46"/>
      <c r="TE19" s="65"/>
      <c r="UB19" s="46"/>
      <c r="UD19" s="65"/>
      <c r="VA19" s="46"/>
      <c r="VC19" s="65"/>
      <c r="VZ19" s="46"/>
      <c r="WB19" s="65"/>
      <c r="WY19" s="46"/>
      <c r="XA19" s="65"/>
      <c r="XX19" s="46"/>
      <c r="XZ19" s="65"/>
      <c r="YW19" s="46"/>
      <c r="YY19" s="65"/>
      <c r="ZV19" s="46"/>
      <c r="ZX19" s="65"/>
      <c r="AAU19" s="46"/>
      <c r="AAW19" s="65"/>
      <c r="ABT19" s="46"/>
      <c r="ABV19" s="65"/>
      <c r="ACS19" s="46"/>
      <c r="ACU19" s="65"/>
      <c r="ADR19" s="46"/>
      <c r="ADT19" s="65"/>
      <c r="AEQ19" s="46"/>
      <c r="AES19" s="65"/>
      <c r="AFP19" s="46"/>
      <c r="AFR19" s="65"/>
      <c r="AGO19" s="46"/>
      <c r="AGQ19" s="65"/>
      <c r="AHN19" s="46"/>
      <c r="AHP19" s="65"/>
      <c r="AIM19" s="46"/>
      <c r="AIO19" s="65"/>
      <c r="AJL19" s="46"/>
      <c r="AJN19" s="65"/>
      <c r="AKK19" s="46"/>
      <c r="AKM19" s="65"/>
      <c r="ALJ19" s="46"/>
      <c r="ALL19" s="65"/>
      <c r="AMI19" s="46"/>
      <c r="AMK19" s="65"/>
      <c r="ANH19" s="46"/>
      <c r="ANJ19" s="65"/>
      <c r="AOG19" s="46"/>
      <c r="AOI19" s="65"/>
      <c r="APF19" s="46"/>
      <c r="APH19" s="65"/>
      <c r="AQE19" s="46"/>
      <c r="AQG19" s="65"/>
      <c r="ARD19" s="46"/>
      <c r="ARF19" s="65"/>
      <c r="ASC19" s="46"/>
      <c r="ASE19" s="65"/>
      <c r="ATB19" s="46"/>
      <c r="ATD19" s="65"/>
      <c r="AUA19" s="46"/>
      <c r="AUC19" s="65"/>
      <c r="AUZ19" s="46"/>
      <c r="AVB19" s="65"/>
      <c r="AVY19" s="46"/>
      <c r="AWA19" s="65"/>
      <c r="AWX19" s="46"/>
      <c r="AWZ19" s="65"/>
      <c r="AXW19" s="46"/>
      <c r="AXY19" s="65"/>
      <c r="AYV19" s="46"/>
      <c r="AYX19" s="65"/>
      <c r="AZU19" s="46"/>
      <c r="AZW19" s="65"/>
      <c r="BAT19" s="46"/>
      <c r="BAV19" s="65"/>
      <c r="BBS19" s="46"/>
      <c r="BBU19" s="65"/>
      <c r="BCR19" s="46"/>
      <c r="BCT19" s="65"/>
      <c r="BDQ19" s="46"/>
      <c r="BDS19" s="65"/>
      <c r="BEP19" s="46"/>
      <c r="BER19" s="65"/>
      <c r="BFO19" s="46"/>
      <c r="BFQ19" s="65"/>
      <c r="BGN19" s="46"/>
      <c r="BGP19" s="65"/>
      <c r="BHM19" s="46"/>
      <c r="BHO19" s="65"/>
      <c r="BIL19" s="46"/>
      <c r="BIN19" s="65"/>
      <c r="BJK19" s="46"/>
      <c r="BJM19" s="65"/>
      <c r="BKJ19" s="46"/>
      <c r="BKL19" s="65"/>
      <c r="BLI19" s="46"/>
      <c r="BLK19" s="65"/>
      <c r="BMH19" s="46"/>
      <c r="BMJ19" s="65"/>
      <c r="BNG19" s="46"/>
      <c r="BNI19" s="65"/>
      <c r="BOF19" s="46"/>
      <c r="BOH19" s="65"/>
      <c r="BPE19" s="46"/>
      <c r="BPG19" s="65"/>
      <c r="BQD19" s="46"/>
      <c r="BQF19" s="65"/>
      <c r="BRC19" s="46"/>
      <c r="BRE19" s="65"/>
      <c r="BSB19" s="46"/>
      <c r="BSD19" s="65"/>
      <c r="BTA19" s="46"/>
      <c r="BTC19" s="65"/>
      <c r="BTZ19" s="46"/>
      <c r="BUB19" s="65"/>
      <c r="BUY19" s="46"/>
      <c r="BVA19" s="65"/>
      <c r="BVX19" s="46"/>
      <c r="BVZ19" s="65"/>
      <c r="BWW19" s="46"/>
      <c r="BWY19" s="65"/>
      <c r="BXV19" s="46"/>
      <c r="BXX19" s="65"/>
      <c r="BYU19" s="46"/>
      <c r="BYW19" s="65"/>
      <c r="BZT19" s="46"/>
      <c r="BZV19" s="65"/>
      <c r="CAS19" s="46"/>
      <c r="CAU19" s="65"/>
      <c r="CBR19" s="46"/>
      <c r="CBT19" s="65"/>
      <c r="CCQ19" s="46"/>
      <c r="CCS19" s="65"/>
      <c r="CDP19" s="46"/>
      <c r="CDR19" s="65"/>
      <c r="CEO19" s="46"/>
      <c r="CEQ19" s="65"/>
      <c r="CFN19" s="46"/>
      <c r="CFP19" s="65"/>
      <c r="CGM19" s="46"/>
      <c r="CGO19" s="65"/>
      <c r="CHL19" s="46"/>
      <c r="CHN19" s="65"/>
      <c r="CIK19" s="46"/>
      <c r="CIM19" s="65"/>
      <c r="CJJ19" s="46"/>
      <c r="CJL19" s="65"/>
      <c r="CKI19" s="46"/>
      <c r="CKK19" s="65"/>
      <c r="CLH19" s="46"/>
      <c r="CLJ19" s="65"/>
      <c r="CMG19" s="46"/>
      <c r="CMI19" s="65"/>
      <c r="CNF19" s="46"/>
      <c r="CNH19" s="65"/>
      <c r="COE19" s="46"/>
      <c r="COG19" s="65"/>
      <c r="CPD19" s="46"/>
      <c r="CPF19" s="65"/>
      <c r="CQC19" s="46"/>
      <c r="CQE19" s="65"/>
      <c r="CRB19" s="46"/>
      <c r="CRD19" s="65"/>
      <c r="CSA19" s="46"/>
      <c r="CSC19" s="65"/>
      <c r="CSZ19" s="46"/>
      <c r="CTB19" s="65"/>
      <c r="CTY19" s="46"/>
      <c r="CUA19" s="65"/>
      <c r="CUX19" s="46"/>
      <c r="CUZ19" s="65"/>
      <c r="CVW19" s="46"/>
      <c r="CVY19" s="65"/>
      <c r="CWV19" s="46"/>
      <c r="CWX19" s="65"/>
      <c r="CXU19" s="46"/>
      <c r="CXW19" s="65"/>
      <c r="CYT19" s="46"/>
      <c r="CYV19" s="65"/>
      <c r="CZS19" s="46"/>
      <c r="CZU19" s="65"/>
      <c r="DAR19" s="46"/>
      <c r="DAT19" s="65"/>
      <c r="DBQ19" s="46"/>
      <c r="DBS19" s="65"/>
      <c r="DCP19" s="46"/>
      <c r="DCR19" s="65"/>
      <c r="DDO19" s="46"/>
      <c r="DDQ19" s="65"/>
      <c r="DEN19" s="46"/>
      <c r="DEP19" s="65"/>
      <c r="DFM19" s="46"/>
      <c r="DFO19" s="65"/>
      <c r="DGL19" s="46"/>
      <c r="DGN19" s="65"/>
      <c r="DHK19" s="46"/>
      <c r="DHM19" s="65"/>
      <c r="DIJ19" s="46"/>
      <c r="DIL19" s="65"/>
      <c r="DJI19" s="46"/>
      <c r="DJK19" s="65"/>
      <c r="DKH19" s="46"/>
      <c r="DKJ19" s="65"/>
      <c r="DLG19" s="46"/>
      <c r="DLI19" s="65"/>
      <c r="DMF19" s="46"/>
      <c r="DMH19" s="65"/>
      <c r="DNE19" s="46"/>
      <c r="DNG19" s="65"/>
      <c r="DOD19" s="46"/>
      <c r="DOF19" s="65"/>
      <c r="DPC19" s="46"/>
      <c r="DPE19" s="65"/>
      <c r="DQB19" s="46"/>
      <c r="DQD19" s="65"/>
      <c r="DRA19" s="46"/>
      <c r="DRC19" s="65"/>
      <c r="DRZ19" s="46"/>
      <c r="DSB19" s="65"/>
      <c r="DSY19" s="46"/>
      <c r="DTA19" s="65"/>
      <c r="DTX19" s="46"/>
      <c r="DTZ19" s="65"/>
      <c r="DUW19" s="46"/>
      <c r="DUY19" s="65"/>
      <c r="DVV19" s="46"/>
      <c r="DVX19" s="65"/>
      <c r="DWU19" s="46"/>
      <c r="DWW19" s="65"/>
      <c r="DXT19" s="46"/>
      <c r="DXV19" s="65"/>
      <c r="DYS19" s="46"/>
      <c r="DYU19" s="65"/>
      <c r="DZR19" s="46"/>
      <c r="DZT19" s="65"/>
      <c r="EAQ19" s="46"/>
      <c r="EAS19" s="65"/>
      <c r="EBP19" s="46"/>
      <c r="EBR19" s="65"/>
      <c r="ECO19" s="46"/>
      <c r="ECQ19" s="65"/>
      <c r="EDN19" s="46"/>
      <c r="EDP19" s="65"/>
      <c r="EEM19" s="46"/>
      <c r="EEO19" s="65"/>
      <c r="EFL19" s="46"/>
      <c r="EFN19" s="65"/>
      <c r="EGK19" s="46"/>
      <c r="EGM19" s="65"/>
      <c r="EHJ19" s="46"/>
      <c r="EHL19" s="65"/>
      <c r="EII19" s="46"/>
      <c r="EIK19" s="65"/>
      <c r="EJH19" s="46"/>
      <c r="EJJ19" s="65"/>
      <c r="EKG19" s="46"/>
      <c r="EKI19" s="65"/>
      <c r="ELF19" s="46"/>
      <c r="ELH19" s="65"/>
      <c r="EME19" s="46"/>
      <c r="EMG19" s="65"/>
      <c r="END19" s="46"/>
      <c r="ENF19" s="65"/>
      <c r="EOC19" s="46"/>
      <c r="EOE19" s="65"/>
      <c r="EPB19" s="46"/>
      <c r="EPD19" s="65"/>
      <c r="EQA19" s="46"/>
      <c r="EQC19" s="65"/>
      <c r="EQZ19" s="46"/>
      <c r="ERB19" s="65"/>
      <c r="ERY19" s="46"/>
      <c r="ESA19" s="65"/>
      <c r="ESX19" s="46"/>
      <c r="ESZ19" s="65"/>
      <c r="ETW19" s="46"/>
      <c r="ETY19" s="65"/>
      <c r="EUV19" s="46"/>
      <c r="EUX19" s="65"/>
      <c r="EVU19" s="46"/>
      <c r="EVW19" s="65"/>
      <c r="EWT19" s="46"/>
      <c r="EWV19" s="65"/>
      <c r="EXS19" s="46"/>
      <c r="EXU19" s="65"/>
      <c r="EYR19" s="46"/>
      <c r="EYT19" s="65"/>
      <c r="EZQ19" s="46"/>
      <c r="EZS19" s="65"/>
      <c r="FAP19" s="46"/>
      <c r="FAR19" s="65"/>
      <c r="FBO19" s="46"/>
      <c r="FBQ19" s="65"/>
      <c r="FCN19" s="46"/>
      <c r="FCP19" s="65"/>
      <c r="FDM19" s="46"/>
      <c r="FDO19" s="65"/>
      <c r="FEL19" s="46"/>
      <c r="FEN19" s="65"/>
      <c r="FFK19" s="46"/>
      <c r="FFM19" s="65"/>
      <c r="FGJ19" s="46"/>
      <c r="FGL19" s="65"/>
      <c r="FHI19" s="46"/>
      <c r="FHK19" s="65"/>
      <c r="FIH19" s="46"/>
      <c r="FIJ19" s="65"/>
      <c r="FJG19" s="46"/>
      <c r="FJI19" s="65"/>
      <c r="FKF19" s="46"/>
      <c r="FKH19" s="65"/>
      <c r="FLE19" s="46"/>
      <c r="FLG19" s="65"/>
      <c r="FMD19" s="46"/>
      <c r="FMF19" s="65"/>
      <c r="FNC19" s="46"/>
      <c r="FNE19" s="65"/>
      <c r="FOB19" s="46"/>
      <c r="FOD19" s="65"/>
      <c r="FPA19" s="46"/>
      <c r="FPC19" s="65"/>
      <c r="FPZ19" s="46"/>
      <c r="FQB19" s="65"/>
      <c r="FQY19" s="46"/>
      <c r="FRA19" s="65"/>
      <c r="FRX19" s="46"/>
      <c r="FRZ19" s="65"/>
      <c r="FSW19" s="46"/>
      <c r="FSY19" s="65"/>
      <c r="FTV19" s="46"/>
      <c r="FTX19" s="65"/>
      <c r="FUU19" s="46"/>
      <c r="FUW19" s="65"/>
      <c r="FVT19" s="46"/>
      <c r="FVV19" s="65"/>
      <c r="FWS19" s="46"/>
      <c r="FWU19" s="65"/>
      <c r="FXR19" s="46"/>
      <c r="FXT19" s="65"/>
      <c r="FYQ19" s="46"/>
      <c r="FYS19" s="65"/>
      <c r="FZP19" s="46"/>
      <c r="FZR19" s="65"/>
      <c r="GAO19" s="46"/>
      <c r="GAQ19" s="65"/>
      <c r="GBN19" s="46"/>
      <c r="GBP19" s="65"/>
      <c r="GCM19" s="46"/>
      <c r="GCO19" s="65"/>
      <c r="GDL19" s="46"/>
      <c r="GDN19" s="65"/>
      <c r="GEK19" s="46"/>
      <c r="GEM19" s="65"/>
      <c r="GFJ19" s="46"/>
      <c r="GFL19" s="65"/>
      <c r="GGI19" s="46"/>
      <c r="GGK19" s="65"/>
      <c r="GHH19" s="46"/>
      <c r="GHJ19" s="65"/>
      <c r="GIG19" s="46"/>
      <c r="GII19" s="65"/>
      <c r="GJF19" s="46"/>
      <c r="GJH19" s="65"/>
      <c r="GKE19" s="46"/>
      <c r="GKG19" s="65"/>
      <c r="GLD19" s="46"/>
      <c r="GLF19" s="65"/>
      <c r="GMC19" s="46"/>
      <c r="GME19" s="65"/>
      <c r="GNB19" s="46"/>
      <c r="GND19" s="65"/>
      <c r="GOA19" s="46"/>
      <c r="GOC19" s="65"/>
      <c r="GOZ19" s="46"/>
      <c r="GPB19" s="65"/>
      <c r="GPY19" s="46"/>
      <c r="GQA19" s="65"/>
      <c r="GQX19" s="46"/>
      <c r="GQZ19" s="65"/>
      <c r="GRW19" s="46"/>
      <c r="GRY19" s="65"/>
      <c r="GSV19" s="46"/>
      <c r="GSX19" s="65"/>
      <c r="GTU19" s="46"/>
      <c r="GTW19" s="65"/>
      <c r="GUT19" s="46"/>
      <c r="GUV19" s="65"/>
      <c r="GVS19" s="46"/>
      <c r="GVU19" s="65"/>
      <c r="GWR19" s="46"/>
      <c r="GWT19" s="65"/>
      <c r="GXQ19" s="46"/>
      <c r="GXS19" s="65"/>
      <c r="GYP19" s="46"/>
      <c r="GYR19" s="65"/>
      <c r="GZO19" s="46"/>
      <c r="GZQ19" s="65"/>
      <c r="HAN19" s="46"/>
      <c r="HAP19" s="65"/>
      <c r="HBM19" s="46"/>
      <c r="HBO19" s="65"/>
      <c r="HCL19" s="46"/>
      <c r="HCN19" s="65"/>
      <c r="HDK19" s="46"/>
      <c r="HDM19" s="65"/>
      <c r="HEJ19" s="46"/>
      <c r="HEL19" s="65"/>
      <c r="HFI19" s="46"/>
      <c r="HFK19" s="65"/>
      <c r="HGH19" s="46"/>
      <c r="HGJ19" s="65"/>
      <c r="HHG19" s="46"/>
      <c r="HHI19" s="65"/>
      <c r="HIF19" s="46"/>
      <c r="HIH19" s="65"/>
      <c r="HJE19" s="46"/>
      <c r="HJG19" s="65"/>
      <c r="HKD19" s="46"/>
      <c r="HKF19" s="65"/>
      <c r="HLC19" s="46"/>
      <c r="HLE19" s="65"/>
      <c r="HMB19" s="46"/>
      <c r="HMD19" s="65"/>
      <c r="HNA19" s="46"/>
      <c r="HNC19" s="65"/>
      <c r="HNZ19" s="46"/>
      <c r="HOB19" s="65"/>
      <c r="HOY19" s="46"/>
      <c r="HPA19" s="65"/>
      <c r="HPX19" s="46"/>
      <c r="HPZ19" s="65"/>
      <c r="HQW19" s="46"/>
      <c r="HQY19" s="65"/>
      <c r="HRV19" s="46"/>
      <c r="HRX19" s="65"/>
      <c r="HSU19" s="46"/>
      <c r="HSW19" s="65"/>
      <c r="HTT19" s="46"/>
      <c r="HTV19" s="65"/>
      <c r="HUS19" s="46"/>
      <c r="HUU19" s="65"/>
      <c r="HVR19" s="46"/>
      <c r="HVT19" s="65"/>
      <c r="HWQ19" s="46"/>
      <c r="HWS19" s="65"/>
      <c r="HXP19" s="46"/>
      <c r="HXR19" s="65"/>
      <c r="HYO19" s="46"/>
      <c r="HYQ19" s="65"/>
      <c r="HZN19" s="46"/>
      <c r="HZP19" s="65"/>
      <c r="IAM19" s="46"/>
      <c r="IAO19" s="65"/>
      <c r="IBL19" s="46"/>
      <c r="IBN19" s="65"/>
      <c r="ICK19" s="46"/>
      <c r="ICM19" s="65"/>
      <c r="IDJ19" s="46"/>
      <c r="IDL19" s="65"/>
      <c r="IEI19" s="46"/>
      <c r="IEK19" s="65"/>
      <c r="IFH19" s="46"/>
      <c r="IFJ19" s="65"/>
      <c r="IGG19" s="46"/>
      <c r="IGI19" s="65"/>
      <c r="IHF19" s="46"/>
      <c r="IHH19" s="65"/>
      <c r="IIE19" s="46"/>
      <c r="IIG19" s="65"/>
      <c r="IJD19" s="46"/>
      <c r="IJF19" s="65"/>
      <c r="IKC19" s="46"/>
      <c r="IKE19" s="65"/>
      <c r="ILB19" s="46"/>
      <c r="ILD19" s="65"/>
      <c r="IMA19" s="46"/>
      <c r="IMC19" s="65"/>
      <c r="IMZ19" s="46"/>
      <c r="INB19" s="65"/>
      <c r="INY19" s="46"/>
      <c r="IOA19" s="65"/>
      <c r="IOX19" s="46"/>
      <c r="IOZ19" s="65"/>
      <c r="IPW19" s="46"/>
      <c r="IPY19" s="65"/>
      <c r="IQV19" s="46"/>
      <c r="IQX19" s="65"/>
      <c r="IRU19" s="46"/>
      <c r="IRW19" s="65"/>
      <c r="IST19" s="46"/>
      <c r="ISV19" s="65"/>
      <c r="ITS19" s="46"/>
      <c r="ITU19" s="65"/>
      <c r="IUR19" s="46"/>
      <c r="IUT19" s="65"/>
      <c r="IVQ19" s="46"/>
      <c r="IVS19" s="65"/>
      <c r="IWP19" s="46"/>
      <c r="IWR19" s="65"/>
      <c r="IXO19" s="46"/>
      <c r="IXQ19" s="65"/>
      <c r="IYN19" s="46"/>
      <c r="IYP19" s="65"/>
      <c r="IZM19" s="46"/>
      <c r="IZO19" s="65"/>
      <c r="JAL19" s="46"/>
      <c r="JAN19" s="65"/>
      <c r="JBK19" s="46"/>
      <c r="JBM19" s="65"/>
      <c r="JCJ19" s="46"/>
      <c r="JCL19" s="65"/>
      <c r="JDI19" s="46"/>
      <c r="JDK19" s="65"/>
      <c r="JEH19" s="46"/>
      <c r="JEJ19" s="65"/>
      <c r="JFG19" s="46"/>
      <c r="JFI19" s="65"/>
      <c r="JGF19" s="46"/>
      <c r="JGH19" s="65"/>
      <c r="JHE19" s="46"/>
      <c r="JHG19" s="65"/>
      <c r="JID19" s="46"/>
      <c r="JIF19" s="65"/>
      <c r="JJC19" s="46"/>
      <c r="JJE19" s="65"/>
      <c r="JKB19" s="46"/>
      <c r="JKD19" s="65"/>
      <c r="JLA19" s="46"/>
      <c r="JLC19" s="65"/>
      <c r="JLZ19" s="46"/>
      <c r="JMB19" s="65"/>
      <c r="JMY19" s="46"/>
      <c r="JNA19" s="65"/>
      <c r="JNX19" s="46"/>
      <c r="JNZ19" s="65"/>
      <c r="JOW19" s="46"/>
      <c r="JOY19" s="65"/>
      <c r="JPV19" s="46"/>
      <c r="JPX19" s="65"/>
      <c r="JQU19" s="46"/>
      <c r="JQW19" s="65"/>
      <c r="JRT19" s="46"/>
      <c r="JRV19" s="65"/>
      <c r="JSS19" s="46"/>
      <c r="JSU19" s="65"/>
      <c r="JTR19" s="46"/>
      <c r="JTT19" s="65"/>
      <c r="JUQ19" s="46"/>
      <c r="JUS19" s="65"/>
      <c r="JVP19" s="46"/>
      <c r="JVR19" s="65"/>
      <c r="JWO19" s="46"/>
      <c r="JWQ19" s="65"/>
      <c r="JXN19" s="46"/>
      <c r="JXP19" s="65"/>
      <c r="JYM19" s="46"/>
      <c r="JYO19" s="65"/>
      <c r="JZL19" s="46"/>
      <c r="JZN19" s="65"/>
      <c r="KAK19" s="46"/>
      <c r="KAM19" s="65"/>
      <c r="KBJ19" s="46"/>
      <c r="KBL19" s="65"/>
      <c r="KCI19" s="46"/>
      <c r="KCK19" s="65"/>
      <c r="KDH19" s="46"/>
      <c r="KDJ19" s="65"/>
      <c r="KEG19" s="46"/>
      <c r="KEI19" s="65"/>
      <c r="KFF19" s="46"/>
      <c r="KFH19" s="65"/>
      <c r="KGE19" s="46"/>
      <c r="KGG19" s="65"/>
      <c r="KHD19" s="46"/>
      <c r="KHF19" s="65"/>
      <c r="KIC19" s="46"/>
      <c r="KIE19" s="65"/>
      <c r="KJB19" s="46"/>
      <c r="KJD19" s="65"/>
      <c r="KKA19" s="46"/>
      <c r="KKC19" s="65"/>
      <c r="KKZ19" s="46"/>
      <c r="KLB19" s="65"/>
      <c r="KLY19" s="46"/>
      <c r="KMA19" s="65"/>
      <c r="KMX19" s="46"/>
      <c r="KMZ19" s="65"/>
      <c r="KNW19" s="46"/>
      <c r="KNY19" s="65"/>
      <c r="KOV19" s="46"/>
      <c r="KOX19" s="65"/>
      <c r="KPU19" s="46"/>
      <c r="KPW19" s="65"/>
      <c r="KQT19" s="46"/>
      <c r="KQV19" s="65"/>
      <c r="KRS19" s="46"/>
      <c r="KRU19" s="65"/>
      <c r="KSR19" s="46"/>
      <c r="KST19" s="65"/>
      <c r="KTQ19" s="46"/>
      <c r="KTS19" s="65"/>
      <c r="KUP19" s="46"/>
      <c r="KUR19" s="65"/>
      <c r="KVO19" s="46"/>
      <c r="KVQ19" s="65"/>
      <c r="KWN19" s="46"/>
      <c r="KWP19" s="65"/>
      <c r="KXM19" s="46"/>
      <c r="KXO19" s="65"/>
      <c r="KYL19" s="46"/>
      <c r="KYN19" s="65"/>
      <c r="KZK19" s="46"/>
      <c r="KZM19" s="65"/>
      <c r="LAJ19" s="46"/>
      <c r="LAL19" s="65"/>
      <c r="LBI19" s="46"/>
      <c r="LBK19" s="65"/>
      <c r="LCH19" s="46"/>
      <c r="LCJ19" s="65"/>
      <c r="LDG19" s="46"/>
      <c r="LDI19" s="65"/>
      <c r="LEF19" s="46"/>
      <c r="LEH19" s="65"/>
      <c r="LFE19" s="46"/>
      <c r="LFG19" s="65"/>
      <c r="LGD19" s="46"/>
      <c r="LGF19" s="65"/>
      <c r="LHC19" s="46"/>
      <c r="LHE19" s="65"/>
      <c r="LIB19" s="46"/>
      <c r="LID19" s="65"/>
      <c r="LJA19" s="46"/>
      <c r="LJC19" s="65"/>
      <c r="LJZ19" s="46"/>
      <c r="LKB19" s="65"/>
      <c r="LKY19" s="46"/>
      <c r="LLA19" s="65"/>
      <c r="LLX19" s="46"/>
      <c r="LLZ19" s="65"/>
      <c r="LMW19" s="46"/>
      <c r="LMY19" s="65"/>
      <c r="LNV19" s="46"/>
      <c r="LNX19" s="65"/>
      <c r="LOU19" s="46"/>
      <c r="LOW19" s="65"/>
      <c r="LPT19" s="46"/>
      <c r="LPV19" s="65"/>
      <c r="LQS19" s="46"/>
      <c r="LQU19" s="65"/>
      <c r="LRR19" s="46"/>
      <c r="LRT19" s="65"/>
      <c r="LSQ19" s="46"/>
      <c r="LSS19" s="65"/>
      <c r="LTP19" s="46"/>
      <c r="LTR19" s="65"/>
      <c r="LUO19" s="46"/>
      <c r="LUQ19" s="65"/>
      <c r="LVN19" s="46"/>
      <c r="LVP19" s="65"/>
      <c r="LWM19" s="46"/>
      <c r="LWO19" s="65"/>
      <c r="LXL19" s="46"/>
      <c r="LXN19" s="65"/>
      <c r="LYK19" s="46"/>
      <c r="LYM19" s="65"/>
      <c r="LZJ19" s="46"/>
      <c r="LZL19" s="65"/>
      <c r="MAI19" s="46"/>
      <c r="MAK19" s="65"/>
      <c r="MBH19" s="46"/>
      <c r="MBJ19" s="65"/>
      <c r="MCG19" s="46"/>
      <c r="MCI19" s="65"/>
      <c r="MDF19" s="46"/>
      <c r="MDH19" s="65"/>
      <c r="MEE19" s="46"/>
      <c r="MEG19" s="65"/>
      <c r="MFD19" s="46"/>
      <c r="MFF19" s="65"/>
      <c r="MGC19" s="46"/>
      <c r="MGE19" s="65"/>
      <c r="MHB19" s="46"/>
      <c r="MHD19" s="65"/>
      <c r="MIA19" s="46"/>
      <c r="MIC19" s="65"/>
      <c r="MIZ19" s="46"/>
      <c r="MJB19" s="65"/>
      <c r="MJY19" s="46"/>
      <c r="MKA19" s="65"/>
      <c r="MKX19" s="46"/>
      <c r="MKZ19" s="65"/>
      <c r="MLW19" s="46"/>
      <c r="MLY19" s="65"/>
      <c r="MMV19" s="46"/>
      <c r="MMX19" s="65"/>
      <c r="MNU19" s="46"/>
      <c r="MNW19" s="65"/>
      <c r="MOT19" s="46"/>
      <c r="MOV19" s="65"/>
      <c r="MPS19" s="46"/>
      <c r="MPU19" s="65"/>
      <c r="MQR19" s="46"/>
      <c r="MQT19" s="65"/>
      <c r="MRQ19" s="46"/>
      <c r="MRS19" s="65"/>
      <c r="MSP19" s="46"/>
      <c r="MSR19" s="65"/>
      <c r="MTO19" s="46"/>
      <c r="MTQ19" s="65"/>
      <c r="MUN19" s="46"/>
      <c r="MUP19" s="65"/>
      <c r="MVM19" s="46"/>
      <c r="MVO19" s="65"/>
      <c r="MWL19" s="46"/>
      <c r="MWN19" s="65"/>
      <c r="MXK19" s="46"/>
      <c r="MXM19" s="65"/>
      <c r="MYJ19" s="46"/>
      <c r="MYL19" s="65"/>
      <c r="MZI19" s="46"/>
      <c r="MZK19" s="65"/>
      <c r="NAH19" s="46"/>
      <c r="NAJ19" s="65"/>
      <c r="NBG19" s="46"/>
      <c r="NBI19" s="65"/>
      <c r="NCF19" s="46"/>
      <c r="NCH19" s="65"/>
      <c r="NDE19" s="46"/>
      <c r="NDG19" s="65"/>
      <c r="NED19" s="46"/>
      <c r="NEF19" s="65"/>
      <c r="NFC19" s="46"/>
      <c r="NFE19" s="65"/>
      <c r="NGB19" s="46"/>
      <c r="NGD19" s="65"/>
      <c r="NHA19" s="46"/>
      <c r="NHC19" s="65"/>
      <c r="NHZ19" s="46"/>
      <c r="NIB19" s="65"/>
      <c r="NIY19" s="46"/>
      <c r="NJA19" s="65"/>
      <c r="NJX19" s="46"/>
      <c r="NJZ19" s="65"/>
      <c r="NKW19" s="46"/>
      <c r="NKY19" s="65"/>
      <c r="NLV19" s="46"/>
      <c r="NLX19" s="65"/>
      <c r="NMU19" s="46"/>
      <c r="NMW19" s="65"/>
      <c r="NNT19" s="46"/>
      <c r="NNV19" s="65"/>
      <c r="NOS19" s="46"/>
      <c r="NOU19" s="65"/>
      <c r="NPR19" s="46"/>
      <c r="NPT19" s="65"/>
      <c r="NQQ19" s="46"/>
      <c r="NQS19" s="65"/>
      <c r="NRP19" s="46"/>
      <c r="NRR19" s="65"/>
      <c r="NSO19" s="46"/>
      <c r="NSQ19" s="65"/>
      <c r="NTN19" s="46"/>
      <c r="NTP19" s="65"/>
      <c r="NUM19" s="46"/>
      <c r="NUO19" s="65"/>
      <c r="NVL19" s="46"/>
      <c r="NVN19" s="65"/>
      <c r="NWK19" s="46"/>
      <c r="NWM19" s="65"/>
      <c r="NXJ19" s="46"/>
      <c r="NXL19" s="65"/>
      <c r="NYI19" s="46"/>
      <c r="NYK19" s="65"/>
      <c r="NZH19" s="46"/>
      <c r="NZJ19" s="65"/>
      <c r="OAG19" s="46"/>
      <c r="OAI19" s="65"/>
      <c r="OBF19" s="46"/>
      <c r="OBH19" s="65"/>
      <c r="OCE19" s="46"/>
      <c r="OCG19" s="65"/>
      <c r="ODD19" s="46"/>
      <c r="ODF19" s="65"/>
      <c r="OEC19" s="46"/>
      <c r="OEE19" s="65"/>
      <c r="OFB19" s="46"/>
      <c r="OFD19" s="65"/>
      <c r="OGA19" s="46"/>
      <c r="OGC19" s="65"/>
      <c r="OGZ19" s="46"/>
      <c r="OHB19" s="65"/>
      <c r="OHY19" s="46"/>
      <c r="OIA19" s="65"/>
      <c r="OIX19" s="46"/>
      <c r="OIZ19" s="65"/>
      <c r="OJW19" s="46"/>
      <c r="OJY19" s="65"/>
      <c r="OKV19" s="46"/>
      <c r="OKX19" s="65"/>
      <c r="OLU19" s="46"/>
      <c r="OLW19" s="65"/>
      <c r="OMT19" s="46"/>
      <c r="OMV19" s="65"/>
      <c r="ONS19" s="46"/>
      <c r="ONU19" s="65"/>
      <c r="OOR19" s="46"/>
      <c r="OOT19" s="65"/>
      <c r="OPQ19" s="46"/>
      <c r="OPS19" s="65"/>
      <c r="OQP19" s="46"/>
      <c r="OQR19" s="65"/>
      <c r="ORO19" s="46"/>
      <c r="ORQ19" s="65"/>
      <c r="OSN19" s="46"/>
      <c r="OSP19" s="65"/>
      <c r="OTM19" s="46"/>
      <c r="OTO19" s="65"/>
      <c r="OUL19" s="46"/>
      <c r="OUN19" s="65"/>
      <c r="OVK19" s="46"/>
      <c r="OVM19" s="65"/>
      <c r="OWJ19" s="46"/>
      <c r="OWL19" s="65"/>
      <c r="OXI19" s="46"/>
      <c r="OXK19" s="65"/>
      <c r="OYH19" s="46"/>
      <c r="OYJ19" s="65"/>
      <c r="OZG19" s="46"/>
      <c r="OZI19" s="65"/>
      <c r="PAF19" s="46"/>
      <c r="PAH19" s="65"/>
      <c r="PBE19" s="46"/>
      <c r="PBG19" s="65"/>
      <c r="PCD19" s="46"/>
      <c r="PCF19" s="65"/>
      <c r="PDC19" s="46"/>
      <c r="PDE19" s="65"/>
      <c r="PEB19" s="46"/>
      <c r="PED19" s="65"/>
      <c r="PFA19" s="46"/>
      <c r="PFC19" s="65"/>
      <c r="PFZ19" s="46"/>
      <c r="PGB19" s="65"/>
      <c r="PGY19" s="46"/>
      <c r="PHA19" s="65"/>
      <c r="PHX19" s="46"/>
      <c r="PHZ19" s="65"/>
      <c r="PIW19" s="46"/>
      <c r="PIY19" s="65"/>
      <c r="PJV19" s="46"/>
      <c r="PJX19" s="65"/>
      <c r="PKU19" s="46"/>
      <c r="PKW19" s="65"/>
      <c r="PLT19" s="46"/>
      <c r="PLV19" s="65"/>
      <c r="PMS19" s="46"/>
      <c r="PMU19" s="65"/>
      <c r="PNR19" s="46"/>
      <c r="PNT19" s="65"/>
      <c r="POQ19" s="46"/>
      <c r="POS19" s="65"/>
      <c r="PPP19" s="46"/>
      <c r="PPR19" s="65"/>
      <c r="PQO19" s="46"/>
      <c r="PQQ19" s="65"/>
      <c r="PRN19" s="46"/>
      <c r="PRP19" s="65"/>
      <c r="PSM19" s="46"/>
      <c r="PSO19" s="65"/>
      <c r="PTL19" s="46"/>
      <c r="PTN19" s="65"/>
      <c r="PUK19" s="46"/>
      <c r="PUM19" s="65"/>
      <c r="PVJ19" s="46"/>
      <c r="PVL19" s="65"/>
      <c r="PWI19" s="46"/>
      <c r="PWK19" s="65"/>
      <c r="PXH19" s="46"/>
      <c r="PXJ19" s="65"/>
      <c r="PYG19" s="46"/>
      <c r="PYI19" s="65"/>
      <c r="PZF19" s="46"/>
      <c r="PZH19" s="65"/>
      <c r="QAE19" s="46"/>
      <c r="QAG19" s="65"/>
      <c r="QBD19" s="46"/>
      <c r="QBF19" s="65"/>
      <c r="QCC19" s="46"/>
      <c r="QCE19" s="65"/>
      <c r="QDB19" s="46"/>
      <c r="QDD19" s="65"/>
      <c r="QEA19" s="46"/>
      <c r="QEC19" s="65"/>
      <c r="QEZ19" s="46"/>
      <c r="QFB19" s="65"/>
      <c r="QFY19" s="46"/>
      <c r="QGA19" s="65"/>
      <c r="QGX19" s="46"/>
      <c r="QGZ19" s="65"/>
      <c r="QHW19" s="46"/>
      <c r="QHY19" s="65"/>
      <c r="QIV19" s="46"/>
      <c r="QIX19" s="65"/>
      <c r="QJU19" s="46"/>
      <c r="QJW19" s="65"/>
      <c r="QKT19" s="46"/>
      <c r="QKV19" s="65"/>
      <c r="QLS19" s="46"/>
      <c r="QLU19" s="65"/>
      <c r="QMR19" s="46"/>
      <c r="QMT19" s="65"/>
      <c r="QNQ19" s="46"/>
      <c r="QNS19" s="65"/>
      <c r="QOP19" s="46"/>
      <c r="QOR19" s="65"/>
      <c r="QPO19" s="46"/>
      <c r="QPQ19" s="65"/>
      <c r="QQN19" s="46"/>
      <c r="QQP19" s="65"/>
      <c r="QRM19" s="46"/>
      <c r="QRO19" s="65"/>
      <c r="QSL19" s="46"/>
      <c r="QSN19" s="65"/>
      <c r="QTK19" s="46"/>
      <c r="QTM19" s="65"/>
      <c r="QUJ19" s="46"/>
      <c r="QUL19" s="65"/>
      <c r="QVI19" s="46"/>
      <c r="QVK19" s="65"/>
      <c r="QWH19" s="46"/>
      <c r="QWJ19" s="65"/>
      <c r="QXG19" s="46"/>
      <c r="QXI19" s="65"/>
      <c r="QYF19" s="46"/>
      <c r="QYH19" s="65"/>
      <c r="QZE19" s="46"/>
      <c r="QZG19" s="65"/>
      <c r="RAD19" s="46"/>
      <c r="RAF19" s="65"/>
      <c r="RBC19" s="46"/>
      <c r="RBE19" s="65"/>
      <c r="RCB19" s="46"/>
      <c r="RCD19" s="65"/>
      <c r="RDA19" s="46"/>
      <c r="RDC19" s="65"/>
      <c r="RDZ19" s="46"/>
      <c r="REB19" s="65"/>
      <c r="REY19" s="46"/>
      <c r="RFA19" s="65"/>
      <c r="RFX19" s="46"/>
      <c r="RFZ19" s="65"/>
      <c r="RGW19" s="46"/>
      <c r="RGY19" s="65"/>
      <c r="RHV19" s="46"/>
      <c r="RHX19" s="65"/>
      <c r="RIU19" s="46"/>
      <c r="RIW19" s="65"/>
      <c r="RJT19" s="46"/>
      <c r="RJV19" s="65"/>
      <c r="RKS19" s="46"/>
      <c r="RKU19" s="65"/>
      <c r="RLR19" s="46"/>
      <c r="RLT19" s="65"/>
      <c r="RMQ19" s="46"/>
      <c r="RMS19" s="65"/>
      <c r="RNP19" s="46"/>
      <c r="RNR19" s="65"/>
      <c r="ROO19" s="46"/>
      <c r="ROQ19" s="65"/>
      <c r="RPN19" s="46"/>
      <c r="RPP19" s="65"/>
      <c r="RQM19" s="46"/>
      <c r="RQO19" s="65"/>
      <c r="RRL19" s="46"/>
      <c r="RRN19" s="65"/>
      <c r="RSK19" s="46"/>
      <c r="RSM19" s="65"/>
      <c r="RTJ19" s="46"/>
      <c r="RTL19" s="65"/>
      <c r="RUI19" s="46"/>
      <c r="RUK19" s="65"/>
      <c r="RVH19" s="46"/>
      <c r="RVJ19" s="65"/>
      <c r="RWG19" s="46"/>
      <c r="RWI19" s="65"/>
      <c r="RXF19" s="46"/>
      <c r="RXH19" s="65"/>
      <c r="RYE19" s="46"/>
      <c r="RYG19" s="65"/>
      <c r="RZD19" s="46"/>
      <c r="RZF19" s="65"/>
      <c r="SAC19" s="46"/>
      <c r="SAE19" s="65"/>
      <c r="SBB19" s="46"/>
      <c r="SBD19" s="65"/>
      <c r="SCA19" s="46"/>
      <c r="SCC19" s="65"/>
      <c r="SCZ19" s="46"/>
      <c r="SDB19" s="65"/>
      <c r="SDY19" s="46"/>
      <c r="SEA19" s="65"/>
      <c r="SEX19" s="46"/>
      <c r="SEZ19" s="65"/>
      <c r="SFW19" s="46"/>
      <c r="SFY19" s="65"/>
      <c r="SGV19" s="46"/>
      <c r="SGX19" s="65"/>
      <c r="SHU19" s="46"/>
      <c r="SHW19" s="65"/>
      <c r="SIT19" s="46"/>
      <c r="SIV19" s="65"/>
      <c r="SJS19" s="46"/>
      <c r="SJU19" s="65"/>
      <c r="SKR19" s="46"/>
      <c r="SKT19" s="65"/>
      <c r="SLQ19" s="46"/>
      <c r="SLS19" s="65"/>
      <c r="SMP19" s="46"/>
      <c r="SMR19" s="65"/>
      <c r="SNO19" s="46"/>
      <c r="SNQ19" s="65"/>
      <c r="SON19" s="46"/>
      <c r="SOP19" s="65"/>
      <c r="SPM19" s="46"/>
      <c r="SPO19" s="65"/>
      <c r="SQL19" s="46"/>
      <c r="SQN19" s="65"/>
      <c r="SRK19" s="46"/>
      <c r="SRM19" s="65"/>
      <c r="SSJ19" s="46"/>
      <c r="SSL19" s="65"/>
      <c r="STI19" s="46"/>
      <c r="STK19" s="65"/>
      <c r="SUH19" s="46"/>
      <c r="SUJ19" s="65"/>
      <c r="SVG19" s="46"/>
      <c r="SVI19" s="65"/>
      <c r="SWF19" s="46"/>
      <c r="SWH19" s="65"/>
      <c r="SXE19" s="46"/>
      <c r="SXG19" s="65"/>
      <c r="SYD19" s="46"/>
      <c r="SYF19" s="65"/>
      <c r="SZC19" s="46"/>
      <c r="SZE19" s="65"/>
      <c r="TAB19" s="46"/>
      <c r="TAD19" s="65"/>
      <c r="TBA19" s="46"/>
      <c r="TBC19" s="65"/>
      <c r="TBZ19" s="46"/>
      <c r="TCB19" s="65"/>
      <c r="TCY19" s="46"/>
      <c r="TDA19" s="65"/>
      <c r="TDX19" s="46"/>
      <c r="TDZ19" s="65"/>
      <c r="TEW19" s="46"/>
      <c r="TEY19" s="65"/>
      <c r="TFV19" s="46"/>
      <c r="TFX19" s="65"/>
      <c r="TGU19" s="46"/>
      <c r="TGW19" s="65"/>
      <c r="THT19" s="46"/>
      <c r="THV19" s="65"/>
      <c r="TIS19" s="46"/>
      <c r="TIU19" s="65"/>
      <c r="TJR19" s="46"/>
      <c r="TJT19" s="65"/>
      <c r="TKQ19" s="46"/>
      <c r="TKS19" s="65"/>
      <c r="TLP19" s="46"/>
      <c r="TLR19" s="65"/>
      <c r="TMO19" s="46"/>
      <c r="TMQ19" s="65"/>
      <c r="TNN19" s="46"/>
      <c r="TNP19" s="65"/>
      <c r="TOM19" s="46"/>
      <c r="TOO19" s="65"/>
      <c r="TPL19" s="46"/>
      <c r="TPN19" s="65"/>
      <c r="TQK19" s="46"/>
      <c r="TQM19" s="65"/>
      <c r="TRJ19" s="46"/>
      <c r="TRL19" s="65"/>
      <c r="TSI19" s="46"/>
      <c r="TSK19" s="65"/>
      <c r="TTH19" s="46"/>
      <c r="TTJ19" s="65"/>
      <c r="TUG19" s="46"/>
      <c r="TUI19" s="65"/>
      <c r="TVF19" s="46"/>
      <c r="TVH19" s="65"/>
      <c r="TWE19" s="46"/>
      <c r="TWG19" s="65"/>
      <c r="TXD19" s="46"/>
      <c r="TXF19" s="65"/>
      <c r="TYC19" s="46"/>
      <c r="TYE19" s="65"/>
      <c r="TZB19" s="46"/>
      <c r="TZD19" s="65"/>
      <c r="UAA19" s="46"/>
      <c r="UAC19" s="65"/>
      <c r="UAZ19" s="46"/>
      <c r="UBB19" s="65"/>
      <c r="UBY19" s="46"/>
      <c r="UCA19" s="65"/>
      <c r="UCX19" s="46"/>
      <c r="UCZ19" s="65"/>
      <c r="UDW19" s="46"/>
      <c r="UDY19" s="65"/>
      <c r="UEV19" s="46"/>
      <c r="UEX19" s="65"/>
      <c r="UFU19" s="46"/>
      <c r="UFW19" s="65"/>
      <c r="UGT19" s="46"/>
      <c r="UGV19" s="65"/>
      <c r="UHS19" s="46"/>
      <c r="UHU19" s="65"/>
      <c r="UIR19" s="46"/>
      <c r="UIT19" s="65"/>
      <c r="UJQ19" s="46"/>
      <c r="UJS19" s="65"/>
      <c r="UKP19" s="46"/>
      <c r="UKR19" s="65"/>
      <c r="ULO19" s="46"/>
      <c r="ULQ19" s="65"/>
      <c r="UMN19" s="46"/>
      <c r="UMP19" s="65"/>
      <c r="UNM19" s="46"/>
      <c r="UNO19" s="65"/>
      <c r="UOL19" s="46"/>
      <c r="UON19" s="65"/>
      <c r="UPK19" s="46"/>
      <c r="UPM19" s="65"/>
      <c r="UQJ19" s="46"/>
      <c r="UQL19" s="65"/>
      <c r="URI19" s="46"/>
      <c r="URK19" s="65"/>
      <c r="USH19" s="46"/>
      <c r="USJ19" s="65"/>
      <c r="UTG19" s="46"/>
      <c r="UTI19" s="65"/>
      <c r="UUF19" s="46"/>
      <c r="UUH19" s="65"/>
      <c r="UVE19" s="46"/>
      <c r="UVG19" s="65"/>
      <c r="UWD19" s="46"/>
      <c r="UWF19" s="65"/>
      <c r="UXC19" s="46"/>
      <c r="UXE19" s="65"/>
      <c r="UYB19" s="46"/>
      <c r="UYD19" s="65"/>
      <c r="UZA19" s="46"/>
      <c r="UZC19" s="65"/>
      <c r="UZZ19" s="46"/>
      <c r="VAB19" s="65"/>
      <c r="VAY19" s="46"/>
      <c r="VBA19" s="65"/>
      <c r="VBX19" s="46"/>
      <c r="VBZ19" s="65"/>
      <c r="VCW19" s="46"/>
      <c r="VCY19" s="65"/>
      <c r="VDV19" s="46"/>
      <c r="VDX19" s="65"/>
      <c r="VEU19" s="46"/>
      <c r="VEW19" s="65"/>
      <c r="VFT19" s="46"/>
      <c r="VFV19" s="65"/>
      <c r="VGS19" s="46"/>
      <c r="VGU19" s="65"/>
      <c r="VHR19" s="46"/>
      <c r="VHT19" s="65"/>
      <c r="VIQ19" s="46"/>
      <c r="VIS19" s="65"/>
      <c r="VJP19" s="46"/>
      <c r="VJR19" s="65"/>
      <c r="VKO19" s="46"/>
      <c r="VKQ19" s="65"/>
      <c r="VLN19" s="46"/>
      <c r="VLP19" s="65"/>
      <c r="VMM19" s="46"/>
      <c r="VMO19" s="65"/>
      <c r="VNL19" s="46"/>
      <c r="VNN19" s="65"/>
      <c r="VOK19" s="46"/>
      <c r="VOM19" s="65"/>
      <c r="VPJ19" s="46"/>
      <c r="VPL19" s="65"/>
      <c r="VQI19" s="46"/>
      <c r="VQK19" s="65"/>
      <c r="VRH19" s="46"/>
      <c r="VRJ19" s="65"/>
      <c r="VSG19" s="46"/>
      <c r="VSI19" s="65"/>
      <c r="VTF19" s="46"/>
      <c r="VTH19" s="65"/>
      <c r="VUE19" s="46"/>
      <c r="VUG19" s="65"/>
      <c r="VVD19" s="46"/>
      <c r="VVF19" s="65"/>
      <c r="VWC19" s="46"/>
      <c r="VWE19" s="65"/>
      <c r="VXB19" s="46"/>
      <c r="VXD19" s="65"/>
      <c r="VYA19" s="46"/>
      <c r="VYC19" s="65"/>
      <c r="VYZ19" s="46"/>
      <c r="VZB19" s="65"/>
      <c r="VZY19" s="46"/>
      <c r="WAA19" s="65"/>
      <c r="WAX19" s="46"/>
      <c r="WAZ19" s="65"/>
      <c r="WBW19" s="46"/>
      <c r="WBY19" s="65"/>
      <c r="WCV19" s="46"/>
      <c r="WCX19" s="65"/>
      <c r="WDU19" s="46"/>
      <c r="WDW19" s="65"/>
      <c r="WET19" s="46"/>
      <c r="WEV19" s="65"/>
      <c r="WFS19" s="46"/>
      <c r="WFU19" s="65"/>
      <c r="WGR19" s="46"/>
      <c r="WGT19" s="65"/>
      <c r="WHQ19" s="46"/>
      <c r="WHS19" s="65"/>
      <c r="WIP19" s="46"/>
      <c r="WIR19" s="65"/>
      <c r="WJO19" s="46"/>
      <c r="WJQ19" s="65"/>
      <c r="WKN19" s="46"/>
      <c r="WKP19" s="65"/>
      <c r="WLM19" s="46"/>
      <c r="WLO19" s="65"/>
      <c r="WML19" s="46"/>
      <c r="WMN19" s="65"/>
      <c r="WNK19" s="46"/>
      <c r="WNM19" s="65"/>
      <c r="WOJ19" s="46"/>
      <c r="WOL19" s="65"/>
      <c r="WPI19" s="46"/>
      <c r="WPK19" s="65"/>
      <c r="WQH19" s="46"/>
      <c r="WQJ19" s="65"/>
      <c r="WRG19" s="46"/>
      <c r="WRI19" s="65"/>
      <c r="WSF19" s="46"/>
      <c r="WSH19" s="65"/>
      <c r="WTE19" s="46"/>
      <c r="WTG19" s="65"/>
      <c r="WUD19" s="46"/>
      <c r="WUF19" s="65"/>
      <c r="WVC19" s="46"/>
      <c r="WVE19" s="65"/>
      <c r="WWB19" s="46"/>
      <c r="WWD19" s="65"/>
      <c r="WXA19" s="46"/>
      <c r="WXC19" s="65"/>
      <c r="WXZ19" s="46"/>
      <c r="WYB19" s="65"/>
      <c r="WYY19" s="46"/>
      <c r="WZA19" s="65"/>
      <c r="WZX19" s="46"/>
      <c r="WZZ19" s="65"/>
      <c r="XAW19" s="46"/>
      <c r="XAY19" s="65"/>
      <c r="XBV19" s="46"/>
      <c r="XBX19" s="65"/>
      <c r="XCU19" s="46"/>
      <c r="XCW19" s="65"/>
      <c r="XDT19" s="46"/>
      <c r="XDV19" s="65"/>
      <c r="XES19" s="46"/>
      <c r="XEU19" s="65"/>
    </row>
    <row r="20" spans="1:1023 1025:2048 2050:3050 3073:4075 4098:5100 5123:6125 6148:7150 7173:8175 8198:9200 9223:10225 10248:11250 11273:12275 12298:13300 13323:14325 14348:15350 15373:16375" ht="13.5" hidden="1" x14ac:dyDescent="0.25">
      <c r="A20" s="61" t="s">
        <v>44</v>
      </c>
      <c r="B20" s="62">
        <v>3.8</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2">
        <v>4</v>
      </c>
      <c r="U20" s="62">
        <v>5.5</v>
      </c>
      <c r="V20" s="62">
        <v>2.5</v>
      </c>
      <c r="W20" s="62"/>
      <c r="X20" s="62">
        <v>3.8</v>
      </c>
      <c r="Y20" s="62"/>
      <c r="Z20" s="61">
        <v>2.5</v>
      </c>
      <c r="AA20" s="61">
        <v>4</v>
      </c>
      <c r="AB20" s="61">
        <v>5.5</v>
      </c>
      <c r="AC20" s="61"/>
      <c r="AD20" s="61"/>
      <c r="AV20" s="46"/>
      <c r="AX20" s="65"/>
      <c r="BU20" s="46"/>
      <c r="BW20" s="65"/>
      <c r="CT20" s="46"/>
      <c r="CV20" s="65"/>
      <c r="DS20" s="46"/>
      <c r="DU20" s="65"/>
      <c r="ER20" s="46"/>
      <c r="ET20" s="65"/>
      <c r="FQ20" s="46"/>
      <c r="FS20" s="65"/>
      <c r="GP20" s="46"/>
      <c r="GR20" s="65"/>
      <c r="HO20" s="46"/>
      <c r="HQ20" s="65"/>
      <c r="IN20" s="46"/>
      <c r="IP20" s="65"/>
      <c r="JM20" s="46"/>
      <c r="JO20" s="65"/>
      <c r="KL20" s="46"/>
      <c r="KN20" s="65"/>
      <c r="LK20" s="46"/>
      <c r="LM20" s="65"/>
      <c r="MJ20" s="46"/>
      <c r="ML20" s="65"/>
      <c r="NI20" s="46"/>
      <c r="NK20" s="65"/>
      <c r="OH20" s="46"/>
      <c r="OJ20" s="65"/>
      <c r="PG20" s="46"/>
      <c r="PI20" s="65"/>
      <c r="QF20" s="46"/>
      <c r="QH20" s="65"/>
      <c r="RE20" s="46"/>
      <c r="RG20" s="65"/>
      <c r="SD20" s="46"/>
      <c r="SF20" s="65"/>
      <c r="TC20" s="46"/>
      <c r="TE20" s="65"/>
      <c r="UB20" s="46"/>
      <c r="UD20" s="65"/>
      <c r="VA20" s="46"/>
      <c r="VC20" s="65"/>
      <c r="VZ20" s="46"/>
      <c r="WB20" s="65"/>
      <c r="WY20" s="46"/>
      <c r="XA20" s="65"/>
      <c r="XX20" s="46"/>
      <c r="XZ20" s="65"/>
      <c r="YW20" s="46"/>
      <c r="YY20" s="65"/>
      <c r="ZV20" s="46"/>
      <c r="ZX20" s="65"/>
      <c r="AAU20" s="46"/>
      <c r="AAW20" s="65"/>
      <c r="ABT20" s="46"/>
      <c r="ABV20" s="65"/>
      <c r="ACS20" s="46"/>
      <c r="ACU20" s="65"/>
      <c r="ADR20" s="46"/>
      <c r="ADT20" s="65"/>
      <c r="AEQ20" s="46"/>
      <c r="AES20" s="65"/>
      <c r="AFP20" s="46"/>
      <c r="AFR20" s="65"/>
      <c r="AGO20" s="46"/>
      <c r="AGQ20" s="65"/>
      <c r="AHN20" s="46"/>
      <c r="AHP20" s="65"/>
      <c r="AIM20" s="46"/>
      <c r="AIO20" s="65"/>
      <c r="AJL20" s="46"/>
      <c r="AJN20" s="65"/>
      <c r="AKK20" s="46"/>
      <c r="AKM20" s="65"/>
      <c r="ALJ20" s="46"/>
      <c r="ALL20" s="65"/>
      <c r="AMI20" s="46"/>
      <c r="AMK20" s="65"/>
      <c r="ANH20" s="46"/>
      <c r="ANJ20" s="65"/>
      <c r="AOG20" s="46"/>
      <c r="AOI20" s="65"/>
      <c r="APF20" s="46"/>
      <c r="APH20" s="65"/>
      <c r="AQE20" s="46"/>
      <c r="AQG20" s="65"/>
      <c r="ARD20" s="46"/>
      <c r="ARF20" s="65"/>
      <c r="ASC20" s="46"/>
      <c r="ASE20" s="65"/>
      <c r="ATB20" s="46"/>
      <c r="ATD20" s="65"/>
      <c r="AUA20" s="46"/>
      <c r="AUC20" s="65"/>
      <c r="AUZ20" s="46"/>
      <c r="AVB20" s="65"/>
      <c r="AVY20" s="46"/>
      <c r="AWA20" s="65"/>
      <c r="AWX20" s="46"/>
      <c r="AWZ20" s="65"/>
      <c r="AXW20" s="46"/>
      <c r="AXY20" s="65"/>
      <c r="AYV20" s="46"/>
      <c r="AYX20" s="65"/>
      <c r="AZU20" s="46"/>
      <c r="AZW20" s="65"/>
      <c r="BAT20" s="46"/>
      <c r="BAV20" s="65"/>
      <c r="BBS20" s="46"/>
      <c r="BBU20" s="65"/>
      <c r="BCR20" s="46"/>
      <c r="BCT20" s="65"/>
      <c r="BDQ20" s="46"/>
      <c r="BDS20" s="65"/>
      <c r="BEP20" s="46"/>
      <c r="BER20" s="65"/>
      <c r="BFO20" s="46"/>
      <c r="BFQ20" s="65"/>
      <c r="BGN20" s="46"/>
      <c r="BGP20" s="65"/>
      <c r="BHM20" s="46"/>
      <c r="BHO20" s="65"/>
      <c r="BIL20" s="46"/>
      <c r="BIN20" s="65"/>
      <c r="BJK20" s="46"/>
      <c r="BJM20" s="65"/>
      <c r="BKJ20" s="46"/>
      <c r="BKL20" s="65"/>
      <c r="BLI20" s="46"/>
      <c r="BLK20" s="65"/>
      <c r="BMH20" s="46"/>
      <c r="BMJ20" s="65"/>
      <c r="BNG20" s="46"/>
      <c r="BNI20" s="65"/>
      <c r="BOF20" s="46"/>
      <c r="BOH20" s="65"/>
      <c r="BPE20" s="46"/>
      <c r="BPG20" s="65"/>
      <c r="BQD20" s="46"/>
      <c r="BQF20" s="65"/>
      <c r="BRC20" s="46"/>
      <c r="BRE20" s="65"/>
      <c r="BSB20" s="46"/>
      <c r="BSD20" s="65"/>
      <c r="BTA20" s="46"/>
      <c r="BTC20" s="65"/>
      <c r="BTZ20" s="46"/>
      <c r="BUB20" s="65"/>
      <c r="BUY20" s="46"/>
      <c r="BVA20" s="65"/>
      <c r="BVX20" s="46"/>
      <c r="BVZ20" s="65"/>
      <c r="BWW20" s="46"/>
      <c r="BWY20" s="65"/>
      <c r="BXV20" s="46"/>
      <c r="BXX20" s="65"/>
      <c r="BYU20" s="46"/>
      <c r="BYW20" s="65"/>
      <c r="BZT20" s="46"/>
      <c r="BZV20" s="65"/>
      <c r="CAS20" s="46"/>
      <c r="CAU20" s="65"/>
      <c r="CBR20" s="46"/>
      <c r="CBT20" s="65"/>
      <c r="CCQ20" s="46"/>
      <c r="CCS20" s="65"/>
      <c r="CDP20" s="46"/>
      <c r="CDR20" s="65"/>
      <c r="CEO20" s="46"/>
      <c r="CEQ20" s="65"/>
      <c r="CFN20" s="46"/>
      <c r="CFP20" s="65"/>
      <c r="CGM20" s="46"/>
      <c r="CGO20" s="65"/>
      <c r="CHL20" s="46"/>
      <c r="CHN20" s="65"/>
      <c r="CIK20" s="46"/>
      <c r="CIM20" s="65"/>
      <c r="CJJ20" s="46"/>
      <c r="CJL20" s="65"/>
      <c r="CKI20" s="46"/>
      <c r="CKK20" s="65"/>
      <c r="CLH20" s="46"/>
      <c r="CLJ20" s="65"/>
      <c r="CMG20" s="46"/>
      <c r="CMI20" s="65"/>
      <c r="CNF20" s="46"/>
      <c r="CNH20" s="65"/>
      <c r="COE20" s="46"/>
      <c r="COG20" s="65"/>
      <c r="CPD20" s="46"/>
      <c r="CPF20" s="65"/>
      <c r="CQC20" s="46"/>
      <c r="CQE20" s="65"/>
      <c r="CRB20" s="46"/>
      <c r="CRD20" s="65"/>
      <c r="CSA20" s="46"/>
      <c r="CSC20" s="65"/>
      <c r="CSZ20" s="46"/>
      <c r="CTB20" s="65"/>
      <c r="CTY20" s="46"/>
      <c r="CUA20" s="65"/>
      <c r="CUX20" s="46"/>
      <c r="CUZ20" s="65"/>
      <c r="CVW20" s="46"/>
      <c r="CVY20" s="65"/>
      <c r="CWV20" s="46"/>
      <c r="CWX20" s="65"/>
      <c r="CXU20" s="46"/>
      <c r="CXW20" s="65"/>
      <c r="CYT20" s="46"/>
      <c r="CYV20" s="65"/>
      <c r="CZS20" s="46"/>
      <c r="CZU20" s="65"/>
      <c r="DAR20" s="46"/>
      <c r="DAT20" s="65"/>
      <c r="DBQ20" s="46"/>
      <c r="DBS20" s="65"/>
      <c r="DCP20" s="46"/>
      <c r="DCR20" s="65"/>
      <c r="DDO20" s="46"/>
      <c r="DDQ20" s="65"/>
      <c r="DEN20" s="46"/>
      <c r="DEP20" s="65"/>
      <c r="DFM20" s="46"/>
      <c r="DFO20" s="65"/>
      <c r="DGL20" s="46"/>
      <c r="DGN20" s="65"/>
      <c r="DHK20" s="46"/>
      <c r="DHM20" s="65"/>
      <c r="DIJ20" s="46"/>
      <c r="DIL20" s="65"/>
      <c r="DJI20" s="46"/>
      <c r="DJK20" s="65"/>
      <c r="DKH20" s="46"/>
      <c r="DKJ20" s="65"/>
      <c r="DLG20" s="46"/>
      <c r="DLI20" s="65"/>
      <c r="DMF20" s="46"/>
      <c r="DMH20" s="65"/>
      <c r="DNE20" s="46"/>
      <c r="DNG20" s="65"/>
      <c r="DOD20" s="46"/>
      <c r="DOF20" s="65"/>
      <c r="DPC20" s="46"/>
      <c r="DPE20" s="65"/>
      <c r="DQB20" s="46"/>
      <c r="DQD20" s="65"/>
      <c r="DRA20" s="46"/>
      <c r="DRC20" s="65"/>
      <c r="DRZ20" s="46"/>
      <c r="DSB20" s="65"/>
      <c r="DSY20" s="46"/>
      <c r="DTA20" s="65"/>
      <c r="DTX20" s="46"/>
      <c r="DTZ20" s="65"/>
      <c r="DUW20" s="46"/>
      <c r="DUY20" s="65"/>
      <c r="DVV20" s="46"/>
      <c r="DVX20" s="65"/>
      <c r="DWU20" s="46"/>
      <c r="DWW20" s="65"/>
      <c r="DXT20" s="46"/>
      <c r="DXV20" s="65"/>
      <c r="DYS20" s="46"/>
      <c r="DYU20" s="65"/>
      <c r="DZR20" s="46"/>
      <c r="DZT20" s="65"/>
      <c r="EAQ20" s="46"/>
      <c r="EAS20" s="65"/>
      <c r="EBP20" s="46"/>
      <c r="EBR20" s="65"/>
      <c r="ECO20" s="46"/>
      <c r="ECQ20" s="65"/>
      <c r="EDN20" s="46"/>
      <c r="EDP20" s="65"/>
      <c r="EEM20" s="46"/>
      <c r="EEO20" s="65"/>
      <c r="EFL20" s="46"/>
      <c r="EFN20" s="65"/>
      <c r="EGK20" s="46"/>
      <c r="EGM20" s="65"/>
      <c r="EHJ20" s="46"/>
      <c r="EHL20" s="65"/>
      <c r="EII20" s="46"/>
      <c r="EIK20" s="65"/>
      <c r="EJH20" s="46"/>
      <c r="EJJ20" s="65"/>
      <c r="EKG20" s="46"/>
      <c r="EKI20" s="65"/>
      <c r="ELF20" s="46"/>
      <c r="ELH20" s="65"/>
      <c r="EME20" s="46"/>
      <c r="EMG20" s="65"/>
      <c r="END20" s="46"/>
      <c r="ENF20" s="65"/>
      <c r="EOC20" s="46"/>
      <c r="EOE20" s="65"/>
      <c r="EPB20" s="46"/>
      <c r="EPD20" s="65"/>
      <c r="EQA20" s="46"/>
      <c r="EQC20" s="65"/>
      <c r="EQZ20" s="46"/>
      <c r="ERB20" s="65"/>
      <c r="ERY20" s="46"/>
      <c r="ESA20" s="65"/>
      <c r="ESX20" s="46"/>
      <c r="ESZ20" s="65"/>
      <c r="ETW20" s="46"/>
      <c r="ETY20" s="65"/>
      <c r="EUV20" s="46"/>
      <c r="EUX20" s="65"/>
      <c r="EVU20" s="46"/>
      <c r="EVW20" s="65"/>
      <c r="EWT20" s="46"/>
      <c r="EWV20" s="65"/>
      <c r="EXS20" s="46"/>
      <c r="EXU20" s="65"/>
      <c r="EYR20" s="46"/>
      <c r="EYT20" s="65"/>
      <c r="EZQ20" s="46"/>
      <c r="EZS20" s="65"/>
      <c r="FAP20" s="46"/>
      <c r="FAR20" s="65"/>
      <c r="FBO20" s="46"/>
      <c r="FBQ20" s="65"/>
      <c r="FCN20" s="46"/>
      <c r="FCP20" s="65"/>
      <c r="FDM20" s="46"/>
      <c r="FDO20" s="65"/>
      <c r="FEL20" s="46"/>
      <c r="FEN20" s="65"/>
      <c r="FFK20" s="46"/>
      <c r="FFM20" s="65"/>
      <c r="FGJ20" s="46"/>
      <c r="FGL20" s="65"/>
      <c r="FHI20" s="46"/>
      <c r="FHK20" s="65"/>
      <c r="FIH20" s="46"/>
      <c r="FIJ20" s="65"/>
      <c r="FJG20" s="46"/>
      <c r="FJI20" s="65"/>
      <c r="FKF20" s="46"/>
      <c r="FKH20" s="65"/>
      <c r="FLE20" s="46"/>
      <c r="FLG20" s="65"/>
      <c r="FMD20" s="46"/>
      <c r="FMF20" s="65"/>
      <c r="FNC20" s="46"/>
      <c r="FNE20" s="65"/>
      <c r="FOB20" s="46"/>
      <c r="FOD20" s="65"/>
      <c r="FPA20" s="46"/>
      <c r="FPC20" s="65"/>
      <c r="FPZ20" s="46"/>
      <c r="FQB20" s="65"/>
      <c r="FQY20" s="46"/>
      <c r="FRA20" s="65"/>
      <c r="FRX20" s="46"/>
      <c r="FRZ20" s="65"/>
      <c r="FSW20" s="46"/>
      <c r="FSY20" s="65"/>
      <c r="FTV20" s="46"/>
      <c r="FTX20" s="65"/>
      <c r="FUU20" s="46"/>
      <c r="FUW20" s="65"/>
      <c r="FVT20" s="46"/>
      <c r="FVV20" s="65"/>
      <c r="FWS20" s="46"/>
      <c r="FWU20" s="65"/>
      <c r="FXR20" s="46"/>
      <c r="FXT20" s="65"/>
      <c r="FYQ20" s="46"/>
      <c r="FYS20" s="65"/>
      <c r="FZP20" s="46"/>
      <c r="FZR20" s="65"/>
      <c r="GAO20" s="46"/>
      <c r="GAQ20" s="65"/>
      <c r="GBN20" s="46"/>
      <c r="GBP20" s="65"/>
      <c r="GCM20" s="46"/>
      <c r="GCO20" s="65"/>
      <c r="GDL20" s="46"/>
      <c r="GDN20" s="65"/>
      <c r="GEK20" s="46"/>
      <c r="GEM20" s="65"/>
      <c r="GFJ20" s="46"/>
      <c r="GFL20" s="65"/>
      <c r="GGI20" s="46"/>
      <c r="GGK20" s="65"/>
      <c r="GHH20" s="46"/>
      <c r="GHJ20" s="65"/>
      <c r="GIG20" s="46"/>
      <c r="GII20" s="65"/>
      <c r="GJF20" s="46"/>
      <c r="GJH20" s="65"/>
      <c r="GKE20" s="46"/>
      <c r="GKG20" s="65"/>
      <c r="GLD20" s="46"/>
      <c r="GLF20" s="65"/>
      <c r="GMC20" s="46"/>
      <c r="GME20" s="65"/>
      <c r="GNB20" s="46"/>
      <c r="GND20" s="65"/>
      <c r="GOA20" s="46"/>
      <c r="GOC20" s="65"/>
      <c r="GOZ20" s="46"/>
      <c r="GPB20" s="65"/>
      <c r="GPY20" s="46"/>
      <c r="GQA20" s="65"/>
      <c r="GQX20" s="46"/>
      <c r="GQZ20" s="65"/>
      <c r="GRW20" s="46"/>
      <c r="GRY20" s="65"/>
      <c r="GSV20" s="46"/>
      <c r="GSX20" s="65"/>
      <c r="GTU20" s="46"/>
      <c r="GTW20" s="65"/>
      <c r="GUT20" s="46"/>
      <c r="GUV20" s="65"/>
      <c r="GVS20" s="46"/>
      <c r="GVU20" s="65"/>
      <c r="GWR20" s="46"/>
      <c r="GWT20" s="65"/>
      <c r="GXQ20" s="46"/>
      <c r="GXS20" s="65"/>
      <c r="GYP20" s="46"/>
      <c r="GYR20" s="65"/>
      <c r="GZO20" s="46"/>
      <c r="GZQ20" s="65"/>
      <c r="HAN20" s="46"/>
      <c r="HAP20" s="65"/>
      <c r="HBM20" s="46"/>
      <c r="HBO20" s="65"/>
      <c r="HCL20" s="46"/>
      <c r="HCN20" s="65"/>
      <c r="HDK20" s="46"/>
      <c r="HDM20" s="65"/>
      <c r="HEJ20" s="46"/>
      <c r="HEL20" s="65"/>
      <c r="HFI20" s="46"/>
      <c r="HFK20" s="65"/>
      <c r="HGH20" s="46"/>
      <c r="HGJ20" s="65"/>
      <c r="HHG20" s="46"/>
      <c r="HHI20" s="65"/>
      <c r="HIF20" s="46"/>
      <c r="HIH20" s="65"/>
      <c r="HJE20" s="46"/>
      <c r="HJG20" s="65"/>
      <c r="HKD20" s="46"/>
      <c r="HKF20" s="65"/>
      <c r="HLC20" s="46"/>
      <c r="HLE20" s="65"/>
      <c r="HMB20" s="46"/>
      <c r="HMD20" s="65"/>
      <c r="HNA20" s="46"/>
      <c r="HNC20" s="65"/>
      <c r="HNZ20" s="46"/>
      <c r="HOB20" s="65"/>
      <c r="HOY20" s="46"/>
      <c r="HPA20" s="65"/>
      <c r="HPX20" s="46"/>
      <c r="HPZ20" s="65"/>
      <c r="HQW20" s="46"/>
      <c r="HQY20" s="65"/>
      <c r="HRV20" s="46"/>
      <c r="HRX20" s="65"/>
      <c r="HSU20" s="46"/>
      <c r="HSW20" s="65"/>
      <c r="HTT20" s="46"/>
      <c r="HTV20" s="65"/>
      <c r="HUS20" s="46"/>
      <c r="HUU20" s="65"/>
      <c r="HVR20" s="46"/>
      <c r="HVT20" s="65"/>
      <c r="HWQ20" s="46"/>
      <c r="HWS20" s="65"/>
      <c r="HXP20" s="46"/>
      <c r="HXR20" s="65"/>
      <c r="HYO20" s="46"/>
      <c r="HYQ20" s="65"/>
      <c r="HZN20" s="46"/>
      <c r="HZP20" s="65"/>
      <c r="IAM20" s="46"/>
      <c r="IAO20" s="65"/>
      <c r="IBL20" s="46"/>
      <c r="IBN20" s="65"/>
      <c r="ICK20" s="46"/>
      <c r="ICM20" s="65"/>
      <c r="IDJ20" s="46"/>
      <c r="IDL20" s="65"/>
      <c r="IEI20" s="46"/>
      <c r="IEK20" s="65"/>
      <c r="IFH20" s="46"/>
      <c r="IFJ20" s="65"/>
      <c r="IGG20" s="46"/>
      <c r="IGI20" s="65"/>
      <c r="IHF20" s="46"/>
      <c r="IHH20" s="65"/>
      <c r="IIE20" s="46"/>
      <c r="IIG20" s="65"/>
      <c r="IJD20" s="46"/>
      <c r="IJF20" s="65"/>
      <c r="IKC20" s="46"/>
      <c r="IKE20" s="65"/>
      <c r="ILB20" s="46"/>
      <c r="ILD20" s="65"/>
      <c r="IMA20" s="46"/>
      <c r="IMC20" s="65"/>
      <c r="IMZ20" s="46"/>
      <c r="INB20" s="65"/>
      <c r="INY20" s="46"/>
      <c r="IOA20" s="65"/>
      <c r="IOX20" s="46"/>
      <c r="IOZ20" s="65"/>
      <c r="IPW20" s="46"/>
      <c r="IPY20" s="65"/>
      <c r="IQV20" s="46"/>
      <c r="IQX20" s="65"/>
      <c r="IRU20" s="46"/>
      <c r="IRW20" s="65"/>
      <c r="IST20" s="46"/>
      <c r="ISV20" s="65"/>
      <c r="ITS20" s="46"/>
      <c r="ITU20" s="65"/>
      <c r="IUR20" s="46"/>
      <c r="IUT20" s="65"/>
      <c r="IVQ20" s="46"/>
      <c r="IVS20" s="65"/>
      <c r="IWP20" s="46"/>
      <c r="IWR20" s="65"/>
      <c r="IXO20" s="46"/>
      <c r="IXQ20" s="65"/>
      <c r="IYN20" s="46"/>
      <c r="IYP20" s="65"/>
      <c r="IZM20" s="46"/>
      <c r="IZO20" s="65"/>
      <c r="JAL20" s="46"/>
      <c r="JAN20" s="65"/>
      <c r="JBK20" s="46"/>
      <c r="JBM20" s="65"/>
      <c r="JCJ20" s="46"/>
      <c r="JCL20" s="65"/>
      <c r="JDI20" s="46"/>
      <c r="JDK20" s="65"/>
      <c r="JEH20" s="46"/>
      <c r="JEJ20" s="65"/>
      <c r="JFG20" s="46"/>
      <c r="JFI20" s="65"/>
      <c r="JGF20" s="46"/>
      <c r="JGH20" s="65"/>
      <c r="JHE20" s="46"/>
      <c r="JHG20" s="65"/>
      <c r="JID20" s="46"/>
      <c r="JIF20" s="65"/>
      <c r="JJC20" s="46"/>
      <c r="JJE20" s="65"/>
      <c r="JKB20" s="46"/>
      <c r="JKD20" s="65"/>
      <c r="JLA20" s="46"/>
      <c r="JLC20" s="65"/>
      <c r="JLZ20" s="46"/>
      <c r="JMB20" s="65"/>
      <c r="JMY20" s="46"/>
      <c r="JNA20" s="65"/>
      <c r="JNX20" s="46"/>
      <c r="JNZ20" s="65"/>
      <c r="JOW20" s="46"/>
      <c r="JOY20" s="65"/>
      <c r="JPV20" s="46"/>
      <c r="JPX20" s="65"/>
      <c r="JQU20" s="46"/>
      <c r="JQW20" s="65"/>
      <c r="JRT20" s="46"/>
      <c r="JRV20" s="65"/>
      <c r="JSS20" s="46"/>
      <c r="JSU20" s="65"/>
      <c r="JTR20" s="46"/>
      <c r="JTT20" s="65"/>
      <c r="JUQ20" s="46"/>
      <c r="JUS20" s="65"/>
      <c r="JVP20" s="46"/>
      <c r="JVR20" s="65"/>
      <c r="JWO20" s="46"/>
      <c r="JWQ20" s="65"/>
      <c r="JXN20" s="46"/>
      <c r="JXP20" s="65"/>
      <c r="JYM20" s="46"/>
      <c r="JYO20" s="65"/>
      <c r="JZL20" s="46"/>
      <c r="JZN20" s="65"/>
      <c r="KAK20" s="46"/>
      <c r="KAM20" s="65"/>
      <c r="KBJ20" s="46"/>
      <c r="KBL20" s="65"/>
      <c r="KCI20" s="46"/>
      <c r="KCK20" s="65"/>
      <c r="KDH20" s="46"/>
      <c r="KDJ20" s="65"/>
      <c r="KEG20" s="46"/>
      <c r="KEI20" s="65"/>
      <c r="KFF20" s="46"/>
      <c r="KFH20" s="65"/>
      <c r="KGE20" s="46"/>
      <c r="KGG20" s="65"/>
      <c r="KHD20" s="46"/>
      <c r="KHF20" s="65"/>
      <c r="KIC20" s="46"/>
      <c r="KIE20" s="65"/>
      <c r="KJB20" s="46"/>
      <c r="KJD20" s="65"/>
      <c r="KKA20" s="46"/>
      <c r="KKC20" s="65"/>
      <c r="KKZ20" s="46"/>
      <c r="KLB20" s="65"/>
      <c r="KLY20" s="46"/>
      <c r="KMA20" s="65"/>
      <c r="KMX20" s="46"/>
      <c r="KMZ20" s="65"/>
      <c r="KNW20" s="46"/>
      <c r="KNY20" s="65"/>
      <c r="KOV20" s="46"/>
      <c r="KOX20" s="65"/>
      <c r="KPU20" s="46"/>
      <c r="KPW20" s="65"/>
      <c r="KQT20" s="46"/>
      <c r="KQV20" s="65"/>
      <c r="KRS20" s="46"/>
      <c r="KRU20" s="65"/>
      <c r="KSR20" s="46"/>
      <c r="KST20" s="65"/>
      <c r="KTQ20" s="46"/>
      <c r="KTS20" s="65"/>
      <c r="KUP20" s="46"/>
      <c r="KUR20" s="65"/>
      <c r="KVO20" s="46"/>
      <c r="KVQ20" s="65"/>
      <c r="KWN20" s="46"/>
      <c r="KWP20" s="65"/>
      <c r="KXM20" s="46"/>
      <c r="KXO20" s="65"/>
      <c r="KYL20" s="46"/>
      <c r="KYN20" s="65"/>
      <c r="KZK20" s="46"/>
      <c r="KZM20" s="65"/>
      <c r="LAJ20" s="46"/>
      <c r="LAL20" s="65"/>
      <c r="LBI20" s="46"/>
      <c r="LBK20" s="65"/>
      <c r="LCH20" s="46"/>
      <c r="LCJ20" s="65"/>
      <c r="LDG20" s="46"/>
      <c r="LDI20" s="65"/>
      <c r="LEF20" s="46"/>
      <c r="LEH20" s="65"/>
      <c r="LFE20" s="46"/>
      <c r="LFG20" s="65"/>
      <c r="LGD20" s="46"/>
      <c r="LGF20" s="65"/>
      <c r="LHC20" s="46"/>
      <c r="LHE20" s="65"/>
      <c r="LIB20" s="46"/>
      <c r="LID20" s="65"/>
      <c r="LJA20" s="46"/>
      <c r="LJC20" s="65"/>
      <c r="LJZ20" s="46"/>
      <c r="LKB20" s="65"/>
      <c r="LKY20" s="46"/>
      <c r="LLA20" s="65"/>
      <c r="LLX20" s="46"/>
      <c r="LLZ20" s="65"/>
      <c r="LMW20" s="46"/>
      <c r="LMY20" s="65"/>
      <c r="LNV20" s="46"/>
      <c r="LNX20" s="65"/>
      <c r="LOU20" s="46"/>
      <c r="LOW20" s="65"/>
      <c r="LPT20" s="46"/>
      <c r="LPV20" s="65"/>
      <c r="LQS20" s="46"/>
      <c r="LQU20" s="65"/>
      <c r="LRR20" s="46"/>
      <c r="LRT20" s="65"/>
      <c r="LSQ20" s="46"/>
      <c r="LSS20" s="65"/>
      <c r="LTP20" s="46"/>
      <c r="LTR20" s="65"/>
      <c r="LUO20" s="46"/>
      <c r="LUQ20" s="65"/>
      <c r="LVN20" s="46"/>
      <c r="LVP20" s="65"/>
      <c r="LWM20" s="46"/>
      <c r="LWO20" s="65"/>
      <c r="LXL20" s="46"/>
      <c r="LXN20" s="65"/>
      <c r="LYK20" s="46"/>
      <c r="LYM20" s="65"/>
      <c r="LZJ20" s="46"/>
      <c r="LZL20" s="65"/>
      <c r="MAI20" s="46"/>
      <c r="MAK20" s="65"/>
      <c r="MBH20" s="46"/>
      <c r="MBJ20" s="65"/>
      <c r="MCG20" s="46"/>
      <c r="MCI20" s="65"/>
      <c r="MDF20" s="46"/>
      <c r="MDH20" s="65"/>
      <c r="MEE20" s="46"/>
      <c r="MEG20" s="65"/>
      <c r="MFD20" s="46"/>
      <c r="MFF20" s="65"/>
      <c r="MGC20" s="46"/>
      <c r="MGE20" s="65"/>
      <c r="MHB20" s="46"/>
      <c r="MHD20" s="65"/>
      <c r="MIA20" s="46"/>
      <c r="MIC20" s="65"/>
      <c r="MIZ20" s="46"/>
      <c r="MJB20" s="65"/>
      <c r="MJY20" s="46"/>
      <c r="MKA20" s="65"/>
      <c r="MKX20" s="46"/>
      <c r="MKZ20" s="65"/>
      <c r="MLW20" s="46"/>
      <c r="MLY20" s="65"/>
      <c r="MMV20" s="46"/>
      <c r="MMX20" s="65"/>
      <c r="MNU20" s="46"/>
      <c r="MNW20" s="65"/>
      <c r="MOT20" s="46"/>
      <c r="MOV20" s="65"/>
      <c r="MPS20" s="46"/>
      <c r="MPU20" s="65"/>
      <c r="MQR20" s="46"/>
      <c r="MQT20" s="65"/>
      <c r="MRQ20" s="46"/>
      <c r="MRS20" s="65"/>
      <c r="MSP20" s="46"/>
      <c r="MSR20" s="65"/>
      <c r="MTO20" s="46"/>
      <c r="MTQ20" s="65"/>
      <c r="MUN20" s="46"/>
      <c r="MUP20" s="65"/>
      <c r="MVM20" s="46"/>
      <c r="MVO20" s="65"/>
      <c r="MWL20" s="46"/>
      <c r="MWN20" s="65"/>
      <c r="MXK20" s="46"/>
      <c r="MXM20" s="65"/>
      <c r="MYJ20" s="46"/>
      <c r="MYL20" s="65"/>
      <c r="MZI20" s="46"/>
      <c r="MZK20" s="65"/>
      <c r="NAH20" s="46"/>
      <c r="NAJ20" s="65"/>
      <c r="NBG20" s="46"/>
      <c r="NBI20" s="65"/>
      <c r="NCF20" s="46"/>
      <c r="NCH20" s="65"/>
      <c r="NDE20" s="46"/>
      <c r="NDG20" s="65"/>
      <c r="NED20" s="46"/>
      <c r="NEF20" s="65"/>
      <c r="NFC20" s="46"/>
      <c r="NFE20" s="65"/>
      <c r="NGB20" s="46"/>
      <c r="NGD20" s="65"/>
      <c r="NHA20" s="46"/>
      <c r="NHC20" s="65"/>
      <c r="NHZ20" s="46"/>
      <c r="NIB20" s="65"/>
      <c r="NIY20" s="46"/>
      <c r="NJA20" s="65"/>
      <c r="NJX20" s="46"/>
      <c r="NJZ20" s="65"/>
      <c r="NKW20" s="46"/>
      <c r="NKY20" s="65"/>
      <c r="NLV20" s="46"/>
      <c r="NLX20" s="65"/>
      <c r="NMU20" s="46"/>
      <c r="NMW20" s="65"/>
      <c r="NNT20" s="46"/>
      <c r="NNV20" s="65"/>
      <c r="NOS20" s="46"/>
      <c r="NOU20" s="65"/>
      <c r="NPR20" s="46"/>
      <c r="NPT20" s="65"/>
      <c r="NQQ20" s="46"/>
      <c r="NQS20" s="65"/>
      <c r="NRP20" s="46"/>
      <c r="NRR20" s="65"/>
      <c r="NSO20" s="46"/>
      <c r="NSQ20" s="65"/>
      <c r="NTN20" s="46"/>
      <c r="NTP20" s="65"/>
      <c r="NUM20" s="46"/>
      <c r="NUO20" s="65"/>
      <c r="NVL20" s="46"/>
      <c r="NVN20" s="65"/>
      <c r="NWK20" s="46"/>
      <c r="NWM20" s="65"/>
      <c r="NXJ20" s="46"/>
      <c r="NXL20" s="65"/>
      <c r="NYI20" s="46"/>
      <c r="NYK20" s="65"/>
      <c r="NZH20" s="46"/>
      <c r="NZJ20" s="65"/>
      <c r="OAG20" s="46"/>
      <c r="OAI20" s="65"/>
      <c r="OBF20" s="46"/>
      <c r="OBH20" s="65"/>
      <c r="OCE20" s="46"/>
      <c r="OCG20" s="65"/>
      <c r="ODD20" s="46"/>
      <c r="ODF20" s="65"/>
      <c r="OEC20" s="46"/>
      <c r="OEE20" s="65"/>
      <c r="OFB20" s="46"/>
      <c r="OFD20" s="65"/>
      <c r="OGA20" s="46"/>
      <c r="OGC20" s="65"/>
      <c r="OGZ20" s="46"/>
      <c r="OHB20" s="65"/>
      <c r="OHY20" s="46"/>
      <c r="OIA20" s="65"/>
      <c r="OIX20" s="46"/>
      <c r="OIZ20" s="65"/>
      <c r="OJW20" s="46"/>
      <c r="OJY20" s="65"/>
      <c r="OKV20" s="46"/>
      <c r="OKX20" s="65"/>
      <c r="OLU20" s="46"/>
      <c r="OLW20" s="65"/>
      <c r="OMT20" s="46"/>
      <c r="OMV20" s="65"/>
      <c r="ONS20" s="46"/>
      <c r="ONU20" s="65"/>
      <c r="OOR20" s="46"/>
      <c r="OOT20" s="65"/>
      <c r="OPQ20" s="46"/>
      <c r="OPS20" s="65"/>
      <c r="OQP20" s="46"/>
      <c r="OQR20" s="65"/>
      <c r="ORO20" s="46"/>
      <c r="ORQ20" s="65"/>
      <c r="OSN20" s="46"/>
      <c r="OSP20" s="65"/>
      <c r="OTM20" s="46"/>
      <c r="OTO20" s="65"/>
      <c r="OUL20" s="46"/>
      <c r="OUN20" s="65"/>
      <c r="OVK20" s="46"/>
      <c r="OVM20" s="65"/>
      <c r="OWJ20" s="46"/>
      <c r="OWL20" s="65"/>
      <c r="OXI20" s="46"/>
      <c r="OXK20" s="65"/>
      <c r="OYH20" s="46"/>
      <c r="OYJ20" s="65"/>
      <c r="OZG20" s="46"/>
      <c r="OZI20" s="65"/>
      <c r="PAF20" s="46"/>
      <c r="PAH20" s="65"/>
      <c r="PBE20" s="46"/>
      <c r="PBG20" s="65"/>
      <c r="PCD20" s="46"/>
      <c r="PCF20" s="65"/>
      <c r="PDC20" s="46"/>
      <c r="PDE20" s="65"/>
      <c r="PEB20" s="46"/>
      <c r="PED20" s="65"/>
      <c r="PFA20" s="46"/>
      <c r="PFC20" s="65"/>
      <c r="PFZ20" s="46"/>
      <c r="PGB20" s="65"/>
      <c r="PGY20" s="46"/>
      <c r="PHA20" s="65"/>
      <c r="PHX20" s="46"/>
      <c r="PHZ20" s="65"/>
      <c r="PIW20" s="46"/>
      <c r="PIY20" s="65"/>
      <c r="PJV20" s="46"/>
      <c r="PJX20" s="65"/>
      <c r="PKU20" s="46"/>
      <c r="PKW20" s="65"/>
      <c r="PLT20" s="46"/>
      <c r="PLV20" s="65"/>
      <c r="PMS20" s="46"/>
      <c r="PMU20" s="65"/>
      <c r="PNR20" s="46"/>
      <c r="PNT20" s="65"/>
      <c r="POQ20" s="46"/>
      <c r="POS20" s="65"/>
      <c r="PPP20" s="46"/>
      <c r="PPR20" s="65"/>
      <c r="PQO20" s="46"/>
      <c r="PQQ20" s="65"/>
      <c r="PRN20" s="46"/>
      <c r="PRP20" s="65"/>
      <c r="PSM20" s="46"/>
      <c r="PSO20" s="65"/>
      <c r="PTL20" s="46"/>
      <c r="PTN20" s="65"/>
      <c r="PUK20" s="46"/>
      <c r="PUM20" s="65"/>
      <c r="PVJ20" s="46"/>
      <c r="PVL20" s="65"/>
      <c r="PWI20" s="46"/>
      <c r="PWK20" s="65"/>
      <c r="PXH20" s="46"/>
      <c r="PXJ20" s="65"/>
      <c r="PYG20" s="46"/>
      <c r="PYI20" s="65"/>
      <c r="PZF20" s="46"/>
      <c r="PZH20" s="65"/>
      <c r="QAE20" s="46"/>
      <c r="QAG20" s="65"/>
      <c r="QBD20" s="46"/>
      <c r="QBF20" s="65"/>
      <c r="QCC20" s="46"/>
      <c r="QCE20" s="65"/>
      <c r="QDB20" s="46"/>
      <c r="QDD20" s="65"/>
      <c r="QEA20" s="46"/>
      <c r="QEC20" s="65"/>
      <c r="QEZ20" s="46"/>
      <c r="QFB20" s="65"/>
      <c r="QFY20" s="46"/>
      <c r="QGA20" s="65"/>
      <c r="QGX20" s="46"/>
      <c r="QGZ20" s="65"/>
      <c r="QHW20" s="46"/>
      <c r="QHY20" s="65"/>
      <c r="QIV20" s="46"/>
      <c r="QIX20" s="65"/>
      <c r="QJU20" s="46"/>
      <c r="QJW20" s="65"/>
      <c r="QKT20" s="46"/>
      <c r="QKV20" s="65"/>
      <c r="QLS20" s="46"/>
      <c r="QLU20" s="65"/>
      <c r="QMR20" s="46"/>
      <c r="QMT20" s="65"/>
      <c r="QNQ20" s="46"/>
      <c r="QNS20" s="65"/>
      <c r="QOP20" s="46"/>
      <c r="QOR20" s="65"/>
      <c r="QPO20" s="46"/>
      <c r="QPQ20" s="65"/>
      <c r="QQN20" s="46"/>
      <c r="QQP20" s="65"/>
      <c r="QRM20" s="46"/>
      <c r="QRO20" s="65"/>
      <c r="QSL20" s="46"/>
      <c r="QSN20" s="65"/>
      <c r="QTK20" s="46"/>
      <c r="QTM20" s="65"/>
      <c r="QUJ20" s="46"/>
      <c r="QUL20" s="65"/>
      <c r="QVI20" s="46"/>
      <c r="QVK20" s="65"/>
      <c r="QWH20" s="46"/>
      <c r="QWJ20" s="65"/>
      <c r="QXG20" s="46"/>
      <c r="QXI20" s="65"/>
      <c r="QYF20" s="46"/>
      <c r="QYH20" s="65"/>
      <c r="QZE20" s="46"/>
      <c r="QZG20" s="65"/>
      <c r="RAD20" s="46"/>
      <c r="RAF20" s="65"/>
      <c r="RBC20" s="46"/>
      <c r="RBE20" s="65"/>
      <c r="RCB20" s="46"/>
      <c r="RCD20" s="65"/>
      <c r="RDA20" s="46"/>
      <c r="RDC20" s="65"/>
      <c r="RDZ20" s="46"/>
      <c r="REB20" s="65"/>
      <c r="REY20" s="46"/>
      <c r="RFA20" s="65"/>
      <c r="RFX20" s="46"/>
      <c r="RFZ20" s="65"/>
      <c r="RGW20" s="46"/>
      <c r="RGY20" s="65"/>
      <c r="RHV20" s="46"/>
      <c r="RHX20" s="65"/>
      <c r="RIU20" s="46"/>
      <c r="RIW20" s="65"/>
      <c r="RJT20" s="46"/>
      <c r="RJV20" s="65"/>
      <c r="RKS20" s="46"/>
      <c r="RKU20" s="65"/>
      <c r="RLR20" s="46"/>
      <c r="RLT20" s="65"/>
      <c r="RMQ20" s="46"/>
      <c r="RMS20" s="65"/>
      <c r="RNP20" s="46"/>
      <c r="RNR20" s="65"/>
      <c r="ROO20" s="46"/>
      <c r="ROQ20" s="65"/>
      <c r="RPN20" s="46"/>
      <c r="RPP20" s="65"/>
      <c r="RQM20" s="46"/>
      <c r="RQO20" s="65"/>
      <c r="RRL20" s="46"/>
      <c r="RRN20" s="65"/>
      <c r="RSK20" s="46"/>
      <c r="RSM20" s="65"/>
      <c r="RTJ20" s="46"/>
      <c r="RTL20" s="65"/>
      <c r="RUI20" s="46"/>
      <c r="RUK20" s="65"/>
      <c r="RVH20" s="46"/>
      <c r="RVJ20" s="65"/>
      <c r="RWG20" s="46"/>
      <c r="RWI20" s="65"/>
      <c r="RXF20" s="46"/>
      <c r="RXH20" s="65"/>
      <c r="RYE20" s="46"/>
      <c r="RYG20" s="65"/>
      <c r="RZD20" s="46"/>
      <c r="RZF20" s="65"/>
      <c r="SAC20" s="46"/>
      <c r="SAE20" s="65"/>
      <c r="SBB20" s="46"/>
      <c r="SBD20" s="65"/>
      <c r="SCA20" s="46"/>
      <c r="SCC20" s="65"/>
      <c r="SCZ20" s="46"/>
      <c r="SDB20" s="65"/>
      <c r="SDY20" s="46"/>
      <c r="SEA20" s="65"/>
      <c r="SEX20" s="46"/>
      <c r="SEZ20" s="65"/>
      <c r="SFW20" s="46"/>
      <c r="SFY20" s="65"/>
      <c r="SGV20" s="46"/>
      <c r="SGX20" s="65"/>
      <c r="SHU20" s="46"/>
      <c r="SHW20" s="65"/>
      <c r="SIT20" s="46"/>
      <c r="SIV20" s="65"/>
      <c r="SJS20" s="46"/>
      <c r="SJU20" s="65"/>
      <c r="SKR20" s="46"/>
      <c r="SKT20" s="65"/>
      <c r="SLQ20" s="46"/>
      <c r="SLS20" s="65"/>
      <c r="SMP20" s="46"/>
      <c r="SMR20" s="65"/>
      <c r="SNO20" s="46"/>
      <c r="SNQ20" s="65"/>
      <c r="SON20" s="46"/>
      <c r="SOP20" s="65"/>
      <c r="SPM20" s="46"/>
      <c r="SPO20" s="65"/>
      <c r="SQL20" s="46"/>
      <c r="SQN20" s="65"/>
      <c r="SRK20" s="46"/>
      <c r="SRM20" s="65"/>
      <c r="SSJ20" s="46"/>
      <c r="SSL20" s="65"/>
      <c r="STI20" s="46"/>
      <c r="STK20" s="65"/>
      <c r="SUH20" s="46"/>
      <c r="SUJ20" s="65"/>
      <c r="SVG20" s="46"/>
      <c r="SVI20" s="65"/>
      <c r="SWF20" s="46"/>
      <c r="SWH20" s="65"/>
      <c r="SXE20" s="46"/>
      <c r="SXG20" s="65"/>
      <c r="SYD20" s="46"/>
      <c r="SYF20" s="65"/>
      <c r="SZC20" s="46"/>
      <c r="SZE20" s="65"/>
      <c r="TAB20" s="46"/>
      <c r="TAD20" s="65"/>
      <c r="TBA20" s="46"/>
      <c r="TBC20" s="65"/>
      <c r="TBZ20" s="46"/>
      <c r="TCB20" s="65"/>
      <c r="TCY20" s="46"/>
      <c r="TDA20" s="65"/>
      <c r="TDX20" s="46"/>
      <c r="TDZ20" s="65"/>
      <c r="TEW20" s="46"/>
      <c r="TEY20" s="65"/>
      <c r="TFV20" s="46"/>
      <c r="TFX20" s="65"/>
      <c r="TGU20" s="46"/>
      <c r="TGW20" s="65"/>
      <c r="THT20" s="46"/>
      <c r="THV20" s="65"/>
      <c r="TIS20" s="46"/>
      <c r="TIU20" s="65"/>
      <c r="TJR20" s="46"/>
      <c r="TJT20" s="65"/>
      <c r="TKQ20" s="46"/>
      <c r="TKS20" s="65"/>
      <c r="TLP20" s="46"/>
      <c r="TLR20" s="65"/>
      <c r="TMO20" s="46"/>
      <c r="TMQ20" s="65"/>
      <c r="TNN20" s="46"/>
      <c r="TNP20" s="65"/>
      <c r="TOM20" s="46"/>
      <c r="TOO20" s="65"/>
      <c r="TPL20" s="46"/>
      <c r="TPN20" s="65"/>
      <c r="TQK20" s="46"/>
      <c r="TQM20" s="65"/>
      <c r="TRJ20" s="46"/>
      <c r="TRL20" s="65"/>
      <c r="TSI20" s="46"/>
      <c r="TSK20" s="65"/>
      <c r="TTH20" s="46"/>
      <c r="TTJ20" s="65"/>
      <c r="TUG20" s="46"/>
      <c r="TUI20" s="65"/>
      <c r="TVF20" s="46"/>
      <c r="TVH20" s="65"/>
      <c r="TWE20" s="46"/>
      <c r="TWG20" s="65"/>
      <c r="TXD20" s="46"/>
      <c r="TXF20" s="65"/>
      <c r="TYC20" s="46"/>
      <c r="TYE20" s="65"/>
      <c r="TZB20" s="46"/>
      <c r="TZD20" s="65"/>
      <c r="UAA20" s="46"/>
      <c r="UAC20" s="65"/>
      <c r="UAZ20" s="46"/>
      <c r="UBB20" s="65"/>
      <c r="UBY20" s="46"/>
      <c r="UCA20" s="65"/>
      <c r="UCX20" s="46"/>
      <c r="UCZ20" s="65"/>
      <c r="UDW20" s="46"/>
      <c r="UDY20" s="65"/>
      <c r="UEV20" s="46"/>
      <c r="UEX20" s="65"/>
      <c r="UFU20" s="46"/>
      <c r="UFW20" s="65"/>
      <c r="UGT20" s="46"/>
      <c r="UGV20" s="65"/>
      <c r="UHS20" s="46"/>
      <c r="UHU20" s="65"/>
      <c r="UIR20" s="46"/>
      <c r="UIT20" s="65"/>
      <c r="UJQ20" s="46"/>
      <c r="UJS20" s="65"/>
      <c r="UKP20" s="46"/>
      <c r="UKR20" s="65"/>
      <c r="ULO20" s="46"/>
      <c r="ULQ20" s="65"/>
      <c r="UMN20" s="46"/>
      <c r="UMP20" s="65"/>
      <c r="UNM20" s="46"/>
      <c r="UNO20" s="65"/>
      <c r="UOL20" s="46"/>
      <c r="UON20" s="65"/>
      <c r="UPK20" s="46"/>
      <c r="UPM20" s="65"/>
      <c r="UQJ20" s="46"/>
      <c r="UQL20" s="65"/>
      <c r="URI20" s="46"/>
      <c r="URK20" s="65"/>
      <c r="USH20" s="46"/>
      <c r="USJ20" s="65"/>
      <c r="UTG20" s="46"/>
      <c r="UTI20" s="65"/>
      <c r="UUF20" s="46"/>
      <c r="UUH20" s="65"/>
      <c r="UVE20" s="46"/>
      <c r="UVG20" s="65"/>
      <c r="UWD20" s="46"/>
      <c r="UWF20" s="65"/>
      <c r="UXC20" s="46"/>
      <c r="UXE20" s="65"/>
      <c r="UYB20" s="46"/>
      <c r="UYD20" s="65"/>
      <c r="UZA20" s="46"/>
      <c r="UZC20" s="65"/>
      <c r="UZZ20" s="46"/>
      <c r="VAB20" s="65"/>
      <c r="VAY20" s="46"/>
      <c r="VBA20" s="65"/>
      <c r="VBX20" s="46"/>
      <c r="VBZ20" s="65"/>
      <c r="VCW20" s="46"/>
      <c r="VCY20" s="65"/>
      <c r="VDV20" s="46"/>
      <c r="VDX20" s="65"/>
      <c r="VEU20" s="46"/>
      <c r="VEW20" s="65"/>
      <c r="VFT20" s="46"/>
      <c r="VFV20" s="65"/>
      <c r="VGS20" s="46"/>
      <c r="VGU20" s="65"/>
      <c r="VHR20" s="46"/>
      <c r="VHT20" s="65"/>
      <c r="VIQ20" s="46"/>
      <c r="VIS20" s="65"/>
      <c r="VJP20" s="46"/>
      <c r="VJR20" s="65"/>
      <c r="VKO20" s="46"/>
      <c r="VKQ20" s="65"/>
      <c r="VLN20" s="46"/>
      <c r="VLP20" s="65"/>
      <c r="VMM20" s="46"/>
      <c r="VMO20" s="65"/>
      <c r="VNL20" s="46"/>
      <c r="VNN20" s="65"/>
      <c r="VOK20" s="46"/>
      <c r="VOM20" s="65"/>
      <c r="VPJ20" s="46"/>
      <c r="VPL20" s="65"/>
      <c r="VQI20" s="46"/>
      <c r="VQK20" s="65"/>
      <c r="VRH20" s="46"/>
      <c r="VRJ20" s="65"/>
      <c r="VSG20" s="46"/>
      <c r="VSI20" s="65"/>
      <c r="VTF20" s="46"/>
      <c r="VTH20" s="65"/>
      <c r="VUE20" s="46"/>
      <c r="VUG20" s="65"/>
      <c r="VVD20" s="46"/>
      <c r="VVF20" s="65"/>
      <c r="VWC20" s="46"/>
      <c r="VWE20" s="65"/>
      <c r="VXB20" s="46"/>
      <c r="VXD20" s="65"/>
      <c r="VYA20" s="46"/>
      <c r="VYC20" s="65"/>
      <c r="VYZ20" s="46"/>
      <c r="VZB20" s="65"/>
      <c r="VZY20" s="46"/>
      <c r="WAA20" s="65"/>
      <c r="WAX20" s="46"/>
      <c r="WAZ20" s="65"/>
      <c r="WBW20" s="46"/>
      <c r="WBY20" s="65"/>
      <c r="WCV20" s="46"/>
      <c r="WCX20" s="65"/>
      <c r="WDU20" s="46"/>
      <c r="WDW20" s="65"/>
      <c r="WET20" s="46"/>
      <c r="WEV20" s="65"/>
      <c r="WFS20" s="46"/>
      <c r="WFU20" s="65"/>
      <c r="WGR20" s="46"/>
      <c r="WGT20" s="65"/>
      <c r="WHQ20" s="46"/>
      <c r="WHS20" s="65"/>
      <c r="WIP20" s="46"/>
      <c r="WIR20" s="65"/>
      <c r="WJO20" s="46"/>
      <c r="WJQ20" s="65"/>
      <c r="WKN20" s="46"/>
      <c r="WKP20" s="65"/>
      <c r="WLM20" s="46"/>
      <c r="WLO20" s="65"/>
      <c r="WML20" s="46"/>
      <c r="WMN20" s="65"/>
      <c r="WNK20" s="46"/>
      <c r="WNM20" s="65"/>
      <c r="WOJ20" s="46"/>
      <c r="WOL20" s="65"/>
      <c r="WPI20" s="46"/>
      <c r="WPK20" s="65"/>
      <c r="WQH20" s="46"/>
      <c r="WQJ20" s="65"/>
      <c r="WRG20" s="46"/>
      <c r="WRI20" s="65"/>
      <c r="WSF20" s="46"/>
      <c r="WSH20" s="65"/>
      <c r="WTE20" s="46"/>
      <c r="WTG20" s="65"/>
      <c r="WUD20" s="46"/>
      <c r="WUF20" s="65"/>
      <c r="WVC20" s="46"/>
      <c r="WVE20" s="65"/>
      <c r="WWB20" s="46"/>
      <c r="WWD20" s="65"/>
      <c r="WXA20" s="46"/>
      <c r="WXC20" s="65"/>
      <c r="WXZ20" s="46"/>
      <c r="WYB20" s="65"/>
      <c r="WYY20" s="46"/>
      <c r="WZA20" s="65"/>
      <c r="WZX20" s="46"/>
      <c r="WZZ20" s="65"/>
      <c r="XAW20" s="46"/>
      <c r="XAY20" s="65"/>
      <c r="XBV20" s="46"/>
      <c r="XBX20" s="65"/>
      <c r="XCU20" s="46"/>
      <c r="XCW20" s="65"/>
      <c r="XDT20" s="46"/>
      <c r="XDV20" s="65"/>
      <c r="XES20" s="46"/>
      <c r="XEU20" s="65"/>
    </row>
    <row r="21" spans="1:1023 1025:2048 2050:3050 3073:4075 4098:5100 5123:6125 6148:7150 7173:8175 8198:9200 9223:10225 10248:11250 11273:12275 12298:13300 13323:14325 14348:15350 15373:16375" ht="13.5" hidden="1" x14ac:dyDescent="0.25">
      <c r="A21" s="61" t="s">
        <v>45</v>
      </c>
      <c r="B21" s="62">
        <v>1.8</v>
      </c>
      <c r="C21" s="61">
        <v>0</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62">
        <v>4</v>
      </c>
      <c r="U21" s="62">
        <v>5.5</v>
      </c>
      <c r="V21" s="62">
        <v>2.5</v>
      </c>
      <c r="W21" s="62"/>
      <c r="X21" s="62">
        <v>1.8</v>
      </c>
      <c r="Y21" s="62"/>
      <c r="Z21" s="61">
        <v>2.5</v>
      </c>
      <c r="AA21" s="61">
        <v>4</v>
      </c>
      <c r="AB21" s="61">
        <v>5.5</v>
      </c>
      <c r="AC21" s="61"/>
      <c r="AD21" s="61"/>
      <c r="AV21" s="46"/>
      <c r="AX21" s="65"/>
      <c r="BU21" s="46"/>
      <c r="BW21" s="65"/>
      <c r="CT21" s="46"/>
      <c r="CV21" s="65"/>
      <c r="DS21" s="46"/>
      <c r="DU21" s="65"/>
      <c r="ER21" s="46"/>
      <c r="ET21" s="65"/>
      <c r="FQ21" s="46"/>
      <c r="FS21" s="65"/>
      <c r="GP21" s="46"/>
      <c r="GR21" s="65"/>
      <c r="HO21" s="46"/>
      <c r="HQ21" s="65"/>
      <c r="IN21" s="46"/>
      <c r="IP21" s="65"/>
      <c r="JM21" s="46"/>
      <c r="JO21" s="65"/>
      <c r="KL21" s="46"/>
      <c r="KN21" s="65"/>
      <c r="LK21" s="46"/>
      <c r="LM21" s="65"/>
      <c r="MJ21" s="46"/>
      <c r="ML21" s="65"/>
      <c r="NI21" s="46"/>
      <c r="NK21" s="65"/>
      <c r="OH21" s="46"/>
      <c r="OJ21" s="65"/>
      <c r="PG21" s="46"/>
      <c r="PI21" s="65"/>
      <c r="QF21" s="46"/>
      <c r="QH21" s="65"/>
      <c r="RE21" s="46"/>
      <c r="RG21" s="65"/>
      <c r="SD21" s="46"/>
      <c r="SF21" s="65"/>
      <c r="TC21" s="46"/>
      <c r="TE21" s="65"/>
      <c r="UB21" s="46"/>
      <c r="UD21" s="65"/>
      <c r="VA21" s="46"/>
      <c r="VC21" s="65"/>
      <c r="VZ21" s="46"/>
      <c r="WB21" s="65"/>
      <c r="WY21" s="46"/>
      <c r="XA21" s="65"/>
      <c r="XX21" s="46"/>
      <c r="XZ21" s="65"/>
      <c r="YW21" s="46"/>
      <c r="YY21" s="65"/>
      <c r="ZV21" s="46"/>
      <c r="ZX21" s="65"/>
      <c r="AAU21" s="46"/>
      <c r="AAW21" s="65"/>
      <c r="ABT21" s="46"/>
      <c r="ABV21" s="65"/>
      <c r="ACS21" s="46"/>
      <c r="ACU21" s="65"/>
      <c r="ADR21" s="46"/>
      <c r="ADT21" s="65"/>
      <c r="AEQ21" s="46"/>
      <c r="AES21" s="65"/>
      <c r="AFP21" s="46"/>
      <c r="AFR21" s="65"/>
      <c r="AGO21" s="46"/>
      <c r="AGQ21" s="65"/>
      <c r="AHN21" s="46"/>
      <c r="AHP21" s="65"/>
      <c r="AIM21" s="46"/>
      <c r="AIO21" s="65"/>
      <c r="AJL21" s="46"/>
      <c r="AJN21" s="65"/>
      <c r="AKK21" s="46"/>
      <c r="AKM21" s="65"/>
      <c r="ALJ21" s="46"/>
      <c r="ALL21" s="65"/>
      <c r="AMI21" s="46"/>
      <c r="AMK21" s="65"/>
      <c r="ANH21" s="46"/>
      <c r="ANJ21" s="65"/>
      <c r="AOG21" s="46"/>
      <c r="AOI21" s="65"/>
      <c r="APF21" s="46"/>
      <c r="APH21" s="65"/>
      <c r="AQE21" s="46"/>
      <c r="AQG21" s="65"/>
      <c r="ARD21" s="46"/>
      <c r="ARF21" s="65"/>
      <c r="ASC21" s="46"/>
      <c r="ASE21" s="65"/>
      <c r="ATB21" s="46"/>
      <c r="ATD21" s="65"/>
      <c r="AUA21" s="46"/>
      <c r="AUC21" s="65"/>
      <c r="AUZ21" s="46"/>
      <c r="AVB21" s="65"/>
      <c r="AVY21" s="46"/>
      <c r="AWA21" s="65"/>
      <c r="AWX21" s="46"/>
      <c r="AWZ21" s="65"/>
      <c r="AXW21" s="46"/>
      <c r="AXY21" s="65"/>
      <c r="AYV21" s="46"/>
      <c r="AYX21" s="65"/>
      <c r="AZU21" s="46"/>
      <c r="AZW21" s="65"/>
      <c r="BAT21" s="46"/>
      <c r="BAV21" s="65"/>
      <c r="BBS21" s="46"/>
      <c r="BBU21" s="65"/>
      <c r="BCR21" s="46"/>
      <c r="BCT21" s="65"/>
      <c r="BDQ21" s="46"/>
      <c r="BDS21" s="65"/>
      <c r="BEP21" s="46"/>
      <c r="BER21" s="65"/>
      <c r="BFO21" s="46"/>
      <c r="BFQ21" s="65"/>
      <c r="BGN21" s="46"/>
      <c r="BGP21" s="65"/>
      <c r="BHM21" s="46"/>
      <c r="BHO21" s="65"/>
      <c r="BIL21" s="46"/>
      <c r="BIN21" s="65"/>
      <c r="BJK21" s="46"/>
      <c r="BJM21" s="65"/>
      <c r="BKJ21" s="46"/>
      <c r="BKL21" s="65"/>
      <c r="BLI21" s="46"/>
      <c r="BLK21" s="65"/>
      <c r="BMH21" s="46"/>
      <c r="BMJ21" s="65"/>
      <c r="BNG21" s="46"/>
      <c r="BNI21" s="65"/>
      <c r="BOF21" s="46"/>
      <c r="BOH21" s="65"/>
      <c r="BPE21" s="46"/>
      <c r="BPG21" s="65"/>
      <c r="BQD21" s="46"/>
      <c r="BQF21" s="65"/>
      <c r="BRC21" s="46"/>
      <c r="BRE21" s="65"/>
      <c r="BSB21" s="46"/>
      <c r="BSD21" s="65"/>
      <c r="BTA21" s="46"/>
      <c r="BTC21" s="65"/>
      <c r="BTZ21" s="46"/>
      <c r="BUB21" s="65"/>
      <c r="BUY21" s="46"/>
      <c r="BVA21" s="65"/>
      <c r="BVX21" s="46"/>
      <c r="BVZ21" s="65"/>
      <c r="BWW21" s="46"/>
      <c r="BWY21" s="65"/>
      <c r="BXV21" s="46"/>
      <c r="BXX21" s="65"/>
      <c r="BYU21" s="46"/>
      <c r="BYW21" s="65"/>
      <c r="BZT21" s="46"/>
      <c r="BZV21" s="65"/>
      <c r="CAS21" s="46"/>
      <c r="CAU21" s="65"/>
      <c r="CBR21" s="46"/>
      <c r="CBT21" s="65"/>
      <c r="CCQ21" s="46"/>
      <c r="CCS21" s="65"/>
      <c r="CDP21" s="46"/>
      <c r="CDR21" s="65"/>
      <c r="CEO21" s="46"/>
      <c r="CEQ21" s="65"/>
      <c r="CFN21" s="46"/>
      <c r="CFP21" s="65"/>
      <c r="CGM21" s="46"/>
      <c r="CGO21" s="65"/>
      <c r="CHL21" s="46"/>
      <c r="CHN21" s="65"/>
      <c r="CIK21" s="46"/>
      <c r="CIM21" s="65"/>
      <c r="CJJ21" s="46"/>
      <c r="CJL21" s="65"/>
      <c r="CKI21" s="46"/>
      <c r="CKK21" s="65"/>
      <c r="CLH21" s="46"/>
      <c r="CLJ21" s="65"/>
      <c r="CMG21" s="46"/>
      <c r="CMI21" s="65"/>
      <c r="CNF21" s="46"/>
      <c r="CNH21" s="65"/>
      <c r="COE21" s="46"/>
      <c r="COG21" s="65"/>
      <c r="CPD21" s="46"/>
      <c r="CPF21" s="65"/>
      <c r="CQC21" s="46"/>
      <c r="CQE21" s="65"/>
      <c r="CRB21" s="46"/>
      <c r="CRD21" s="65"/>
      <c r="CSA21" s="46"/>
      <c r="CSC21" s="65"/>
      <c r="CSZ21" s="46"/>
      <c r="CTB21" s="65"/>
      <c r="CTY21" s="46"/>
      <c r="CUA21" s="65"/>
      <c r="CUX21" s="46"/>
      <c r="CUZ21" s="65"/>
      <c r="CVW21" s="46"/>
      <c r="CVY21" s="65"/>
      <c r="CWV21" s="46"/>
      <c r="CWX21" s="65"/>
      <c r="CXU21" s="46"/>
      <c r="CXW21" s="65"/>
      <c r="CYT21" s="46"/>
      <c r="CYV21" s="65"/>
      <c r="CZS21" s="46"/>
      <c r="CZU21" s="65"/>
      <c r="DAR21" s="46"/>
      <c r="DAT21" s="65"/>
      <c r="DBQ21" s="46"/>
      <c r="DBS21" s="65"/>
      <c r="DCP21" s="46"/>
      <c r="DCR21" s="65"/>
      <c r="DDO21" s="46"/>
      <c r="DDQ21" s="65"/>
      <c r="DEN21" s="46"/>
      <c r="DEP21" s="65"/>
      <c r="DFM21" s="46"/>
      <c r="DFO21" s="65"/>
      <c r="DGL21" s="46"/>
      <c r="DGN21" s="65"/>
      <c r="DHK21" s="46"/>
      <c r="DHM21" s="65"/>
      <c r="DIJ21" s="46"/>
      <c r="DIL21" s="65"/>
      <c r="DJI21" s="46"/>
      <c r="DJK21" s="65"/>
      <c r="DKH21" s="46"/>
      <c r="DKJ21" s="65"/>
      <c r="DLG21" s="46"/>
      <c r="DLI21" s="65"/>
      <c r="DMF21" s="46"/>
      <c r="DMH21" s="65"/>
      <c r="DNE21" s="46"/>
      <c r="DNG21" s="65"/>
      <c r="DOD21" s="46"/>
      <c r="DOF21" s="65"/>
      <c r="DPC21" s="46"/>
      <c r="DPE21" s="65"/>
      <c r="DQB21" s="46"/>
      <c r="DQD21" s="65"/>
      <c r="DRA21" s="46"/>
      <c r="DRC21" s="65"/>
      <c r="DRZ21" s="46"/>
      <c r="DSB21" s="65"/>
      <c r="DSY21" s="46"/>
      <c r="DTA21" s="65"/>
      <c r="DTX21" s="46"/>
      <c r="DTZ21" s="65"/>
      <c r="DUW21" s="46"/>
      <c r="DUY21" s="65"/>
      <c r="DVV21" s="46"/>
      <c r="DVX21" s="65"/>
      <c r="DWU21" s="46"/>
      <c r="DWW21" s="65"/>
      <c r="DXT21" s="46"/>
      <c r="DXV21" s="65"/>
      <c r="DYS21" s="46"/>
      <c r="DYU21" s="65"/>
      <c r="DZR21" s="46"/>
      <c r="DZT21" s="65"/>
      <c r="EAQ21" s="46"/>
      <c r="EAS21" s="65"/>
      <c r="EBP21" s="46"/>
      <c r="EBR21" s="65"/>
      <c r="ECO21" s="46"/>
      <c r="ECQ21" s="65"/>
      <c r="EDN21" s="46"/>
      <c r="EDP21" s="65"/>
      <c r="EEM21" s="46"/>
      <c r="EEO21" s="65"/>
      <c r="EFL21" s="46"/>
      <c r="EFN21" s="65"/>
      <c r="EGK21" s="46"/>
      <c r="EGM21" s="65"/>
      <c r="EHJ21" s="46"/>
      <c r="EHL21" s="65"/>
      <c r="EII21" s="46"/>
      <c r="EIK21" s="65"/>
      <c r="EJH21" s="46"/>
      <c r="EJJ21" s="65"/>
      <c r="EKG21" s="46"/>
      <c r="EKI21" s="65"/>
      <c r="ELF21" s="46"/>
      <c r="ELH21" s="65"/>
      <c r="EME21" s="46"/>
      <c r="EMG21" s="65"/>
      <c r="END21" s="46"/>
      <c r="ENF21" s="65"/>
      <c r="EOC21" s="46"/>
      <c r="EOE21" s="65"/>
      <c r="EPB21" s="46"/>
      <c r="EPD21" s="65"/>
      <c r="EQA21" s="46"/>
      <c r="EQC21" s="65"/>
      <c r="EQZ21" s="46"/>
      <c r="ERB21" s="65"/>
      <c r="ERY21" s="46"/>
      <c r="ESA21" s="65"/>
      <c r="ESX21" s="46"/>
      <c r="ESZ21" s="65"/>
      <c r="ETW21" s="46"/>
      <c r="ETY21" s="65"/>
      <c r="EUV21" s="46"/>
      <c r="EUX21" s="65"/>
      <c r="EVU21" s="46"/>
      <c r="EVW21" s="65"/>
      <c r="EWT21" s="46"/>
      <c r="EWV21" s="65"/>
      <c r="EXS21" s="46"/>
      <c r="EXU21" s="65"/>
      <c r="EYR21" s="46"/>
      <c r="EYT21" s="65"/>
      <c r="EZQ21" s="46"/>
      <c r="EZS21" s="65"/>
      <c r="FAP21" s="46"/>
      <c r="FAR21" s="65"/>
      <c r="FBO21" s="46"/>
      <c r="FBQ21" s="65"/>
      <c r="FCN21" s="46"/>
      <c r="FCP21" s="65"/>
      <c r="FDM21" s="46"/>
      <c r="FDO21" s="65"/>
      <c r="FEL21" s="46"/>
      <c r="FEN21" s="65"/>
      <c r="FFK21" s="46"/>
      <c r="FFM21" s="65"/>
      <c r="FGJ21" s="46"/>
      <c r="FGL21" s="65"/>
      <c r="FHI21" s="46"/>
      <c r="FHK21" s="65"/>
      <c r="FIH21" s="46"/>
      <c r="FIJ21" s="65"/>
      <c r="FJG21" s="46"/>
      <c r="FJI21" s="65"/>
      <c r="FKF21" s="46"/>
      <c r="FKH21" s="65"/>
      <c r="FLE21" s="46"/>
      <c r="FLG21" s="65"/>
      <c r="FMD21" s="46"/>
      <c r="FMF21" s="65"/>
      <c r="FNC21" s="46"/>
      <c r="FNE21" s="65"/>
      <c r="FOB21" s="46"/>
      <c r="FOD21" s="65"/>
      <c r="FPA21" s="46"/>
      <c r="FPC21" s="65"/>
      <c r="FPZ21" s="46"/>
      <c r="FQB21" s="65"/>
      <c r="FQY21" s="46"/>
      <c r="FRA21" s="65"/>
      <c r="FRX21" s="46"/>
      <c r="FRZ21" s="65"/>
      <c r="FSW21" s="46"/>
      <c r="FSY21" s="65"/>
      <c r="FTV21" s="46"/>
      <c r="FTX21" s="65"/>
      <c r="FUU21" s="46"/>
      <c r="FUW21" s="65"/>
      <c r="FVT21" s="46"/>
      <c r="FVV21" s="65"/>
      <c r="FWS21" s="46"/>
      <c r="FWU21" s="65"/>
      <c r="FXR21" s="46"/>
      <c r="FXT21" s="65"/>
      <c r="FYQ21" s="46"/>
      <c r="FYS21" s="65"/>
      <c r="FZP21" s="46"/>
      <c r="FZR21" s="65"/>
      <c r="GAO21" s="46"/>
      <c r="GAQ21" s="65"/>
      <c r="GBN21" s="46"/>
      <c r="GBP21" s="65"/>
      <c r="GCM21" s="46"/>
      <c r="GCO21" s="65"/>
      <c r="GDL21" s="46"/>
      <c r="GDN21" s="65"/>
      <c r="GEK21" s="46"/>
      <c r="GEM21" s="65"/>
      <c r="GFJ21" s="46"/>
      <c r="GFL21" s="65"/>
      <c r="GGI21" s="46"/>
      <c r="GGK21" s="65"/>
      <c r="GHH21" s="46"/>
      <c r="GHJ21" s="65"/>
      <c r="GIG21" s="46"/>
      <c r="GII21" s="65"/>
      <c r="GJF21" s="46"/>
      <c r="GJH21" s="65"/>
      <c r="GKE21" s="46"/>
      <c r="GKG21" s="65"/>
      <c r="GLD21" s="46"/>
      <c r="GLF21" s="65"/>
      <c r="GMC21" s="46"/>
      <c r="GME21" s="65"/>
      <c r="GNB21" s="46"/>
      <c r="GND21" s="65"/>
      <c r="GOA21" s="46"/>
      <c r="GOC21" s="65"/>
      <c r="GOZ21" s="46"/>
      <c r="GPB21" s="65"/>
      <c r="GPY21" s="46"/>
      <c r="GQA21" s="65"/>
      <c r="GQX21" s="46"/>
      <c r="GQZ21" s="65"/>
      <c r="GRW21" s="46"/>
      <c r="GRY21" s="65"/>
      <c r="GSV21" s="46"/>
      <c r="GSX21" s="65"/>
      <c r="GTU21" s="46"/>
      <c r="GTW21" s="65"/>
      <c r="GUT21" s="46"/>
      <c r="GUV21" s="65"/>
      <c r="GVS21" s="46"/>
      <c r="GVU21" s="65"/>
      <c r="GWR21" s="46"/>
      <c r="GWT21" s="65"/>
      <c r="GXQ21" s="46"/>
      <c r="GXS21" s="65"/>
      <c r="GYP21" s="46"/>
      <c r="GYR21" s="65"/>
      <c r="GZO21" s="46"/>
      <c r="GZQ21" s="65"/>
      <c r="HAN21" s="46"/>
      <c r="HAP21" s="65"/>
      <c r="HBM21" s="46"/>
      <c r="HBO21" s="65"/>
      <c r="HCL21" s="46"/>
      <c r="HCN21" s="65"/>
      <c r="HDK21" s="46"/>
      <c r="HDM21" s="65"/>
      <c r="HEJ21" s="46"/>
      <c r="HEL21" s="65"/>
      <c r="HFI21" s="46"/>
      <c r="HFK21" s="65"/>
      <c r="HGH21" s="46"/>
      <c r="HGJ21" s="65"/>
      <c r="HHG21" s="46"/>
      <c r="HHI21" s="65"/>
      <c r="HIF21" s="46"/>
      <c r="HIH21" s="65"/>
      <c r="HJE21" s="46"/>
      <c r="HJG21" s="65"/>
      <c r="HKD21" s="46"/>
      <c r="HKF21" s="65"/>
      <c r="HLC21" s="46"/>
      <c r="HLE21" s="65"/>
      <c r="HMB21" s="46"/>
      <c r="HMD21" s="65"/>
      <c r="HNA21" s="46"/>
      <c r="HNC21" s="65"/>
      <c r="HNZ21" s="46"/>
      <c r="HOB21" s="65"/>
      <c r="HOY21" s="46"/>
      <c r="HPA21" s="65"/>
      <c r="HPX21" s="46"/>
      <c r="HPZ21" s="65"/>
      <c r="HQW21" s="46"/>
      <c r="HQY21" s="65"/>
      <c r="HRV21" s="46"/>
      <c r="HRX21" s="65"/>
      <c r="HSU21" s="46"/>
      <c r="HSW21" s="65"/>
      <c r="HTT21" s="46"/>
      <c r="HTV21" s="65"/>
      <c r="HUS21" s="46"/>
      <c r="HUU21" s="65"/>
      <c r="HVR21" s="46"/>
      <c r="HVT21" s="65"/>
      <c r="HWQ21" s="46"/>
      <c r="HWS21" s="65"/>
      <c r="HXP21" s="46"/>
      <c r="HXR21" s="65"/>
      <c r="HYO21" s="46"/>
      <c r="HYQ21" s="65"/>
      <c r="HZN21" s="46"/>
      <c r="HZP21" s="65"/>
      <c r="IAM21" s="46"/>
      <c r="IAO21" s="65"/>
      <c r="IBL21" s="46"/>
      <c r="IBN21" s="65"/>
      <c r="ICK21" s="46"/>
      <c r="ICM21" s="65"/>
      <c r="IDJ21" s="46"/>
      <c r="IDL21" s="65"/>
      <c r="IEI21" s="46"/>
      <c r="IEK21" s="65"/>
      <c r="IFH21" s="46"/>
      <c r="IFJ21" s="65"/>
      <c r="IGG21" s="46"/>
      <c r="IGI21" s="65"/>
      <c r="IHF21" s="46"/>
      <c r="IHH21" s="65"/>
      <c r="IIE21" s="46"/>
      <c r="IIG21" s="65"/>
      <c r="IJD21" s="46"/>
      <c r="IJF21" s="65"/>
      <c r="IKC21" s="46"/>
      <c r="IKE21" s="65"/>
      <c r="ILB21" s="46"/>
      <c r="ILD21" s="65"/>
      <c r="IMA21" s="46"/>
      <c r="IMC21" s="65"/>
      <c r="IMZ21" s="46"/>
      <c r="INB21" s="65"/>
      <c r="INY21" s="46"/>
      <c r="IOA21" s="65"/>
      <c r="IOX21" s="46"/>
      <c r="IOZ21" s="65"/>
      <c r="IPW21" s="46"/>
      <c r="IPY21" s="65"/>
      <c r="IQV21" s="46"/>
      <c r="IQX21" s="65"/>
      <c r="IRU21" s="46"/>
      <c r="IRW21" s="65"/>
      <c r="IST21" s="46"/>
      <c r="ISV21" s="65"/>
      <c r="ITS21" s="46"/>
      <c r="ITU21" s="65"/>
      <c r="IUR21" s="46"/>
      <c r="IUT21" s="65"/>
      <c r="IVQ21" s="46"/>
      <c r="IVS21" s="65"/>
      <c r="IWP21" s="46"/>
      <c r="IWR21" s="65"/>
      <c r="IXO21" s="46"/>
      <c r="IXQ21" s="65"/>
      <c r="IYN21" s="46"/>
      <c r="IYP21" s="65"/>
      <c r="IZM21" s="46"/>
      <c r="IZO21" s="65"/>
      <c r="JAL21" s="46"/>
      <c r="JAN21" s="65"/>
      <c r="JBK21" s="46"/>
      <c r="JBM21" s="65"/>
      <c r="JCJ21" s="46"/>
      <c r="JCL21" s="65"/>
      <c r="JDI21" s="46"/>
      <c r="JDK21" s="65"/>
      <c r="JEH21" s="46"/>
      <c r="JEJ21" s="65"/>
      <c r="JFG21" s="46"/>
      <c r="JFI21" s="65"/>
      <c r="JGF21" s="46"/>
      <c r="JGH21" s="65"/>
      <c r="JHE21" s="46"/>
      <c r="JHG21" s="65"/>
      <c r="JID21" s="46"/>
      <c r="JIF21" s="65"/>
      <c r="JJC21" s="46"/>
      <c r="JJE21" s="65"/>
      <c r="JKB21" s="46"/>
      <c r="JKD21" s="65"/>
      <c r="JLA21" s="46"/>
      <c r="JLC21" s="65"/>
      <c r="JLZ21" s="46"/>
      <c r="JMB21" s="65"/>
      <c r="JMY21" s="46"/>
      <c r="JNA21" s="65"/>
      <c r="JNX21" s="46"/>
      <c r="JNZ21" s="65"/>
      <c r="JOW21" s="46"/>
      <c r="JOY21" s="65"/>
      <c r="JPV21" s="46"/>
      <c r="JPX21" s="65"/>
      <c r="JQU21" s="46"/>
      <c r="JQW21" s="65"/>
      <c r="JRT21" s="46"/>
      <c r="JRV21" s="65"/>
      <c r="JSS21" s="46"/>
      <c r="JSU21" s="65"/>
      <c r="JTR21" s="46"/>
      <c r="JTT21" s="65"/>
      <c r="JUQ21" s="46"/>
      <c r="JUS21" s="65"/>
      <c r="JVP21" s="46"/>
      <c r="JVR21" s="65"/>
      <c r="JWO21" s="46"/>
      <c r="JWQ21" s="65"/>
      <c r="JXN21" s="46"/>
      <c r="JXP21" s="65"/>
      <c r="JYM21" s="46"/>
      <c r="JYO21" s="65"/>
      <c r="JZL21" s="46"/>
      <c r="JZN21" s="65"/>
      <c r="KAK21" s="46"/>
      <c r="KAM21" s="65"/>
      <c r="KBJ21" s="46"/>
      <c r="KBL21" s="65"/>
      <c r="KCI21" s="46"/>
      <c r="KCK21" s="65"/>
      <c r="KDH21" s="46"/>
      <c r="KDJ21" s="65"/>
      <c r="KEG21" s="46"/>
      <c r="KEI21" s="65"/>
      <c r="KFF21" s="46"/>
      <c r="KFH21" s="65"/>
      <c r="KGE21" s="46"/>
      <c r="KGG21" s="65"/>
      <c r="KHD21" s="46"/>
      <c r="KHF21" s="65"/>
      <c r="KIC21" s="46"/>
      <c r="KIE21" s="65"/>
      <c r="KJB21" s="46"/>
      <c r="KJD21" s="65"/>
      <c r="KKA21" s="46"/>
      <c r="KKC21" s="65"/>
      <c r="KKZ21" s="46"/>
      <c r="KLB21" s="65"/>
      <c r="KLY21" s="46"/>
      <c r="KMA21" s="65"/>
      <c r="KMX21" s="46"/>
      <c r="KMZ21" s="65"/>
      <c r="KNW21" s="46"/>
      <c r="KNY21" s="65"/>
      <c r="KOV21" s="46"/>
      <c r="KOX21" s="65"/>
      <c r="KPU21" s="46"/>
      <c r="KPW21" s="65"/>
      <c r="KQT21" s="46"/>
      <c r="KQV21" s="65"/>
      <c r="KRS21" s="46"/>
      <c r="KRU21" s="65"/>
      <c r="KSR21" s="46"/>
      <c r="KST21" s="65"/>
      <c r="KTQ21" s="46"/>
      <c r="KTS21" s="65"/>
      <c r="KUP21" s="46"/>
      <c r="KUR21" s="65"/>
      <c r="KVO21" s="46"/>
      <c r="KVQ21" s="65"/>
      <c r="KWN21" s="46"/>
      <c r="KWP21" s="65"/>
      <c r="KXM21" s="46"/>
      <c r="KXO21" s="65"/>
      <c r="KYL21" s="46"/>
      <c r="KYN21" s="65"/>
      <c r="KZK21" s="46"/>
      <c r="KZM21" s="65"/>
      <c r="LAJ21" s="46"/>
      <c r="LAL21" s="65"/>
      <c r="LBI21" s="46"/>
      <c r="LBK21" s="65"/>
      <c r="LCH21" s="46"/>
      <c r="LCJ21" s="65"/>
      <c r="LDG21" s="46"/>
      <c r="LDI21" s="65"/>
      <c r="LEF21" s="46"/>
      <c r="LEH21" s="65"/>
      <c r="LFE21" s="46"/>
      <c r="LFG21" s="65"/>
      <c r="LGD21" s="46"/>
      <c r="LGF21" s="65"/>
      <c r="LHC21" s="46"/>
      <c r="LHE21" s="65"/>
      <c r="LIB21" s="46"/>
      <c r="LID21" s="65"/>
      <c r="LJA21" s="46"/>
      <c r="LJC21" s="65"/>
      <c r="LJZ21" s="46"/>
      <c r="LKB21" s="65"/>
      <c r="LKY21" s="46"/>
      <c r="LLA21" s="65"/>
      <c r="LLX21" s="46"/>
      <c r="LLZ21" s="65"/>
      <c r="LMW21" s="46"/>
      <c r="LMY21" s="65"/>
      <c r="LNV21" s="46"/>
      <c r="LNX21" s="65"/>
      <c r="LOU21" s="46"/>
      <c r="LOW21" s="65"/>
      <c r="LPT21" s="46"/>
      <c r="LPV21" s="65"/>
      <c r="LQS21" s="46"/>
      <c r="LQU21" s="65"/>
      <c r="LRR21" s="46"/>
      <c r="LRT21" s="65"/>
      <c r="LSQ21" s="46"/>
      <c r="LSS21" s="65"/>
      <c r="LTP21" s="46"/>
      <c r="LTR21" s="65"/>
      <c r="LUO21" s="46"/>
      <c r="LUQ21" s="65"/>
      <c r="LVN21" s="46"/>
      <c r="LVP21" s="65"/>
      <c r="LWM21" s="46"/>
      <c r="LWO21" s="65"/>
      <c r="LXL21" s="46"/>
      <c r="LXN21" s="65"/>
      <c r="LYK21" s="46"/>
      <c r="LYM21" s="65"/>
      <c r="LZJ21" s="46"/>
      <c r="LZL21" s="65"/>
      <c r="MAI21" s="46"/>
      <c r="MAK21" s="65"/>
      <c r="MBH21" s="46"/>
      <c r="MBJ21" s="65"/>
      <c r="MCG21" s="46"/>
      <c r="MCI21" s="65"/>
      <c r="MDF21" s="46"/>
      <c r="MDH21" s="65"/>
      <c r="MEE21" s="46"/>
      <c r="MEG21" s="65"/>
      <c r="MFD21" s="46"/>
      <c r="MFF21" s="65"/>
      <c r="MGC21" s="46"/>
      <c r="MGE21" s="65"/>
      <c r="MHB21" s="46"/>
      <c r="MHD21" s="65"/>
      <c r="MIA21" s="46"/>
      <c r="MIC21" s="65"/>
      <c r="MIZ21" s="46"/>
      <c r="MJB21" s="65"/>
      <c r="MJY21" s="46"/>
      <c r="MKA21" s="65"/>
      <c r="MKX21" s="46"/>
      <c r="MKZ21" s="65"/>
      <c r="MLW21" s="46"/>
      <c r="MLY21" s="65"/>
      <c r="MMV21" s="46"/>
      <c r="MMX21" s="65"/>
      <c r="MNU21" s="46"/>
      <c r="MNW21" s="65"/>
      <c r="MOT21" s="46"/>
      <c r="MOV21" s="65"/>
      <c r="MPS21" s="46"/>
      <c r="MPU21" s="65"/>
      <c r="MQR21" s="46"/>
      <c r="MQT21" s="65"/>
      <c r="MRQ21" s="46"/>
      <c r="MRS21" s="65"/>
      <c r="MSP21" s="46"/>
      <c r="MSR21" s="65"/>
      <c r="MTO21" s="46"/>
      <c r="MTQ21" s="65"/>
      <c r="MUN21" s="46"/>
      <c r="MUP21" s="65"/>
      <c r="MVM21" s="46"/>
      <c r="MVO21" s="65"/>
      <c r="MWL21" s="46"/>
      <c r="MWN21" s="65"/>
      <c r="MXK21" s="46"/>
      <c r="MXM21" s="65"/>
      <c r="MYJ21" s="46"/>
      <c r="MYL21" s="65"/>
      <c r="MZI21" s="46"/>
      <c r="MZK21" s="65"/>
      <c r="NAH21" s="46"/>
      <c r="NAJ21" s="65"/>
      <c r="NBG21" s="46"/>
      <c r="NBI21" s="65"/>
      <c r="NCF21" s="46"/>
      <c r="NCH21" s="65"/>
      <c r="NDE21" s="46"/>
      <c r="NDG21" s="65"/>
      <c r="NED21" s="46"/>
      <c r="NEF21" s="65"/>
      <c r="NFC21" s="46"/>
      <c r="NFE21" s="65"/>
      <c r="NGB21" s="46"/>
      <c r="NGD21" s="65"/>
      <c r="NHA21" s="46"/>
      <c r="NHC21" s="65"/>
      <c r="NHZ21" s="46"/>
      <c r="NIB21" s="65"/>
      <c r="NIY21" s="46"/>
      <c r="NJA21" s="65"/>
      <c r="NJX21" s="46"/>
      <c r="NJZ21" s="65"/>
      <c r="NKW21" s="46"/>
      <c r="NKY21" s="65"/>
      <c r="NLV21" s="46"/>
      <c r="NLX21" s="65"/>
      <c r="NMU21" s="46"/>
      <c r="NMW21" s="65"/>
      <c r="NNT21" s="46"/>
      <c r="NNV21" s="65"/>
      <c r="NOS21" s="46"/>
      <c r="NOU21" s="65"/>
      <c r="NPR21" s="46"/>
      <c r="NPT21" s="65"/>
      <c r="NQQ21" s="46"/>
      <c r="NQS21" s="65"/>
      <c r="NRP21" s="46"/>
      <c r="NRR21" s="65"/>
      <c r="NSO21" s="46"/>
      <c r="NSQ21" s="65"/>
      <c r="NTN21" s="46"/>
      <c r="NTP21" s="65"/>
      <c r="NUM21" s="46"/>
      <c r="NUO21" s="65"/>
      <c r="NVL21" s="46"/>
      <c r="NVN21" s="65"/>
      <c r="NWK21" s="46"/>
      <c r="NWM21" s="65"/>
      <c r="NXJ21" s="46"/>
      <c r="NXL21" s="65"/>
      <c r="NYI21" s="46"/>
      <c r="NYK21" s="65"/>
      <c r="NZH21" s="46"/>
      <c r="NZJ21" s="65"/>
      <c r="OAG21" s="46"/>
      <c r="OAI21" s="65"/>
      <c r="OBF21" s="46"/>
      <c r="OBH21" s="65"/>
      <c r="OCE21" s="46"/>
      <c r="OCG21" s="65"/>
      <c r="ODD21" s="46"/>
      <c r="ODF21" s="65"/>
      <c r="OEC21" s="46"/>
      <c r="OEE21" s="65"/>
      <c r="OFB21" s="46"/>
      <c r="OFD21" s="65"/>
      <c r="OGA21" s="46"/>
      <c r="OGC21" s="65"/>
      <c r="OGZ21" s="46"/>
      <c r="OHB21" s="65"/>
      <c r="OHY21" s="46"/>
      <c r="OIA21" s="65"/>
      <c r="OIX21" s="46"/>
      <c r="OIZ21" s="65"/>
      <c r="OJW21" s="46"/>
      <c r="OJY21" s="65"/>
      <c r="OKV21" s="46"/>
      <c r="OKX21" s="65"/>
      <c r="OLU21" s="46"/>
      <c r="OLW21" s="65"/>
      <c r="OMT21" s="46"/>
      <c r="OMV21" s="65"/>
      <c r="ONS21" s="46"/>
      <c r="ONU21" s="65"/>
      <c r="OOR21" s="46"/>
      <c r="OOT21" s="65"/>
      <c r="OPQ21" s="46"/>
      <c r="OPS21" s="65"/>
      <c r="OQP21" s="46"/>
      <c r="OQR21" s="65"/>
      <c r="ORO21" s="46"/>
      <c r="ORQ21" s="65"/>
      <c r="OSN21" s="46"/>
      <c r="OSP21" s="65"/>
      <c r="OTM21" s="46"/>
      <c r="OTO21" s="65"/>
      <c r="OUL21" s="46"/>
      <c r="OUN21" s="65"/>
      <c r="OVK21" s="46"/>
      <c r="OVM21" s="65"/>
      <c r="OWJ21" s="46"/>
      <c r="OWL21" s="65"/>
      <c r="OXI21" s="46"/>
      <c r="OXK21" s="65"/>
      <c r="OYH21" s="46"/>
      <c r="OYJ21" s="65"/>
      <c r="OZG21" s="46"/>
      <c r="OZI21" s="65"/>
      <c r="PAF21" s="46"/>
      <c r="PAH21" s="65"/>
      <c r="PBE21" s="46"/>
      <c r="PBG21" s="65"/>
      <c r="PCD21" s="46"/>
      <c r="PCF21" s="65"/>
      <c r="PDC21" s="46"/>
      <c r="PDE21" s="65"/>
      <c r="PEB21" s="46"/>
      <c r="PED21" s="65"/>
      <c r="PFA21" s="46"/>
      <c r="PFC21" s="65"/>
      <c r="PFZ21" s="46"/>
      <c r="PGB21" s="65"/>
      <c r="PGY21" s="46"/>
      <c r="PHA21" s="65"/>
      <c r="PHX21" s="46"/>
      <c r="PHZ21" s="65"/>
      <c r="PIW21" s="46"/>
      <c r="PIY21" s="65"/>
      <c r="PJV21" s="46"/>
      <c r="PJX21" s="65"/>
      <c r="PKU21" s="46"/>
      <c r="PKW21" s="65"/>
      <c r="PLT21" s="46"/>
      <c r="PLV21" s="65"/>
      <c r="PMS21" s="46"/>
      <c r="PMU21" s="65"/>
      <c r="PNR21" s="46"/>
      <c r="PNT21" s="65"/>
      <c r="POQ21" s="46"/>
      <c r="POS21" s="65"/>
      <c r="PPP21" s="46"/>
      <c r="PPR21" s="65"/>
      <c r="PQO21" s="46"/>
      <c r="PQQ21" s="65"/>
      <c r="PRN21" s="46"/>
      <c r="PRP21" s="65"/>
      <c r="PSM21" s="46"/>
      <c r="PSO21" s="65"/>
      <c r="PTL21" s="46"/>
      <c r="PTN21" s="65"/>
      <c r="PUK21" s="46"/>
      <c r="PUM21" s="65"/>
      <c r="PVJ21" s="46"/>
      <c r="PVL21" s="65"/>
      <c r="PWI21" s="46"/>
      <c r="PWK21" s="65"/>
      <c r="PXH21" s="46"/>
      <c r="PXJ21" s="65"/>
      <c r="PYG21" s="46"/>
      <c r="PYI21" s="65"/>
      <c r="PZF21" s="46"/>
      <c r="PZH21" s="65"/>
      <c r="QAE21" s="46"/>
      <c r="QAG21" s="65"/>
      <c r="QBD21" s="46"/>
      <c r="QBF21" s="65"/>
      <c r="QCC21" s="46"/>
      <c r="QCE21" s="65"/>
      <c r="QDB21" s="46"/>
      <c r="QDD21" s="65"/>
      <c r="QEA21" s="46"/>
      <c r="QEC21" s="65"/>
      <c r="QEZ21" s="46"/>
      <c r="QFB21" s="65"/>
      <c r="QFY21" s="46"/>
      <c r="QGA21" s="65"/>
      <c r="QGX21" s="46"/>
      <c r="QGZ21" s="65"/>
      <c r="QHW21" s="46"/>
      <c r="QHY21" s="65"/>
      <c r="QIV21" s="46"/>
      <c r="QIX21" s="65"/>
      <c r="QJU21" s="46"/>
      <c r="QJW21" s="65"/>
      <c r="QKT21" s="46"/>
      <c r="QKV21" s="65"/>
      <c r="QLS21" s="46"/>
      <c r="QLU21" s="65"/>
      <c r="QMR21" s="46"/>
      <c r="QMT21" s="65"/>
      <c r="QNQ21" s="46"/>
      <c r="QNS21" s="65"/>
      <c r="QOP21" s="46"/>
      <c r="QOR21" s="65"/>
      <c r="QPO21" s="46"/>
      <c r="QPQ21" s="65"/>
      <c r="QQN21" s="46"/>
      <c r="QQP21" s="65"/>
      <c r="QRM21" s="46"/>
      <c r="QRO21" s="65"/>
      <c r="QSL21" s="46"/>
      <c r="QSN21" s="65"/>
      <c r="QTK21" s="46"/>
      <c r="QTM21" s="65"/>
      <c r="QUJ21" s="46"/>
      <c r="QUL21" s="65"/>
      <c r="QVI21" s="46"/>
      <c r="QVK21" s="65"/>
      <c r="QWH21" s="46"/>
      <c r="QWJ21" s="65"/>
      <c r="QXG21" s="46"/>
      <c r="QXI21" s="65"/>
      <c r="QYF21" s="46"/>
      <c r="QYH21" s="65"/>
      <c r="QZE21" s="46"/>
      <c r="QZG21" s="65"/>
      <c r="RAD21" s="46"/>
      <c r="RAF21" s="65"/>
      <c r="RBC21" s="46"/>
      <c r="RBE21" s="65"/>
      <c r="RCB21" s="46"/>
      <c r="RCD21" s="65"/>
      <c r="RDA21" s="46"/>
      <c r="RDC21" s="65"/>
      <c r="RDZ21" s="46"/>
      <c r="REB21" s="65"/>
      <c r="REY21" s="46"/>
      <c r="RFA21" s="65"/>
      <c r="RFX21" s="46"/>
      <c r="RFZ21" s="65"/>
      <c r="RGW21" s="46"/>
      <c r="RGY21" s="65"/>
      <c r="RHV21" s="46"/>
      <c r="RHX21" s="65"/>
      <c r="RIU21" s="46"/>
      <c r="RIW21" s="65"/>
      <c r="RJT21" s="46"/>
      <c r="RJV21" s="65"/>
      <c r="RKS21" s="46"/>
      <c r="RKU21" s="65"/>
      <c r="RLR21" s="46"/>
      <c r="RLT21" s="65"/>
      <c r="RMQ21" s="46"/>
      <c r="RMS21" s="65"/>
      <c r="RNP21" s="46"/>
      <c r="RNR21" s="65"/>
      <c r="ROO21" s="46"/>
      <c r="ROQ21" s="65"/>
      <c r="RPN21" s="46"/>
      <c r="RPP21" s="65"/>
      <c r="RQM21" s="46"/>
      <c r="RQO21" s="65"/>
      <c r="RRL21" s="46"/>
      <c r="RRN21" s="65"/>
      <c r="RSK21" s="46"/>
      <c r="RSM21" s="65"/>
      <c r="RTJ21" s="46"/>
      <c r="RTL21" s="65"/>
      <c r="RUI21" s="46"/>
      <c r="RUK21" s="65"/>
      <c r="RVH21" s="46"/>
      <c r="RVJ21" s="65"/>
      <c r="RWG21" s="46"/>
      <c r="RWI21" s="65"/>
      <c r="RXF21" s="46"/>
      <c r="RXH21" s="65"/>
      <c r="RYE21" s="46"/>
      <c r="RYG21" s="65"/>
      <c r="RZD21" s="46"/>
      <c r="RZF21" s="65"/>
      <c r="SAC21" s="46"/>
      <c r="SAE21" s="65"/>
      <c r="SBB21" s="46"/>
      <c r="SBD21" s="65"/>
      <c r="SCA21" s="46"/>
      <c r="SCC21" s="65"/>
      <c r="SCZ21" s="46"/>
      <c r="SDB21" s="65"/>
      <c r="SDY21" s="46"/>
      <c r="SEA21" s="65"/>
      <c r="SEX21" s="46"/>
      <c r="SEZ21" s="65"/>
      <c r="SFW21" s="46"/>
      <c r="SFY21" s="65"/>
      <c r="SGV21" s="46"/>
      <c r="SGX21" s="65"/>
      <c r="SHU21" s="46"/>
      <c r="SHW21" s="65"/>
      <c r="SIT21" s="46"/>
      <c r="SIV21" s="65"/>
      <c r="SJS21" s="46"/>
      <c r="SJU21" s="65"/>
      <c r="SKR21" s="46"/>
      <c r="SKT21" s="65"/>
      <c r="SLQ21" s="46"/>
      <c r="SLS21" s="65"/>
      <c r="SMP21" s="46"/>
      <c r="SMR21" s="65"/>
      <c r="SNO21" s="46"/>
      <c r="SNQ21" s="65"/>
      <c r="SON21" s="46"/>
      <c r="SOP21" s="65"/>
      <c r="SPM21" s="46"/>
      <c r="SPO21" s="65"/>
      <c r="SQL21" s="46"/>
      <c r="SQN21" s="65"/>
      <c r="SRK21" s="46"/>
      <c r="SRM21" s="65"/>
      <c r="SSJ21" s="46"/>
      <c r="SSL21" s="65"/>
      <c r="STI21" s="46"/>
      <c r="STK21" s="65"/>
      <c r="SUH21" s="46"/>
      <c r="SUJ21" s="65"/>
      <c r="SVG21" s="46"/>
      <c r="SVI21" s="65"/>
      <c r="SWF21" s="46"/>
      <c r="SWH21" s="65"/>
      <c r="SXE21" s="46"/>
      <c r="SXG21" s="65"/>
      <c r="SYD21" s="46"/>
      <c r="SYF21" s="65"/>
      <c r="SZC21" s="46"/>
      <c r="SZE21" s="65"/>
      <c r="TAB21" s="46"/>
      <c r="TAD21" s="65"/>
      <c r="TBA21" s="46"/>
      <c r="TBC21" s="65"/>
      <c r="TBZ21" s="46"/>
      <c r="TCB21" s="65"/>
      <c r="TCY21" s="46"/>
      <c r="TDA21" s="65"/>
      <c r="TDX21" s="46"/>
      <c r="TDZ21" s="65"/>
      <c r="TEW21" s="46"/>
      <c r="TEY21" s="65"/>
      <c r="TFV21" s="46"/>
      <c r="TFX21" s="65"/>
      <c r="TGU21" s="46"/>
      <c r="TGW21" s="65"/>
      <c r="THT21" s="46"/>
      <c r="THV21" s="65"/>
      <c r="TIS21" s="46"/>
      <c r="TIU21" s="65"/>
      <c r="TJR21" s="46"/>
      <c r="TJT21" s="65"/>
      <c r="TKQ21" s="46"/>
      <c r="TKS21" s="65"/>
      <c r="TLP21" s="46"/>
      <c r="TLR21" s="65"/>
      <c r="TMO21" s="46"/>
      <c r="TMQ21" s="65"/>
      <c r="TNN21" s="46"/>
      <c r="TNP21" s="65"/>
      <c r="TOM21" s="46"/>
      <c r="TOO21" s="65"/>
      <c r="TPL21" s="46"/>
      <c r="TPN21" s="65"/>
      <c r="TQK21" s="46"/>
      <c r="TQM21" s="65"/>
      <c r="TRJ21" s="46"/>
      <c r="TRL21" s="65"/>
      <c r="TSI21" s="46"/>
      <c r="TSK21" s="65"/>
      <c r="TTH21" s="46"/>
      <c r="TTJ21" s="65"/>
      <c r="TUG21" s="46"/>
      <c r="TUI21" s="65"/>
      <c r="TVF21" s="46"/>
      <c r="TVH21" s="65"/>
      <c r="TWE21" s="46"/>
      <c r="TWG21" s="65"/>
      <c r="TXD21" s="46"/>
      <c r="TXF21" s="65"/>
      <c r="TYC21" s="46"/>
      <c r="TYE21" s="65"/>
      <c r="TZB21" s="46"/>
      <c r="TZD21" s="65"/>
      <c r="UAA21" s="46"/>
      <c r="UAC21" s="65"/>
      <c r="UAZ21" s="46"/>
      <c r="UBB21" s="65"/>
      <c r="UBY21" s="46"/>
      <c r="UCA21" s="65"/>
      <c r="UCX21" s="46"/>
      <c r="UCZ21" s="65"/>
      <c r="UDW21" s="46"/>
      <c r="UDY21" s="65"/>
      <c r="UEV21" s="46"/>
      <c r="UEX21" s="65"/>
      <c r="UFU21" s="46"/>
      <c r="UFW21" s="65"/>
      <c r="UGT21" s="46"/>
      <c r="UGV21" s="65"/>
      <c r="UHS21" s="46"/>
      <c r="UHU21" s="65"/>
      <c r="UIR21" s="46"/>
      <c r="UIT21" s="65"/>
      <c r="UJQ21" s="46"/>
      <c r="UJS21" s="65"/>
      <c r="UKP21" s="46"/>
      <c r="UKR21" s="65"/>
      <c r="ULO21" s="46"/>
      <c r="ULQ21" s="65"/>
      <c r="UMN21" s="46"/>
      <c r="UMP21" s="65"/>
      <c r="UNM21" s="46"/>
      <c r="UNO21" s="65"/>
      <c r="UOL21" s="46"/>
      <c r="UON21" s="65"/>
      <c r="UPK21" s="46"/>
      <c r="UPM21" s="65"/>
      <c r="UQJ21" s="46"/>
      <c r="UQL21" s="65"/>
      <c r="URI21" s="46"/>
      <c r="URK21" s="65"/>
      <c r="USH21" s="46"/>
      <c r="USJ21" s="65"/>
      <c r="UTG21" s="46"/>
      <c r="UTI21" s="65"/>
      <c r="UUF21" s="46"/>
      <c r="UUH21" s="65"/>
      <c r="UVE21" s="46"/>
      <c r="UVG21" s="65"/>
      <c r="UWD21" s="46"/>
      <c r="UWF21" s="65"/>
      <c r="UXC21" s="46"/>
      <c r="UXE21" s="65"/>
      <c r="UYB21" s="46"/>
      <c r="UYD21" s="65"/>
      <c r="UZA21" s="46"/>
      <c r="UZC21" s="65"/>
      <c r="UZZ21" s="46"/>
      <c r="VAB21" s="65"/>
      <c r="VAY21" s="46"/>
      <c r="VBA21" s="65"/>
      <c r="VBX21" s="46"/>
      <c r="VBZ21" s="65"/>
      <c r="VCW21" s="46"/>
      <c r="VCY21" s="65"/>
      <c r="VDV21" s="46"/>
      <c r="VDX21" s="65"/>
      <c r="VEU21" s="46"/>
      <c r="VEW21" s="65"/>
      <c r="VFT21" s="46"/>
      <c r="VFV21" s="65"/>
      <c r="VGS21" s="46"/>
      <c r="VGU21" s="65"/>
      <c r="VHR21" s="46"/>
      <c r="VHT21" s="65"/>
      <c r="VIQ21" s="46"/>
      <c r="VIS21" s="65"/>
      <c r="VJP21" s="46"/>
      <c r="VJR21" s="65"/>
      <c r="VKO21" s="46"/>
      <c r="VKQ21" s="65"/>
      <c r="VLN21" s="46"/>
      <c r="VLP21" s="65"/>
      <c r="VMM21" s="46"/>
      <c r="VMO21" s="65"/>
      <c r="VNL21" s="46"/>
      <c r="VNN21" s="65"/>
      <c r="VOK21" s="46"/>
      <c r="VOM21" s="65"/>
      <c r="VPJ21" s="46"/>
      <c r="VPL21" s="65"/>
      <c r="VQI21" s="46"/>
      <c r="VQK21" s="65"/>
      <c r="VRH21" s="46"/>
      <c r="VRJ21" s="65"/>
      <c r="VSG21" s="46"/>
      <c r="VSI21" s="65"/>
      <c r="VTF21" s="46"/>
      <c r="VTH21" s="65"/>
      <c r="VUE21" s="46"/>
      <c r="VUG21" s="65"/>
      <c r="VVD21" s="46"/>
      <c r="VVF21" s="65"/>
      <c r="VWC21" s="46"/>
      <c r="VWE21" s="65"/>
      <c r="VXB21" s="46"/>
      <c r="VXD21" s="65"/>
      <c r="VYA21" s="46"/>
      <c r="VYC21" s="65"/>
      <c r="VYZ21" s="46"/>
      <c r="VZB21" s="65"/>
      <c r="VZY21" s="46"/>
      <c r="WAA21" s="65"/>
      <c r="WAX21" s="46"/>
      <c r="WAZ21" s="65"/>
      <c r="WBW21" s="46"/>
      <c r="WBY21" s="65"/>
      <c r="WCV21" s="46"/>
      <c r="WCX21" s="65"/>
      <c r="WDU21" s="46"/>
      <c r="WDW21" s="65"/>
      <c r="WET21" s="46"/>
      <c r="WEV21" s="65"/>
      <c r="WFS21" s="46"/>
      <c r="WFU21" s="65"/>
      <c r="WGR21" s="46"/>
      <c r="WGT21" s="65"/>
      <c r="WHQ21" s="46"/>
      <c r="WHS21" s="65"/>
      <c r="WIP21" s="46"/>
      <c r="WIR21" s="65"/>
      <c r="WJO21" s="46"/>
      <c r="WJQ21" s="65"/>
      <c r="WKN21" s="46"/>
      <c r="WKP21" s="65"/>
      <c r="WLM21" s="46"/>
      <c r="WLO21" s="65"/>
      <c r="WML21" s="46"/>
      <c r="WMN21" s="65"/>
      <c r="WNK21" s="46"/>
      <c r="WNM21" s="65"/>
      <c r="WOJ21" s="46"/>
      <c r="WOL21" s="65"/>
      <c r="WPI21" s="46"/>
      <c r="WPK21" s="65"/>
      <c r="WQH21" s="46"/>
      <c r="WQJ21" s="65"/>
      <c r="WRG21" s="46"/>
      <c r="WRI21" s="65"/>
      <c r="WSF21" s="46"/>
      <c r="WSH21" s="65"/>
      <c r="WTE21" s="46"/>
      <c r="WTG21" s="65"/>
      <c r="WUD21" s="46"/>
      <c r="WUF21" s="65"/>
      <c r="WVC21" s="46"/>
      <c r="WVE21" s="65"/>
      <c r="WWB21" s="46"/>
      <c r="WWD21" s="65"/>
      <c r="WXA21" s="46"/>
      <c r="WXC21" s="65"/>
      <c r="WXZ21" s="46"/>
      <c r="WYB21" s="65"/>
      <c r="WYY21" s="46"/>
      <c r="WZA21" s="65"/>
      <c r="WZX21" s="46"/>
      <c r="WZZ21" s="65"/>
      <c r="XAW21" s="46"/>
      <c r="XAY21" s="65"/>
      <c r="XBV21" s="46"/>
      <c r="XBX21" s="65"/>
      <c r="XCU21" s="46"/>
      <c r="XCW21" s="65"/>
      <c r="XDT21" s="46"/>
      <c r="XDV21" s="65"/>
      <c r="XES21" s="46"/>
      <c r="XEU21" s="65"/>
    </row>
    <row r="22" spans="1:1023 1025:2048 2050:3050 3073:4075 4098:5100 5123:6125 6148:7150 7173:8175 8198:9200 9223:10225 10248:11250 11273:12275 12298:13300 13323:14325 14348:15350 15373:16375" ht="13.5" hidden="1" x14ac:dyDescent="0.25">
      <c r="A22" s="61" t="s">
        <v>46</v>
      </c>
      <c r="B22" s="62">
        <v>1.5</v>
      </c>
      <c r="C22" s="63">
        <v>0</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2">
        <v>4</v>
      </c>
      <c r="U22" s="62">
        <v>5.5</v>
      </c>
      <c r="V22" s="62">
        <v>2.5</v>
      </c>
      <c r="W22" s="62"/>
      <c r="X22" s="62">
        <v>1.5</v>
      </c>
      <c r="Y22" s="62"/>
      <c r="Z22" s="61">
        <v>2.5</v>
      </c>
      <c r="AA22" s="61">
        <v>4</v>
      </c>
      <c r="AB22" s="61">
        <v>5.5</v>
      </c>
      <c r="AC22" s="61"/>
      <c r="AD22" s="61"/>
    </row>
    <row r="23" spans="1:1023 1025:2048 2050:3050 3073:4075 4098:5100 5123:6125 6148:7150 7173:8175 8198:9200 9223:10225 10248:11250 11273:12275 12298:13300 13323:14325 14348:15350 15373:16375" ht="13.5" hidden="1" x14ac:dyDescent="0.25">
      <c r="A23" s="61" t="s">
        <v>47</v>
      </c>
      <c r="B23" s="62">
        <v>4.5999999999999996</v>
      </c>
      <c r="C23" s="63">
        <v>0</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2">
        <v>4</v>
      </c>
      <c r="U23" s="62">
        <v>5.5</v>
      </c>
      <c r="V23" s="62">
        <v>2.5</v>
      </c>
      <c r="W23" s="62"/>
      <c r="X23" s="62">
        <v>4.5999999999999996</v>
      </c>
      <c r="Y23" s="62"/>
      <c r="Z23" s="61">
        <v>2.5</v>
      </c>
      <c r="AA23" s="61">
        <v>4</v>
      </c>
      <c r="AB23" s="61">
        <v>5.5</v>
      </c>
      <c r="AC23" s="61"/>
      <c r="AD23" s="61"/>
    </row>
    <row r="24" spans="1:1023 1025:2048 2050:3050 3073:4075 4098:5100 5123:6125 6148:7150 7173:8175 8198:9200 9223:10225 10248:11250 11273:12275 12298:13300 13323:14325 14348:15350 15373:16375" ht="13.5" x14ac:dyDescent="0.25">
      <c r="A24" s="61" t="s">
        <v>48</v>
      </c>
      <c r="B24" s="62">
        <v>-0.1</v>
      </c>
      <c r="C24" s="62">
        <v>0</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4</v>
      </c>
      <c r="U24" s="62">
        <v>5.5</v>
      </c>
      <c r="V24" s="62">
        <v>2.5</v>
      </c>
      <c r="W24" s="244"/>
      <c r="X24" s="62">
        <v>-0.1</v>
      </c>
      <c r="Y24" s="244"/>
      <c r="Z24" s="62">
        <v>2.5</v>
      </c>
      <c r="AA24" s="62">
        <v>4</v>
      </c>
      <c r="AB24" s="62">
        <v>5.5</v>
      </c>
      <c r="AC24" s="62"/>
      <c r="AD24" s="62"/>
    </row>
    <row r="25" spans="1:1023 1025:2048 2050:3050 3073:4075 4098:5100 5123:6125 6148:7150 7173:8175 8198:9200 9223:10225 10248:11250 11273:12275 12298:13300 13323:14325 14348:15350 15373:16375" ht="13.5" x14ac:dyDescent="0.25">
      <c r="A25" s="61" t="s">
        <v>49</v>
      </c>
      <c r="B25" s="62">
        <v>1.1000000000000001</v>
      </c>
      <c r="C25" s="62">
        <v>0</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4</v>
      </c>
      <c r="U25" s="62">
        <v>5.5</v>
      </c>
      <c r="V25" s="62">
        <v>2.5</v>
      </c>
      <c r="W25" s="244"/>
      <c r="X25" s="62">
        <v>1.1000000000000001</v>
      </c>
      <c r="Y25" s="244"/>
      <c r="Z25" s="62">
        <v>2.5</v>
      </c>
      <c r="AA25" s="62">
        <v>4</v>
      </c>
      <c r="AB25" s="62">
        <v>5.5</v>
      </c>
      <c r="AC25" s="62"/>
      <c r="AD25" s="62"/>
    </row>
    <row r="26" spans="1:1023 1025:2048 2050:3050 3073:4075 4098:5100 5123:6125 6148:7150 7173:8175 8198:9200 9223:10225 10248:11250 11273:12275 12298:13300 13323:14325 14348:15350 15373:16375" ht="13.5" x14ac:dyDescent="0.25">
      <c r="A26" s="61" t="s">
        <v>50</v>
      </c>
      <c r="B26" s="243">
        <v>1</v>
      </c>
      <c r="C26" s="243">
        <v>0</v>
      </c>
      <c r="D26" s="243">
        <v>0</v>
      </c>
      <c r="E26" s="243">
        <v>0</v>
      </c>
      <c r="F26" s="243">
        <v>0</v>
      </c>
      <c r="G26" s="243">
        <v>0</v>
      </c>
      <c r="H26" s="243">
        <v>0</v>
      </c>
      <c r="I26" s="243">
        <v>0</v>
      </c>
      <c r="J26" s="243">
        <v>0</v>
      </c>
      <c r="K26" s="243">
        <v>0</v>
      </c>
      <c r="L26" s="243">
        <v>0</v>
      </c>
      <c r="M26" s="243">
        <v>0</v>
      </c>
      <c r="N26" s="243">
        <v>0</v>
      </c>
      <c r="O26" s="243">
        <v>0</v>
      </c>
      <c r="P26" s="243">
        <v>0</v>
      </c>
      <c r="Q26" s="243">
        <v>0</v>
      </c>
      <c r="R26" s="243">
        <v>0</v>
      </c>
      <c r="S26" s="243">
        <v>0</v>
      </c>
      <c r="T26" s="62">
        <v>4</v>
      </c>
      <c r="U26" s="62">
        <v>5.5</v>
      </c>
      <c r="V26" s="62">
        <v>2.5</v>
      </c>
      <c r="W26" s="244"/>
      <c r="X26" s="62">
        <v>1</v>
      </c>
      <c r="Y26" s="244"/>
      <c r="Z26" s="62">
        <v>2.5</v>
      </c>
      <c r="AA26" s="62">
        <v>4</v>
      </c>
      <c r="AB26" s="62">
        <v>5.5</v>
      </c>
      <c r="AC26" s="62"/>
      <c r="AD26" s="62"/>
    </row>
    <row r="27" spans="1:1023 1025:2048 2050:3050 3073:4075 4098:5100 5123:6125 6148:7150 7173:8175 8198:9200 9223:10225 10248:11250 11273:12275 12298:13300 13323:14325 14348:15350 15373:16375" ht="13.5" x14ac:dyDescent="0.25">
      <c r="A27" s="61" t="s">
        <v>51</v>
      </c>
      <c r="B27" s="243">
        <v>2.6</v>
      </c>
      <c r="C27" s="243">
        <v>0</v>
      </c>
      <c r="D27" s="243">
        <v>0</v>
      </c>
      <c r="E27" s="243">
        <v>0</v>
      </c>
      <c r="F27" s="243">
        <v>0</v>
      </c>
      <c r="G27" s="243">
        <v>0</v>
      </c>
      <c r="H27" s="243">
        <v>0</v>
      </c>
      <c r="I27" s="243">
        <v>0</v>
      </c>
      <c r="J27" s="243">
        <v>0</v>
      </c>
      <c r="K27" s="243">
        <v>0</v>
      </c>
      <c r="L27" s="243">
        <v>0</v>
      </c>
      <c r="M27" s="243">
        <v>0</v>
      </c>
      <c r="N27" s="243">
        <v>0</v>
      </c>
      <c r="O27" s="243">
        <v>0</v>
      </c>
      <c r="P27" s="243">
        <v>0</v>
      </c>
      <c r="Q27" s="243">
        <v>0</v>
      </c>
      <c r="R27" s="243">
        <v>0</v>
      </c>
      <c r="S27" s="243">
        <v>0</v>
      </c>
      <c r="T27" s="62">
        <v>4</v>
      </c>
      <c r="U27" s="62">
        <v>5.5</v>
      </c>
      <c r="V27" s="62">
        <v>2.5</v>
      </c>
      <c r="W27" s="244"/>
      <c r="X27" s="62">
        <v>2.6</v>
      </c>
      <c r="Y27" s="244"/>
      <c r="Z27" s="62">
        <v>2.5</v>
      </c>
      <c r="AA27" s="62">
        <v>4</v>
      </c>
      <c r="AB27" s="62">
        <v>5.5</v>
      </c>
      <c r="AC27" s="62"/>
      <c r="AD27" s="62"/>
    </row>
    <row r="28" spans="1:1023 1025:2048 2050:3050 3073:4075 4098:5100 5123:6125 6148:7150 7173:8175 8198:9200 9223:10225 10248:11250 11273:12275 12298:13300 13323:14325 14348:15350 15373:16375" ht="13.5" x14ac:dyDescent="0.25">
      <c r="A28" s="61" t="s">
        <v>52</v>
      </c>
      <c r="B28" s="243">
        <v>3.7</v>
      </c>
      <c r="C28" s="243">
        <v>0</v>
      </c>
      <c r="D28" s="243">
        <v>0</v>
      </c>
      <c r="E28" s="243">
        <v>0</v>
      </c>
      <c r="F28" s="243">
        <v>0</v>
      </c>
      <c r="G28" s="243">
        <v>0</v>
      </c>
      <c r="H28" s="243">
        <v>0</v>
      </c>
      <c r="I28" s="243">
        <v>0</v>
      </c>
      <c r="J28" s="243">
        <v>0</v>
      </c>
      <c r="K28" s="243">
        <v>0</v>
      </c>
      <c r="L28" s="243">
        <v>0</v>
      </c>
      <c r="M28" s="243">
        <v>0</v>
      </c>
      <c r="N28" s="243">
        <v>0</v>
      </c>
      <c r="O28" s="243">
        <v>0</v>
      </c>
      <c r="P28" s="243">
        <v>0</v>
      </c>
      <c r="Q28" s="243">
        <v>0</v>
      </c>
      <c r="R28" s="243">
        <v>0</v>
      </c>
      <c r="S28" s="243">
        <v>0</v>
      </c>
      <c r="T28" s="62">
        <v>4</v>
      </c>
      <c r="U28" s="62">
        <v>5.5</v>
      </c>
      <c r="V28" s="62">
        <v>2.5</v>
      </c>
      <c r="W28" s="62"/>
      <c r="X28" s="62">
        <v>3.7</v>
      </c>
      <c r="Y28" s="244"/>
      <c r="Z28" s="62">
        <v>2.5</v>
      </c>
      <c r="AA28" s="62">
        <v>4</v>
      </c>
      <c r="AB28" s="62">
        <v>5.5</v>
      </c>
      <c r="AC28" s="62"/>
      <c r="AD28" s="62"/>
    </row>
    <row r="29" spans="1:1023 1025:2048 2050:3050 3073:4075 4098:5100 5123:6125 6148:7150 7173:8175 8198:9200 9223:10225 10248:11250 11273:12275 12298:13300 13323:14325 14348:15350 15373:16375" ht="13.5" x14ac:dyDescent="0.25">
      <c r="A29" s="61" t="s">
        <v>53</v>
      </c>
      <c r="B29" s="243">
        <v>0.90133554832215168</v>
      </c>
      <c r="C29" s="243">
        <v>0</v>
      </c>
      <c r="D29" s="243">
        <v>0</v>
      </c>
      <c r="E29" s="243">
        <v>0</v>
      </c>
      <c r="F29" s="243">
        <v>0</v>
      </c>
      <c r="G29" s="243">
        <v>0</v>
      </c>
      <c r="H29" s="243">
        <v>0</v>
      </c>
      <c r="I29" s="243">
        <v>0</v>
      </c>
      <c r="J29" s="243">
        <v>0</v>
      </c>
      <c r="K29" s="243">
        <v>0</v>
      </c>
      <c r="L29" s="243">
        <v>0</v>
      </c>
      <c r="M29" s="243">
        <v>0</v>
      </c>
      <c r="N29" s="243">
        <v>0</v>
      </c>
      <c r="O29" s="243">
        <v>0</v>
      </c>
      <c r="P29" s="243">
        <v>0</v>
      </c>
      <c r="Q29" s="243">
        <v>0</v>
      </c>
      <c r="R29" s="243">
        <v>0</v>
      </c>
      <c r="S29" s="243">
        <v>0</v>
      </c>
      <c r="T29" s="62">
        <v>4</v>
      </c>
      <c r="U29" s="62">
        <v>5.5</v>
      </c>
      <c r="V29" s="62">
        <v>2.5</v>
      </c>
      <c r="W29" s="62"/>
      <c r="X29" s="62">
        <v>0.90133554832215168</v>
      </c>
      <c r="Y29" s="244"/>
      <c r="Z29" s="62">
        <v>2.5</v>
      </c>
      <c r="AA29" s="62">
        <v>4</v>
      </c>
      <c r="AB29" s="62">
        <v>5.5</v>
      </c>
      <c r="AC29" s="62"/>
      <c r="AD29" s="62"/>
    </row>
    <row r="30" spans="1:1023 1025:2048 2050:3050 3073:4075 4098:5100 5123:6125 6148:7150 7173:8175 8198:9200 9223:10225 10248:11250 11273:12275 12298:13300 13323:14325 14348:15350 15373:16375" ht="13.5" x14ac:dyDescent="0.25">
      <c r="A30" s="61" t="s">
        <v>54</v>
      </c>
      <c r="B30" s="243">
        <v>3.4891725643485501</v>
      </c>
      <c r="C30" s="243">
        <v>0</v>
      </c>
      <c r="D30" s="243">
        <v>0</v>
      </c>
      <c r="E30" s="243">
        <v>0</v>
      </c>
      <c r="F30" s="243">
        <v>0</v>
      </c>
      <c r="G30" s="243">
        <v>0</v>
      </c>
      <c r="H30" s="243">
        <v>0</v>
      </c>
      <c r="I30" s="243">
        <v>0</v>
      </c>
      <c r="J30" s="243">
        <v>0</v>
      </c>
      <c r="K30" s="243">
        <v>0</v>
      </c>
      <c r="L30" s="243">
        <v>0</v>
      </c>
      <c r="M30" s="243">
        <v>0</v>
      </c>
      <c r="N30" s="243">
        <v>0</v>
      </c>
      <c r="O30" s="243">
        <v>0</v>
      </c>
      <c r="P30" s="243">
        <v>0</v>
      </c>
      <c r="Q30" s="243">
        <v>0</v>
      </c>
      <c r="R30" s="243">
        <v>0</v>
      </c>
      <c r="S30" s="243">
        <v>0</v>
      </c>
      <c r="T30" s="62">
        <v>4</v>
      </c>
      <c r="U30" s="62">
        <v>5.5</v>
      </c>
      <c r="V30" s="62">
        <v>2.5</v>
      </c>
      <c r="W30" s="62"/>
      <c r="X30" s="62">
        <v>3.49</v>
      </c>
      <c r="Y30" s="244"/>
      <c r="Z30" s="62">
        <v>2.5</v>
      </c>
      <c r="AA30" s="62">
        <v>4</v>
      </c>
      <c r="AB30" s="62">
        <v>5.5</v>
      </c>
      <c r="AC30" s="62"/>
      <c r="AD30" s="62"/>
    </row>
    <row r="31" spans="1:1023 1025:2048 2050:3050 3073:4075 4098:5100 5123:6125 6148:7150 7173:8175 8198:9200 9223:10225 10248:11250 11273:12275 12298:13300 13323:14325 14348:15350 15373:16375" ht="13.5" x14ac:dyDescent="0.25">
      <c r="A31" s="61" t="s">
        <v>55</v>
      </c>
      <c r="B31" s="243">
        <v>1.8</v>
      </c>
      <c r="C31" s="243">
        <v>0</v>
      </c>
      <c r="D31" s="243">
        <v>0</v>
      </c>
      <c r="E31" s="243">
        <v>0</v>
      </c>
      <c r="F31" s="243">
        <v>0</v>
      </c>
      <c r="G31" s="243">
        <v>0</v>
      </c>
      <c r="H31" s="243">
        <v>0</v>
      </c>
      <c r="I31" s="243">
        <v>0</v>
      </c>
      <c r="J31" s="243">
        <v>0</v>
      </c>
      <c r="K31" s="243">
        <v>0</v>
      </c>
      <c r="L31" s="243">
        <v>0</v>
      </c>
      <c r="M31" s="243">
        <v>0</v>
      </c>
      <c r="N31" s="243">
        <v>0</v>
      </c>
      <c r="O31" s="243">
        <v>0</v>
      </c>
      <c r="P31" s="243">
        <v>0</v>
      </c>
      <c r="Q31" s="243">
        <v>0</v>
      </c>
      <c r="R31" s="243">
        <v>0</v>
      </c>
      <c r="S31" s="243">
        <v>0</v>
      </c>
      <c r="T31" s="62">
        <v>4</v>
      </c>
      <c r="U31" s="62">
        <v>5.5</v>
      </c>
      <c r="V31" s="62">
        <v>2.5</v>
      </c>
      <c r="W31" s="62"/>
      <c r="X31" s="62">
        <v>1.8</v>
      </c>
      <c r="Y31" s="244"/>
      <c r="Z31" s="62">
        <v>2.5</v>
      </c>
      <c r="AA31" s="62">
        <v>4</v>
      </c>
      <c r="AB31" s="62">
        <v>5.5</v>
      </c>
      <c r="AC31" s="62"/>
      <c r="AD31" s="62"/>
    </row>
    <row r="32" spans="1:1023 1025:2048 2050:3050 3073:4075 4098:5100 5123:6125 6148:7150 7173:8175 8198:9200 9223:10225 10248:11250 11273:12275 12298:13300 13323:14325 14348:15350 15373:16375" ht="16.5" x14ac:dyDescent="0.3">
      <c r="A32" s="117" t="s">
        <v>56</v>
      </c>
      <c r="B32" s="243">
        <v>1.9</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v>
      </c>
      <c r="S32" s="243">
        <v>0</v>
      </c>
      <c r="T32" s="62">
        <v>4</v>
      </c>
      <c r="U32" s="62">
        <v>5.5</v>
      </c>
      <c r="V32" s="62">
        <v>2.5</v>
      </c>
      <c r="W32" s="62"/>
      <c r="X32" s="62">
        <v>1.9</v>
      </c>
      <c r="Y32" s="244"/>
      <c r="Z32" s="62">
        <v>2.5</v>
      </c>
      <c r="AA32" s="62">
        <v>4</v>
      </c>
      <c r="AB32" s="62">
        <v>5.5</v>
      </c>
      <c r="AC32" s="62"/>
      <c r="AD32" s="62"/>
    </row>
    <row r="33" spans="1:30" ht="16.5" x14ac:dyDescent="0.3">
      <c r="A33" s="117" t="s">
        <v>57</v>
      </c>
      <c r="B33" s="243">
        <v>2.5</v>
      </c>
      <c r="C33" s="243">
        <v>0</v>
      </c>
      <c r="D33" s="243">
        <v>0</v>
      </c>
      <c r="E33" s="243">
        <v>0</v>
      </c>
      <c r="F33" s="243">
        <v>0</v>
      </c>
      <c r="G33" s="243">
        <v>0</v>
      </c>
      <c r="H33" s="243">
        <v>0</v>
      </c>
      <c r="I33" s="243">
        <v>0</v>
      </c>
      <c r="J33" s="243">
        <v>0</v>
      </c>
      <c r="K33" s="243">
        <v>0</v>
      </c>
      <c r="L33" s="243">
        <v>0</v>
      </c>
      <c r="M33" s="243">
        <v>0</v>
      </c>
      <c r="N33" s="243">
        <v>0</v>
      </c>
      <c r="O33" s="243">
        <v>0</v>
      </c>
      <c r="P33" s="243">
        <v>0</v>
      </c>
      <c r="Q33" s="243">
        <v>0</v>
      </c>
      <c r="R33" s="243">
        <v>0</v>
      </c>
      <c r="S33" s="243">
        <v>0</v>
      </c>
      <c r="T33" s="62">
        <v>4</v>
      </c>
      <c r="U33" s="62">
        <v>5.5</v>
      </c>
      <c r="V33" s="62">
        <v>2.5</v>
      </c>
      <c r="W33" s="62"/>
      <c r="X33" s="62">
        <v>2.5</v>
      </c>
      <c r="Y33" s="62"/>
      <c r="Z33" s="62">
        <v>2.5</v>
      </c>
      <c r="AA33" s="62">
        <v>4</v>
      </c>
      <c r="AB33" s="62">
        <v>5.5</v>
      </c>
      <c r="AC33" s="62"/>
      <c r="AD33" s="62"/>
    </row>
    <row r="34" spans="1:30" ht="16.5" x14ac:dyDescent="0.3">
      <c r="A34" s="117" t="s">
        <v>58</v>
      </c>
      <c r="B34" s="243">
        <v>0.47793958081770427</v>
      </c>
      <c r="C34" s="243">
        <v>0</v>
      </c>
      <c r="D34" s="243">
        <v>0</v>
      </c>
      <c r="E34" s="243">
        <v>0</v>
      </c>
      <c r="F34" s="243">
        <v>0</v>
      </c>
      <c r="G34" s="243">
        <v>0</v>
      </c>
      <c r="H34" s="243">
        <v>0</v>
      </c>
      <c r="I34" s="243">
        <v>0</v>
      </c>
      <c r="J34" s="243">
        <v>0</v>
      </c>
      <c r="K34" s="243">
        <v>0</v>
      </c>
      <c r="L34" s="243">
        <v>0</v>
      </c>
      <c r="M34" s="243">
        <v>0</v>
      </c>
      <c r="N34" s="243">
        <v>0</v>
      </c>
      <c r="O34" s="243">
        <v>0</v>
      </c>
      <c r="P34" s="243">
        <v>0</v>
      </c>
      <c r="Q34" s="243">
        <v>0</v>
      </c>
      <c r="R34" s="243">
        <v>0</v>
      </c>
      <c r="S34" s="243">
        <v>0</v>
      </c>
      <c r="T34" s="62">
        <v>4</v>
      </c>
      <c r="U34" s="62">
        <v>5.5</v>
      </c>
      <c r="V34" s="62">
        <v>2.5</v>
      </c>
      <c r="W34" s="62"/>
      <c r="X34" s="62">
        <v>0.47793958081770427</v>
      </c>
      <c r="Y34" s="62"/>
      <c r="Z34" s="62">
        <v>2.5</v>
      </c>
      <c r="AA34" s="62">
        <v>4</v>
      </c>
      <c r="AB34" s="62">
        <v>5.5</v>
      </c>
      <c r="AC34" s="62"/>
      <c r="AD34" s="62"/>
    </row>
    <row r="35" spans="1:30" ht="16.5" x14ac:dyDescent="0.3">
      <c r="A35" s="117" t="s">
        <v>59</v>
      </c>
      <c r="B35" s="243">
        <v>0.72819999999999996</v>
      </c>
      <c r="C35" s="243">
        <v>0</v>
      </c>
      <c r="D35" s="243">
        <v>0</v>
      </c>
      <c r="E35" s="243">
        <v>0</v>
      </c>
      <c r="F35" s="243">
        <v>0</v>
      </c>
      <c r="G35" s="243">
        <v>0</v>
      </c>
      <c r="H35" s="243">
        <v>0</v>
      </c>
      <c r="I35" s="243">
        <v>0</v>
      </c>
      <c r="J35" s="243">
        <v>0</v>
      </c>
      <c r="K35" s="243">
        <v>0</v>
      </c>
      <c r="L35" s="243">
        <v>0</v>
      </c>
      <c r="M35" s="243">
        <v>0</v>
      </c>
      <c r="N35" s="243">
        <v>0</v>
      </c>
      <c r="O35" s="243">
        <v>0</v>
      </c>
      <c r="P35" s="243">
        <v>0</v>
      </c>
      <c r="Q35" s="243">
        <v>0</v>
      </c>
      <c r="R35" s="243">
        <v>0</v>
      </c>
      <c r="S35" s="243">
        <v>0</v>
      </c>
      <c r="T35" s="62">
        <v>4</v>
      </c>
      <c r="U35" s="62">
        <v>5.5</v>
      </c>
      <c r="V35" s="62">
        <v>2.5</v>
      </c>
      <c r="W35" s="62"/>
      <c r="X35" s="62">
        <v>0.72819999999999996</v>
      </c>
      <c r="Y35" s="62"/>
      <c r="Z35" s="62">
        <v>2.5</v>
      </c>
      <c r="AA35" s="62">
        <v>4</v>
      </c>
      <c r="AB35" s="62">
        <v>5.5</v>
      </c>
      <c r="AC35" s="62"/>
      <c r="AD35" s="62"/>
    </row>
    <row r="36" spans="1:30" ht="16.5" x14ac:dyDescent="0.3">
      <c r="A36" s="117" t="s">
        <v>60</v>
      </c>
      <c r="B36" s="243">
        <v>-0.11022336893751117</v>
      </c>
      <c r="C36" s="243">
        <v>0</v>
      </c>
      <c r="D36" s="243">
        <v>0</v>
      </c>
      <c r="E36" s="243">
        <v>0</v>
      </c>
      <c r="F36" s="243">
        <v>0</v>
      </c>
      <c r="G36" s="243">
        <v>0</v>
      </c>
      <c r="H36" s="243">
        <v>0</v>
      </c>
      <c r="I36" s="243">
        <v>0</v>
      </c>
      <c r="J36" s="243">
        <v>0</v>
      </c>
      <c r="K36" s="243">
        <v>0</v>
      </c>
      <c r="L36" s="243">
        <v>0</v>
      </c>
      <c r="M36" s="243">
        <v>0</v>
      </c>
      <c r="N36" s="243">
        <v>0</v>
      </c>
      <c r="O36" s="243">
        <v>0</v>
      </c>
      <c r="P36" s="243">
        <v>0</v>
      </c>
      <c r="Q36" s="243">
        <v>0</v>
      </c>
      <c r="R36" s="243">
        <v>0</v>
      </c>
      <c r="S36" s="243">
        <v>0</v>
      </c>
      <c r="T36" s="62">
        <v>4</v>
      </c>
      <c r="U36" s="62">
        <v>5.5</v>
      </c>
      <c r="V36" s="62">
        <v>2.5</v>
      </c>
      <c r="W36" s="62"/>
      <c r="X36" s="62">
        <v>-0.11022336893751117</v>
      </c>
      <c r="Y36" s="62"/>
      <c r="Z36" s="62">
        <v>2.5</v>
      </c>
      <c r="AA36" s="62">
        <v>4</v>
      </c>
      <c r="AB36" s="62">
        <v>5.5</v>
      </c>
      <c r="AC36" s="62"/>
      <c r="AD36" s="62"/>
    </row>
    <row r="37" spans="1:30" ht="16.5" x14ac:dyDescent="0.3">
      <c r="A37" s="117" t="s">
        <v>61</v>
      </c>
      <c r="B37" s="243">
        <v>1.6775261712177212</v>
      </c>
      <c r="C37" s="243">
        <v>0</v>
      </c>
      <c r="D37" s="243">
        <v>0</v>
      </c>
      <c r="E37" s="243">
        <v>0</v>
      </c>
      <c r="F37" s="243">
        <v>0</v>
      </c>
      <c r="G37" s="243">
        <v>0</v>
      </c>
      <c r="H37" s="243">
        <v>0</v>
      </c>
      <c r="I37" s="243">
        <v>0</v>
      </c>
      <c r="J37" s="243">
        <v>0</v>
      </c>
      <c r="K37" s="243">
        <v>0</v>
      </c>
      <c r="L37" s="243">
        <v>0</v>
      </c>
      <c r="M37" s="243">
        <v>0</v>
      </c>
      <c r="N37" s="243">
        <v>0</v>
      </c>
      <c r="O37" s="243">
        <v>0</v>
      </c>
      <c r="P37" s="243">
        <v>0</v>
      </c>
      <c r="Q37" s="243">
        <v>0</v>
      </c>
      <c r="R37" s="243">
        <v>0</v>
      </c>
      <c r="S37" s="243">
        <v>0</v>
      </c>
      <c r="T37" s="62">
        <v>4</v>
      </c>
      <c r="U37" s="62">
        <v>5.5</v>
      </c>
      <c r="V37" s="62">
        <v>2.5</v>
      </c>
      <c r="W37" s="62"/>
      <c r="X37" s="62">
        <v>1.68</v>
      </c>
      <c r="Y37" s="62"/>
      <c r="Z37" s="62">
        <v>2.5</v>
      </c>
      <c r="AA37" s="62">
        <v>4</v>
      </c>
      <c r="AB37" s="62">
        <v>5.5</v>
      </c>
      <c r="AC37" s="62"/>
      <c r="AD37" s="62"/>
    </row>
    <row r="38" spans="1:30" ht="16.5" x14ac:dyDescent="0.3">
      <c r="A38" s="117" t="s">
        <v>62</v>
      </c>
      <c r="B38" s="243">
        <v>1.4326844717312213</v>
      </c>
      <c r="C38" s="243">
        <v>0</v>
      </c>
      <c r="D38" s="243">
        <v>0</v>
      </c>
      <c r="E38" s="243">
        <v>0</v>
      </c>
      <c r="F38" s="243">
        <v>0</v>
      </c>
      <c r="G38" s="243">
        <v>0</v>
      </c>
      <c r="H38" s="243">
        <v>0</v>
      </c>
      <c r="I38" s="243">
        <v>0</v>
      </c>
      <c r="J38" s="243">
        <v>0</v>
      </c>
      <c r="K38" s="243">
        <v>0</v>
      </c>
      <c r="L38" s="243">
        <v>0</v>
      </c>
      <c r="M38" s="243">
        <v>0</v>
      </c>
      <c r="N38" s="243">
        <v>0</v>
      </c>
      <c r="O38" s="243">
        <v>0</v>
      </c>
      <c r="P38" s="243">
        <v>0</v>
      </c>
      <c r="Q38" s="243">
        <v>0</v>
      </c>
      <c r="R38" s="243">
        <v>0</v>
      </c>
      <c r="S38" s="243">
        <v>0</v>
      </c>
      <c r="T38" s="62">
        <v>4</v>
      </c>
      <c r="U38" s="62">
        <v>5.5</v>
      </c>
      <c r="V38" s="62">
        <v>2.5</v>
      </c>
      <c r="W38" s="244"/>
      <c r="X38" s="244">
        <v>1.4326844717312213</v>
      </c>
      <c r="Y38" s="244"/>
      <c r="Z38" s="62">
        <v>2.5</v>
      </c>
      <c r="AA38" s="62">
        <v>4</v>
      </c>
      <c r="AB38" s="62">
        <v>5.5</v>
      </c>
      <c r="AC38" s="62"/>
      <c r="AD38" s="62"/>
    </row>
    <row r="39" spans="1:30" ht="16.5" x14ac:dyDescent="0.3">
      <c r="A39" s="117" t="s">
        <v>63</v>
      </c>
      <c r="B39" s="243">
        <v>3.6488327008795949</v>
      </c>
      <c r="C39" s="243">
        <v>0</v>
      </c>
      <c r="D39" s="243">
        <v>0</v>
      </c>
      <c r="E39" s="243">
        <v>0</v>
      </c>
      <c r="F39" s="243">
        <v>0</v>
      </c>
      <c r="G39" s="243">
        <v>0</v>
      </c>
      <c r="H39" s="243">
        <v>0</v>
      </c>
      <c r="I39" s="243">
        <v>0</v>
      </c>
      <c r="J39" s="243">
        <v>0</v>
      </c>
      <c r="K39" s="243">
        <v>0</v>
      </c>
      <c r="L39" s="243">
        <v>0</v>
      </c>
      <c r="M39" s="243">
        <v>0</v>
      </c>
      <c r="N39" s="243">
        <v>0</v>
      </c>
      <c r="O39" s="243">
        <v>0</v>
      </c>
      <c r="P39" s="243">
        <v>0</v>
      </c>
      <c r="Q39" s="243">
        <v>0</v>
      </c>
      <c r="R39" s="243">
        <v>0</v>
      </c>
      <c r="S39" s="243">
        <v>0</v>
      </c>
      <c r="T39" s="62">
        <v>4</v>
      </c>
      <c r="U39" s="62">
        <v>5.5</v>
      </c>
      <c r="V39" s="62">
        <v>2.5</v>
      </c>
      <c r="W39" s="244">
        <v>3.6488327008795949</v>
      </c>
      <c r="X39" s="244">
        <v>3.6488327008795949</v>
      </c>
      <c r="Y39" s="243">
        <v>2.4725899999999998</v>
      </c>
      <c r="Z39" s="62">
        <v>2.5</v>
      </c>
      <c r="AA39" s="62">
        <v>4</v>
      </c>
      <c r="AB39" s="62">
        <v>5.5</v>
      </c>
      <c r="AC39" s="62"/>
      <c r="AD39" s="62"/>
    </row>
    <row r="40" spans="1:30" ht="16.5" x14ac:dyDescent="0.3">
      <c r="A40" s="117" t="s">
        <v>64</v>
      </c>
      <c r="B40" s="243">
        <v>4.4148270414462054</v>
      </c>
      <c r="C40" s="243">
        <v>0.19618311315971049</v>
      </c>
      <c r="D40" s="243">
        <v>0.13236381506743822</v>
      </c>
      <c r="E40" s="243">
        <v>0.10519856419727258</v>
      </c>
      <c r="F40" s="243">
        <v>9.0251001023489152E-2</v>
      </c>
      <c r="G40" s="243">
        <v>8.104818824354254E-2</v>
      </c>
      <c r="H40" s="243">
        <v>7.5103225002255414E-2</v>
      </c>
      <c r="I40" s="243">
        <v>7.126561616675442E-2</v>
      </c>
      <c r="J40" s="243">
        <v>6.895030839159233E-2</v>
      </c>
      <c r="K40" s="243">
        <v>0.13571425460347974</v>
      </c>
      <c r="L40" s="243">
        <v>6.895030839159233E-2</v>
      </c>
      <c r="M40" s="243">
        <v>7.126561616675442E-2</v>
      </c>
      <c r="N40" s="243">
        <v>7.5103225002255414E-2</v>
      </c>
      <c r="O40" s="243">
        <v>8.104818824354254E-2</v>
      </c>
      <c r="P40" s="243">
        <v>9.0251001023489152E-2</v>
      </c>
      <c r="Q40" s="243">
        <v>0.10519856419727258</v>
      </c>
      <c r="R40" s="243">
        <v>0.13236381506743822</v>
      </c>
      <c r="S40" s="243">
        <v>0.19618311315970516</v>
      </c>
      <c r="T40" s="62">
        <v>4</v>
      </c>
      <c r="U40" s="62">
        <v>5.5</v>
      </c>
      <c r="V40" s="62">
        <v>2.5</v>
      </c>
      <c r="W40" s="243">
        <v>5.3030480000000004</v>
      </c>
      <c r="X40" s="244"/>
      <c r="Y40" s="243">
        <v>2.7713399999999999</v>
      </c>
      <c r="Z40" s="62">
        <v>2.5</v>
      </c>
      <c r="AA40" s="62">
        <v>4</v>
      </c>
      <c r="AB40" s="62">
        <v>5.5</v>
      </c>
      <c r="AC40" s="62"/>
      <c r="AD40" s="62"/>
    </row>
    <row r="41" spans="1:30" ht="16.5" x14ac:dyDescent="0.3">
      <c r="A41" s="117" t="s">
        <v>65</v>
      </c>
      <c r="B41" s="243">
        <v>2.9420687771898795</v>
      </c>
      <c r="C41" s="243">
        <v>0.52315496842589582</v>
      </c>
      <c r="D41" s="243">
        <v>0.3529701735131674</v>
      </c>
      <c r="E41" s="243">
        <v>0.28052950452606051</v>
      </c>
      <c r="F41" s="243">
        <v>0.24066933606263863</v>
      </c>
      <c r="G41" s="243">
        <v>0.21612850198277922</v>
      </c>
      <c r="H41" s="243">
        <v>0.20027526667268081</v>
      </c>
      <c r="I41" s="243">
        <v>0.1900416431113463</v>
      </c>
      <c r="J41" s="243">
        <v>0.18386748904424532</v>
      </c>
      <c r="K41" s="243">
        <v>0.36190467894261324</v>
      </c>
      <c r="L41" s="243">
        <v>0.18386748904424532</v>
      </c>
      <c r="M41" s="243">
        <v>0.1900416431113463</v>
      </c>
      <c r="N41" s="243">
        <v>0.20027526667267992</v>
      </c>
      <c r="O41" s="243">
        <v>0.21612850198278011</v>
      </c>
      <c r="P41" s="243">
        <v>0.24066933606263863</v>
      </c>
      <c r="Q41" s="243">
        <v>0.28052950452606051</v>
      </c>
      <c r="R41" s="243">
        <v>0.3529701735131674</v>
      </c>
      <c r="S41" s="243">
        <v>0.52315496842588072</v>
      </c>
      <c r="T41" s="62">
        <v>4</v>
      </c>
      <c r="U41" s="62">
        <v>5.5</v>
      </c>
      <c r="V41" s="62">
        <v>2.5</v>
      </c>
      <c r="W41" s="243">
        <v>5.3106580000000001</v>
      </c>
      <c r="X41" s="244"/>
      <c r="Y41" s="243">
        <v>2.8218100000000002</v>
      </c>
      <c r="Z41" s="62">
        <v>2.5</v>
      </c>
      <c r="AA41" s="62">
        <v>4</v>
      </c>
      <c r="AB41" s="62">
        <v>5.5</v>
      </c>
      <c r="AC41" s="62"/>
      <c r="AD41" s="62"/>
    </row>
    <row r="42" spans="1:30" ht="16.5" x14ac:dyDescent="0.3">
      <c r="A42" s="117" t="s">
        <v>66</v>
      </c>
      <c r="B42" s="243">
        <v>2.9499041243386142</v>
      </c>
      <c r="C42" s="243">
        <v>0.58854933947913324</v>
      </c>
      <c r="D42" s="243">
        <v>0.39709144520231288</v>
      </c>
      <c r="E42" s="243">
        <v>0.31559569259181863</v>
      </c>
      <c r="F42" s="243">
        <v>0.27075300307046835</v>
      </c>
      <c r="G42" s="243">
        <v>0.24314456473062673</v>
      </c>
      <c r="H42" s="243">
        <v>0.22530967500676535</v>
      </c>
      <c r="I42" s="243">
        <v>0.21379684850026504</v>
      </c>
      <c r="J42" s="243">
        <v>0.2068509251747761</v>
      </c>
      <c r="K42" s="243">
        <v>0.40714276381043923</v>
      </c>
      <c r="L42" s="243">
        <v>0.2068509251747761</v>
      </c>
      <c r="M42" s="243">
        <v>0.21379684850026504</v>
      </c>
      <c r="N42" s="243">
        <v>0.22530967500676446</v>
      </c>
      <c r="O42" s="243">
        <v>0.24314456473062762</v>
      </c>
      <c r="P42" s="243">
        <v>0.27075300307046835</v>
      </c>
      <c r="Q42" s="243">
        <v>0.31559569259181863</v>
      </c>
      <c r="R42" s="243">
        <v>0.39709144520231288</v>
      </c>
      <c r="S42" s="243">
        <v>0.58854933947911547</v>
      </c>
      <c r="T42" s="62">
        <v>4</v>
      </c>
      <c r="U42" s="62">
        <v>5.5</v>
      </c>
      <c r="V42" s="62">
        <v>2.5</v>
      </c>
      <c r="W42" s="243">
        <v>5.6145670000000001</v>
      </c>
      <c r="X42" s="244"/>
      <c r="Y42" s="243">
        <v>3.93648</v>
      </c>
      <c r="Z42" s="62">
        <v>2.5</v>
      </c>
      <c r="AA42" s="62">
        <v>4</v>
      </c>
      <c r="AB42" s="62">
        <v>5.5</v>
      </c>
      <c r="AC42" s="62"/>
      <c r="AD42" s="62"/>
    </row>
    <row r="43" spans="1:30" ht="16.5" x14ac:dyDescent="0.3">
      <c r="A43" s="117" t="s">
        <v>67</v>
      </c>
      <c r="B43" s="243">
        <v>2.3925194714873492</v>
      </c>
      <c r="C43" s="243">
        <v>0.65394371053236977</v>
      </c>
      <c r="D43" s="243">
        <v>0.44121271689145924</v>
      </c>
      <c r="E43" s="243">
        <v>0.35066188065757542</v>
      </c>
      <c r="F43" s="243">
        <v>0.30083667007829895</v>
      </c>
      <c r="G43" s="243">
        <v>0.27016062747847336</v>
      </c>
      <c r="H43" s="243">
        <v>0.25034408334085168</v>
      </c>
      <c r="I43" s="243">
        <v>0.23755205388918288</v>
      </c>
      <c r="J43" s="243">
        <v>0.22983436130530599</v>
      </c>
      <c r="K43" s="243">
        <v>0.452380848678267</v>
      </c>
      <c r="L43" s="243">
        <v>0.22983436130530599</v>
      </c>
      <c r="M43" s="243">
        <v>0.23755205388918288</v>
      </c>
      <c r="N43" s="243">
        <v>0.25034408334085079</v>
      </c>
      <c r="O43" s="243">
        <v>0.27016062747847425</v>
      </c>
      <c r="P43" s="243">
        <v>0.30083667007829895</v>
      </c>
      <c r="Q43" s="243">
        <v>0.35066188065757586</v>
      </c>
      <c r="R43" s="243">
        <v>0.44121271689145836</v>
      </c>
      <c r="S43" s="243">
        <v>0.65394371053235112</v>
      </c>
      <c r="T43" s="62">
        <v>4</v>
      </c>
      <c r="U43" s="62">
        <v>5.5</v>
      </c>
      <c r="V43" s="62">
        <v>2.5</v>
      </c>
      <c r="W43" s="243">
        <v>5.353256</v>
      </c>
      <c r="X43" s="244"/>
      <c r="Y43" s="243">
        <v>4.4353899999999999</v>
      </c>
      <c r="Z43" s="62">
        <v>2.5</v>
      </c>
      <c r="AA43" s="62">
        <v>4</v>
      </c>
      <c r="AB43" s="62">
        <v>5.5</v>
      </c>
      <c r="AC43" s="62">
        <v>8</v>
      </c>
      <c r="AD43" s="62">
        <v>-4</v>
      </c>
    </row>
    <row r="44" spans="1:30" ht="16.5" x14ac:dyDescent="0.3">
      <c r="A44" s="117" t="s">
        <v>68</v>
      </c>
      <c r="B44" s="243">
        <v>1.4190010362531722</v>
      </c>
      <c r="C44" s="243">
        <v>0.69753995790119472</v>
      </c>
      <c r="D44" s="243">
        <v>0.47062689801755653</v>
      </c>
      <c r="E44" s="243">
        <v>0.37403933936808054</v>
      </c>
      <c r="F44" s="243">
        <v>0.32089244808351891</v>
      </c>
      <c r="G44" s="243">
        <v>0.28817133597703837</v>
      </c>
      <c r="H44" s="243">
        <v>0.26703368889690804</v>
      </c>
      <c r="I44" s="243">
        <v>0.25338885748179463</v>
      </c>
      <c r="J44" s="243">
        <v>0.24515665205899317</v>
      </c>
      <c r="K44" s="243">
        <v>0.48253957192348462</v>
      </c>
      <c r="L44" s="243">
        <v>0.24515665205899317</v>
      </c>
      <c r="M44" s="243">
        <v>0.25338885748179507</v>
      </c>
      <c r="N44" s="243">
        <v>0.26703368889690804</v>
      </c>
      <c r="O44" s="243">
        <v>0.28817133597703837</v>
      </c>
      <c r="P44" s="243">
        <v>0.32089244808351935</v>
      </c>
      <c r="Q44" s="243">
        <v>0.37403933936808098</v>
      </c>
      <c r="R44" s="243">
        <v>0.47062689801755564</v>
      </c>
      <c r="S44" s="243">
        <v>0.69753995790117518</v>
      </c>
      <c r="T44" s="62">
        <v>4</v>
      </c>
      <c r="U44" s="62">
        <v>5.5</v>
      </c>
      <c r="V44" s="62">
        <v>2.5</v>
      </c>
      <c r="W44" s="243">
        <v>4.5771199999999999</v>
      </c>
      <c r="X44" s="244"/>
      <c r="Y44" s="243">
        <v>4.2595499999999999</v>
      </c>
      <c r="Z44" s="62">
        <v>2.5</v>
      </c>
      <c r="AA44" s="62">
        <v>4</v>
      </c>
      <c r="AB44" s="62">
        <v>5.5</v>
      </c>
      <c r="AC44" s="62"/>
      <c r="AD44" s="62"/>
    </row>
    <row r="45" spans="1:30" ht="16.5" x14ac:dyDescent="0.3">
      <c r="A45" s="117" t="s">
        <v>69</v>
      </c>
      <c r="B45" s="243">
        <v>0.89168631086287786</v>
      </c>
      <c r="C45" s="243">
        <v>0.77020037018256926</v>
      </c>
      <c r="D45" s="243">
        <v>0.51965053322771881</v>
      </c>
      <c r="E45" s="243">
        <v>0.41300177055225529</v>
      </c>
      <c r="F45" s="243">
        <v>0.35431874475888581</v>
      </c>
      <c r="G45" s="243">
        <v>0.31818918347464642</v>
      </c>
      <c r="H45" s="243">
        <v>0.29484969815700257</v>
      </c>
      <c r="I45" s="243">
        <v>0.27978353013614843</v>
      </c>
      <c r="J45" s="243">
        <v>0.27069380331513937</v>
      </c>
      <c r="K45" s="243">
        <v>0.53280411066551281</v>
      </c>
      <c r="L45" s="243">
        <v>0.27069380331513848</v>
      </c>
      <c r="M45" s="243">
        <v>0.27978353013614843</v>
      </c>
      <c r="N45" s="243">
        <v>0.29484969815700346</v>
      </c>
      <c r="O45" s="243">
        <v>0.31818918347464642</v>
      </c>
      <c r="P45" s="243">
        <v>0.35431874475888581</v>
      </c>
      <c r="Q45" s="243">
        <v>0.41300177055225529</v>
      </c>
      <c r="R45" s="243">
        <v>0.51965053322771926</v>
      </c>
      <c r="S45" s="243">
        <v>0.77020037018254683</v>
      </c>
      <c r="T45" s="62">
        <v>4</v>
      </c>
      <c r="U45" s="62">
        <v>5.5</v>
      </c>
      <c r="V45" s="62">
        <v>2.5</v>
      </c>
      <c r="W45" s="243">
        <v>4.3787760000000002</v>
      </c>
      <c r="X45" s="244"/>
      <c r="Y45" s="243">
        <v>3.8911699999999998</v>
      </c>
      <c r="Z45" s="62">
        <v>2.5</v>
      </c>
      <c r="AA45" s="62">
        <v>4</v>
      </c>
      <c r="AB45" s="62">
        <v>5.5</v>
      </c>
      <c r="AC45" s="62"/>
      <c r="AD45" s="62"/>
    </row>
    <row r="46" spans="1:30" ht="16.5" x14ac:dyDescent="0.3">
      <c r="A46" s="117" t="s">
        <v>70</v>
      </c>
      <c r="B46" s="243">
        <v>0.88329816578481823</v>
      </c>
      <c r="C46" s="243">
        <v>0.78473245263884417</v>
      </c>
      <c r="D46" s="243">
        <v>0.52945526026975109</v>
      </c>
      <c r="E46" s="243">
        <v>0.42079425678909033</v>
      </c>
      <c r="F46" s="243">
        <v>0.36100400409395927</v>
      </c>
      <c r="G46" s="243">
        <v>0.32419275297416794</v>
      </c>
      <c r="H46" s="243">
        <v>0.30041290000902166</v>
      </c>
      <c r="I46" s="243">
        <v>0.28506246466701901</v>
      </c>
      <c r="J46" s="243">
        <v>0.27580123356636843</v>
      </c>
      <c r="K46" s="243">
        <v>0.54285701841391898</v>
      </c>
      <c r="L46" s="243">
        <v>0.27580123356636754</v>
      </c>
      <c r="M46" s="243">
        <v>0.28506246466701857</v>
      </c>
      <c r="N46" s="243">
        <v>0.30041290000902254</v>
      </c>
      <c r="O46" s="243">
        <v>0.32419275297416839</v>
      </c>
      <c r="P46" s="243">
        <v>0.36100400409395927</v>
      </c>
      <c r="Q46" s="243">
        <v>0.42079425678909033</v>
      </c>
      <c r="R46" s="243">
        <v>0.52945526026975109</v>
      </c>
      <c r="S46" s="243">
        <v>0.78473245263882152</v>
      </c>
      <c r="T46" s="62">
        <v>4</v>
      </c>
      <c r="U46" s="62">
        <v>5.5</v>
      </c>
      <c r="V46" s="62">
        <v>2.5</v>
      </c>
      <c r="W46" s="243">
        <v>4.4361819999999996</v>
      </c>
      <c r="X46" s="244"/>
      <c r="Y46" s="243">
        <v>3.7275999999999998</v>
      </c>
      <c r="Z46" s="62">
        <v>2.5</v>
      </c>
      <c r="AA46" s="62">
        <v>4</v>
      </c>
      <c r="AB46" s="62">
        <v>5.5</v>
      </c>
      <c r="AC46" s="62"/>
      <c r="AD46" s="62"/>
    </row>
    <row r="47" spans="1:30" ht="16.5" x14ac:dyDescent="0.3">
      <c r="A47" s="117" t="s">
        <v>71</v>
      </c>
      <c r="B47" s="243">
        <v>0.76791802070675974</v>
      </c>
      <c r="C47" s="243">
        <v>0.79926453509511886</v>
      </c>
      <c r="D47" s="243">
        <v>0.53925998731178337</v>
      </c>
      <c r="E47" s="243">
        <v>0.42858674302592581</v>
      </c>
      <c r="F47" s="243">
        <v>0.36768926342903185</v>
      </c>
      <c r="G47" s="243">
        <v>0.33019632247369035</v>
      </c>
      <c r="H47" s="243">
        <v>0.30597610186104074</v>
      </c>
      <c r="I47" s="243">
        <v>0.29034139919788959</v>
      </c>
      <c r="J47" s="243">
        <v>0.28090866381759705</v>
      </c>
      <c r="K47" s="243">
        <v>0.55290992616232604</v>
      </c>
      <c r="L47" s="243">
        <v>0.28090866381759572</v>
      </c>
      <c r="M47" s="243">
        <v>0.29034139919789048</v>
      </c>
      <c r="N47" s="243">
        <v>0.30597610186103985</v>
      </c>
      <c r="O47" s="243">
        <v>0.33019632247369035</v>
      </c>
      <c r="P47" s="243">
        <v>0.36768926342903274</v>
      </c>
      <c r="Q47" s="243">
        <v>0.42858674302592537</v>
      </c>
      <c r="R47" s="243">
        <v>0.53925998731178382</v>
      </c>
      <c r="S47" s="243">
        <v>0.79926453509509621</v>
      </c>
      <c r="T47" s="62">
        <v>4</v>
      </c>
      <c r="U47" s="62">
        <v>5.5</v>
      </c>
      <c r="V47" s="62">
        <v>2.5</v>
      </c>
      <c r="W47" s="243">
        <v>4.3865959999999999</v>
      </c>
      <c r="X47" s="244"/>
      <c r="Y47" s="243">
        <v>3.65585</v>
      </c>
      <c r="Z47" s="62">
        <v>2.5</v>
      </c>
      <c r="AA47" s="62">
        <v>4</v>
      </c>
      <c r="AB47" s="62">
        <v>5.5</v>
      </c>
      <c r="AC47" s="62"/>
      <c r="AD47" s="62"/>
    </row>
    <row r="48" spans="1:30" ht="16.5" x14ac:dyDescent="0.3">
      <c r="A48" s="117" t="s">
        <v>72</v>
      </c>
      <c r="B48" s="243">
        <v>-4.3317414527416664E-2</v>
      </c>
      <c r="C48" s="243">
        <v>0.84286078246394336</v>
      </c>
      <c r="D48" s="243">
        <v>0.56867416843788088</v>
      </c>
      <c r="E48" s="243">
        <v>0.45196420173643093</v>
      </c>
      <c r="F48" s="243">
        <v>0.38774504143425181</v>
      </c>
      <c r="G48" s="243">
        <v>0.34820703097225536</v>
      </c>
      <c r="H48" s="243">
        <v>0.3226657074170971</v>
      </c>
      <c r="I48" s="243">
        <v>0.30617820279050223</v>
      </c>
      <c r="J48" s="243">
        <v>0.29623095457128379</v>
      </c>
      <c r="K48" s="243">
        <v>0.58306864940754322</v>
      </c>
      <c r="L48" s="243">
        <v>0.2962309545712829</v>
      </c>
      <c r="M48" s="243">
        <v>0.30617820279050267</v>
      </c>
      <c r="N48" s="243">
        <v>0.3226657074170971</v>
      </c>
      <c r="O48" s="243">
        <v>0.34820703097225536</v>
      </c>
      <c r="P48" s="243">
        <v>0.38774504143425226</v>
      </c>
      <c r="Q48" s="243">
        <v>0.45196420173643048</v>
      </c>
      <c r="R48" s="243">
        <v>0.5686741684378811</v>
      </c>
      <c r="S48" s="243">
        <v>0.84286078246391849</v>
      </c>
      <c r="T48" s="62">
        <v>4</v>
      </c>
      <c r="U48" s="62">
        <v>5.5</v>
      </c>
      <c r="V48" s="62">
        <v>2.5</v>
      </c>
      <c r="W48" s="243">
        <v>3.7727430000000002</v>
      </c>
      <c r="X48" s="244"/>
      <c r="Y48" s="243">
        <v>3.6713200000000001</v>
      </c>
      <c r="Z48" s="62">
        <v>2.5</v>
      </c>
      <c r="AA48" s="62">
        <v>4</v>
      </c>
      <c r="AB48" s="62">
        <v>5.5</v>
      </c>
      <c r="AC48" s="62"/>
      <c r="AD48" s="62"/>
    </row>
    <row r="49" spans="1:30" ht="16.5" x14ac:dyDescent="0.3">
      <c r="A49" s="117" t="s">
        <v>73</v>
      </c>
      <c r="B49" s="243">
        <v>-0.55402113991771151</v>
      </c>
      <c r="C49" s="243">
        <v>0.91552119474531768</v>
      </c>
      <c r="D49" s="243">
        <v>0.61769780364804316</v>
      </c>
      <c r="E49" s="243">
        <v>0.4909266329206059</v>
      </c>
      <c r="F49" s="243">
        <v>0.42117133810961827</v>
      </c>
      <c r="G49" s="243">
        <v>0.37822487846986363</v>
      </c>
      <c r="H49" s="243">
        <v>0.35048171667719163</v>
      </c>
      <c r="I49" s="243">
        <v>0.33257287544485603</v>
      </c>
      <c r="J49" s="243">
        <v>0.32176810582742865</v>
      </c>
      <c r="K49" s="243">
        <v>0.63333318814957229</v>
      </c>
      <c r="L49" s="243">
        <v>0.32176810582742954</v>
      </c>
      <c r="M49" s="243">
        <v>0.33257287544485514</v>
      </c>
      <c r="N49" s="243">
        <v>0.35048171667719252</v>
      </c>
      <c r="O49" s="243">
        <v>0.37822487846986341</v>
      </c>
      <c r="P49" s="243">
        <v>0.42117133810961782</v>
      </c>
      <c r="Q49" s="243">
        <v>0.49092663292060568</v>
      </c>
      <c r="R49" s="243">
        <v>0.61769780364804383</v>
      </c>
      <c r="S49" s="243">
        <v>0.91552119474528926</v>
      </c>
      <c r="T49" s="62">
        <v>4</v>
      </c>
      <c r="U49" s="62">
        <v>5.5</v>
      </c>
      <c r="V49" s="62">
        <v>2.5</v>
      </c>
      <c r="W49" s="243">
        <v>3.5910099999999998</v>
      </c>
      <c r="X49" s="244"/>
      <c r="Y49" s="243">
        <v>3.77488</v>
      </c>
      <c r="Z49" s="62">
        <v>2.5</v>
      </c>
      <c r="AA49" s="62">
        <v>4</v>
      </c>
      <c r="AB49" s="62">
        <v>5.5</v>
      </c>
      <c r="AC49" s="62"/>
      <c r="AD49" s="62"/>
    </row>
    <row r="50" spans="1:30" ht="16.5" x14ac:dyDescent="0.3">
      <c r="A50" s="117" t="s">
        <v>74</v>
      </c>
      <c r="B50" s="243">
        <v>-0.41082528499577037</v>
      </c>
      <c r="C50" s="243">
        <v>0.93005327720159259</v>
      </c>
      <c r="D50" s="243">
        <v>0.62750253069007556</v>
      </c>
      <c r="E50" s="243">
        <v>0.49871911915744094</v>
      </c>
      <c r="F50" s="243">
        <v>0.42785659744469129</v>
      </c>
      <c r="G50" s="243">
        <v>0.38422844796938538</v>
      </c>
      <c r="H50" s="243">
        <v>0.35604491852921072</v>
      </c>
      <c r="I50" s="243">
        <v>0.33785180997572661</v>
      </c>
      <c r="J50" s="243">
        <v>0.32687553607865771</v>
      </c>
      <c r="K50" s="243">
        <v>0.6433860958979789</v>
      </c>
      <c r="L50" s="243">
        <v>0.32687553607865816</v>
      </c>
      <c r="M50" s="243">
        <v>0.33785180997572528</v>
      </c>
      <c r="N50" s="243">
        <v>0.35604491852921161</v>
      </c>
      <c r="O50" s="243">
        <v>0.38422844796938538</v>
      </c>
      <c r="P50" s="243">
        <v>0.42785659744469129</v>
      </c>
      <c r="Q50" s="243">
        <v>0.49871911915744072</v>
      </c>
      <c r="R50" s="243">
        <v>0.62750253069007567</v>
      </c>
      <c r="S50" s="243">
        <v>0.93005327720156394</v>
      </c>
      <c r="T50" s="62">
        <v>4</v>
      </c>
      <c r="U50" s="62">
        <v>5.5</v>
      </c>
      <c r="V50" s="62">
        <v>2.5</v>
      </c>
      <c r="W50" s="243">
        <v>3.8</v>
      </c>
      <c r="X50" s="244"/>
      <c r="Y50" s="243">
        <v>4</v>
      </c>
      <c r="Z50" s="62">
        <v>2.5</v>
      </c>
      <c r="AA50" s="62">
        <v>4</v>
      </c>
      <c r="AB50" s="62">
        <v>5.5</v>
      </c>
      <c r="AC50" s="62"/>
      <c r="AD50" s="62"/>
    </row>
    <row r="51" spans="1:30" ht="16.5" x14ac:dyDescent="0.3">
      <c r="A51" s="117" t="s">
        <v>75</v>
      </c>
      <c r="B51" s="243">
        <v>-0.27661943007382916</v>
      </c>
      <c r="C51" s="243">
        <v>0.9445853596578675</v>
      </c>
      <c r="D51" s="243">
        <v>0.63730725773210795</v>
      </c>
      <c r="E51" s="243">
        <v>0.50651160539427575</v>
      </c>
      <c r="F51" s="243">
        <v>0.43454185677976476</v>
      </c>
      <c r="G51" s="243">
        <v>0.3902320174689069</v>
      </c>
      <c r="H51" s="243">
        <v>0.3616081203812298</v>
      </c>
      <c r="I51" s="243">
        <v>0.3431307445065972</v>
      </c>
      <c r="J51" s="243">
        <v>0.33198296632988678</v>
      </c>
      <c r="K51" s="243">
        <v>0.65343900364638507</v>
      </c>
      <c r="L51" s="243">
        <v>0.33198296632988722</v>
      </c>
      <c r="M51" s="243">
        <v>0.34313074450659631</v>
      </c>
      <c r="N51" s="243">
        <v>0.3616081203812298</v>
      </c>
      <c r="O51" s="243">
        <v>0.39023201746890734</v>
      </c>
      <c r="P51" s="243">
        <v>0.43454185677976565</v>
      </c>
      <c r="Q51" s="243">
        <v>0.50651160539427487</v>
      </c>
      <c r="R51" s="243">
        <v>0.6373072577321075</v>
      </c>
      <c r="S51" s="243">
        <v>0.94458535965783952</v>
      </c>
      <c r="T51" s="62">
        <v>4</v>
      </c>
      <c r="U51" s="62">
        <v>5.5</v>
      </c>
      <c r="V51" s="62">
        <v>2.5</v>
      </c>
      <c r="W51" s="243">
        <v>4</v>
      </c>
      <c r="X51" s="244"/>
      <c r="Y51" s="244"/>
      <c r="Z51" s="62">
        <v>2.5</v>
      </c>
      <c r="AA51" s="62">
        <v>4</v>
      </c>
      <c r="AB51" s="62">
        <v>5.5</v>
      </c>
      <c r="AC51" s="62">
        <f>8</f>
        <v>8</v>
      </c>
      <c r="AD51" s="62">
        <v>-4</v>
      </c>
    </row>
  </sheetData>
  <hyperlinks>
    <hyperlink ref="A1" location="List!A1" display="List!A1"/>
  </hyperlink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34"/>
  <sheetViews>
    <sheetView workbookViewId="0"/>
  </sheetViews>
  <sheetFormatPr defaultColWidth="8.88671875" defaultRowHeight="14.25" x14ac:dyDescent="0.25"/>
  <cols>
    <col min="1" max="1" width="12.109375" style="5" customWidth="1"/>
    <col min="2" max="4" width="0" style="3" hidden="1" customWidth="1"/>
    <col min="5" max="16384" width="8.88671875" style="3"/>
  </cols>
  <sheetData>
    <row r="1" spans="1:15" s="22" customFormat="1" ht="15" x14ac:dyDescent="0.25">
      <c r="A1" s="87" t="s">
        <v>848</v>
      </c>
      <c r="B1" s="22">
        <v>2014</v>
      </c>
      <c r="C1" s="22">
        <v>2015</v>
      </c>
      <c r="D1" s="22">
        <v>2016</v>
      </c>
      <c r="E1" s="22">
        <v>2017</v>
      </c>
      <c r="F1" s="22">
        <v>2018</v>
      </c>
      <c r="G1" s="22">
        <v>2019</v>
      </c>
      <c r="H1" s="22">
        <v>2020</v>
      </c>
      <c r="I1" s="22">
        <v>2021</v>
      </c>
      <c r="J1" s="22">
        <v>2022</v>
      </c>
      <c r="K1" s="22">
        <v>2023</v>
      </c>
    </row>
    <row r="2" spans="1:15" s="22" customFormat="1" x14ac:dyDescent="0.25">
      <c r="A2" s="22" t="s">
        <v>200</v>
      </c>
      <c r="E2" s="3">
        <v>7.5</v>
      </c>
      <c r="F2" s="3">
        <v>5.2</v>
      </c>
      <c r="G2" s="4">
        <v>7.6</v>
      </c>
      <c r="H2" s="4">
        <v>-7.6278969494251783</v>
      </c>
      <c r="I2" s="4">
        <v>1.4328276270699831</v>
      </c>
      <c r="J2" s="4">
        <v>1.53</v>
      </c>
      <c r="K2" s="4">
        <v>4.18</v>
      </c>
    </row>
    <row r="3" spans="1:15" x14ac:dyDescent="0.25">
      <c r="A3" s="22" t="s">
        <v>201</v>
      </c>
      <c r="B3" s="65">
        <v>0.16877336261827769</v>
      </c>
      <c r="C3" s="65">
        <v>-6.5324908761907921</v>
      </c>
      <c r="D3" s="65">
        <v>-3.5085607868210618</v>
      </c>
      <c r="E3" s="4">
        <v>11.171948684379835</v>
      </c>
      <c r="F3" s="4">
        <v>6.4748337355101837</v>
      </c>
      <c r="G3" s="4">
        <v>9.2333744416659673</v>
      </c>
      <c r="H3" s="4">
        <v>-13.587528983771108</v>
      </c>
      <c r="I3" s="4">
        <v>3.7768190684913545</v>
      </c>
      <c r="J3" s="4">
        <v>1.3</v>
      </c>
      <c r="K3" s="4">
        <v>3.8</v>
      </c>
    </row>
    <row r="4" spans="1:15" x14ac:dyDescent="0.25">
      <c r="A4" s="22" t="s">
        <v>202</v>
      </c>
      <c r="B4" s="65">
        <v>0.71944723065989979</v>
      </c>
      <c r="C4" s="65">
        <v>0.96234031746174498</v>
      </c>
      <c r="D4" s="65">
        <v>0.14679897911217774</v>
      </c>
      <c r="E4" s="4">
        <v>0.57783244959738744</v>
      </c>
      <c r="F4" s="4">
        <v>-1.9548548651758575</v>
      </c>
      <c r="G4" s="4">
        <v>2.1749461064141649</v>
      </c>
      <c r="H4" s="4">
        <v>2.3854113208753858</v>
      </c>
      <c r="I4" s="4">
        <v>-2.0938395003233854</v>
      </c>
      <c r="J4" s="4">
        <v>0.3</v>
      </c>
      <c r="K4" s="4">
        <v>0.3</v>
      </c>
    </row>
    <row r="5" spans="1:15" x14ac:dyDescent="0.25">
      <c r="A5" s="22" t="s">
        <v>203</v>
      </c>
      <c r="B5" s="65">
        <v>2.7676491963263032</v>
      </c>
      <c r="C5" s="65">
        <v>8.5297838333808631</v>
      </c>
      <c r="D5" s="65">
        <v>2.4955742211443579</v>
      </c>
      <c r="E5" s="4">
        <v>-3.8718539122781008</v>
      </c>
      <c r="F5" s="4">
        <v>-4.5660977282628608</v>
      </c>
      <c r="G5" s="4">
        <v>-7.0635855267864756E-2</v>
      </c>
      <c r="H5" s="4">
        <v>4.5061104636427789</v>
      </c>
      <c r="I5" s="4">
        <v>-0.43751463363191567</v>
      </c>
      <c r="J5" s="4">
        <v>-0.2</v>
      </c>
      <c r="K5" s="4">
        <v>-0.1</v>
      </c>
    </row>
    <row r="10" spans="1:15" x14ac:dyDescent="0.25">
      <c r="H10" s="4"/>
      <c r="I10" s="4"/>
      <c r="J10" s="4"/>
      <c r="K10" s="4"/>
      <c r="L10" s="4"/>
      <c r="M10" s="4"/>
      <c r="N10" s="4"/>
      <c r="O10" s="4"/>
    </row>
    <row r="11" spans="1:15" x14ac:dyDescent="0.25">
      <c r="H11" s="4"/>
      <c r="I11" s="4"/>
      <c r="J11" s="4"/>
      <c r="K11" s="4"/>
      <c r="L11" s="4"/>
      <c r="M11" s="4"/>
      <c r="N11" s="4"/>
      <c r="O11" s="4"/>
    </row>
    <row r="12" spans="1:15" x14ac:dyDescent="0.25">
      <c r="H12" s="4"/>
      <c r="I12" s="4"/>
      <c r="J12" s="4"/>
      <c r="K12" s="4"/>
      <c r="L12" s="4"/>
      <c r="M12" s="4"/>
      <c r="N12" s="4"/>
      <c r="O12" s="4"/>
    </row>
    <row r="23" spans="2:9" x14ac:dyDescent="0.25">
      <c r="B23" s="4"/>
      <c r="C23" s="4"/>
      <c r="D23" s="4"/>
      <c r="E23" s="4"/>
      <c r="F23" s="4"/>
      <c r="G23" s="4"/>
      <c r="H23" s="4"/>
    </row>
    <row r="24" spans="2:9" x14ac:dyDescent="0.25">
      <c r="B24" s="4"/>
      <c r="C24" s="4"/>
      <c r="D24" s="4"/>
      <c r="E24" s="4"/>
      <c r="F24" s="4"/>
      <c r="G24" s="4"/>
      <c r="H24" s="4"/>
      <c r="I24" s="4"/>
    </row>
    <row r="25" spans="2:9" x14ac:dyDescent="0.25">
      <c r="B25" s="4"/>
      <c r="C25" s="4"/>
      <c r="D25" s="4"/>
      <c r="E25" s="4"/>
      <c r="F25" s="4"/>
      <c r="G25" s="4"/>
      <c r="H25" s="4"/>
      <c r="I25" s="4"/>
    </row>
    <row r="26" spans="2:9" x14ac:dyDescent="0.25">
      <c r="B26" s="4"/>
      <c r="C26" s="4"/>
      <c r="D26" s="4"/>
      <c r="E26" s="4"/>
      <c r="F26" s="4"/>
      <c r="G26" s="4"/>
      <c r="H26" s="4"/>
      <c r="I26" s="4"/>
    </row>
    <row r="32" spans="2:9" x14ac:dyDescent="0.25">
      <c r="B32" s="4"/>
      <c r="C32" s="4"/>
      <c r="D32" s="4"/>
      <c r="E32" s="4"/>
      <c r="F32" s="4"/>
      <c r="G32" s="4"/>
      <c r="H32" s="4"/>
    </row>
    <row r="33" spans="2:8" x14ac:dyDescent="0.25">
      <c r="B33" s="4"/>
      <c r="C33" s="4"/>
      <c r="D33" s="4"/>
      <c r="E33" s="4"/>
      <c r="F33" s="4"/>
      <c r="G33" s="4"/>
      <c r="H33" s="4"/>
    </row>
    <row r="34" spans="2:8" x14ac:dyDescent="0.25">
      <c r="B34" s="4"/>
      <c r="C34" s="4"/>
      <c r="D34" s="4"/>
      <c r="E34" s="4"/>
      <c r="F34" s="4"/>
      <c r="G34" s="4"/>
      <c r="H34" s="4"/>
    </row>
  </sheetData>
  <hyperlinks>
    <hyperlink ref="A1" location="List!A1" display="List!A1"/>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ColWidth="8.88671875" defaultRowHeight="14.25" x14ac:dyDescent="0.25"/>
  <cols>
    <col min="1" max="1" width="13.88671875" style="5" bestFit="1" customWidth="1"/>
    <col min="2" max="2" width="12.33203125" style="3" customWidth="1"/>
    <col min="3" max="3" width="11.88671875" style="3" bestFit="1" customWidth="1"/>
    <col min="4" max="4" width="11.33203125" style="3" bestFit="1" customWidth="1"/>
    <col min="5" max="5" width="11.88671875" style="3" bestFit="1" customWidth="1"/>
    <col min="6" max="16384" width="8.88671875" style="3"/>
  </cols>
  <sheetData>
    <row r="1" spans="1:12" s="22" customFormat="1" ht="15" x14ac:dyDescent="0.25">
      <c r="A1" s="87" t="s">
        <v>848</v>
      </c>
      <c r="B1" s="23" t="s">
        <v>204</v>
      </c>
      <c r="C1" s="23" t="s">
        <v>205</v>
      </c>
      <c r="D1" s="23" t="s">
        <v>206</v>
      </c>
      <c r="E1" s="23" t="s">
        <v>207</v>
      </c>
    </row>
    <row r="2" spans="1:12" hidden="1" x14ac:dyDescent="0.25">
      <c r="A2" s="23">
        <v>2014</v>
      </c>
      <c r="B2" s="49">
        <v>6.4289248286607119</v>
      </c>
      <c r="C2" s="49">
        <v>-1.0272880329188041</v>
      </c>
      <c r="D2" s="49"/>
      <c r="E2" s="49"/>
    </row>
    <row r="3" spans="1:12" hidden="1" x14ac:dyDescent="0.25">
      <c r="A3" s="23">
        <v>2015</v>
      </c>
      <c r="B3" s="49">
        <v>4.9000000000000004</v>
      </c>
      <c r="C3" s="49">
        <v>-15.1</v>
      </c>
      <c r="D3" s="49"/>
      <c r="E3" s="49"/>
    </row>
    <row r="4" spans="1:12" hidden="1" x14ac:dyDescent="0.25">
      <c r="A4" s="23">
        <v>2016</v>
      </c>
      <c r="B4" s="49">
        <v>19.100000000000001</v>
      </c>
      <c r="C4" s="49">
        <v>7.6</v>
      </c>
      <c r="D4" s="49">
        <v>19.100000000000001</v>
      </c>
      <c r="E4" s="49">
        <v>7.6</v>
      </c>
    </row>
    <row r="5" spans="1:12" x14ac:dyDescent="0.25">
      <c r="A5" s="79">
        <v>2017</v>
      </c>
      <c r="B5" s="125">
        <v>19.3</v>
      </c>
      <c r="C5" s="125">
        <v>24.6</v>
      </c>
      <c r="D5" s="125">
        <v>19.3</v>
      </c>
      <c r="E5" s="125">
        <v>24.6</v>
      </c>
    </row>
    <row r="6" spans="1:12" x14ac:dyDescent="0.25">
      <c r="A6" s="79">
        <v>2018</v>
      </c>
      <c r="B6" s="125">
        <v>5</v>
      </c>
      <c r="C6" s="125">
        <v>13.3</v>
      </c>
      <c r="D6" s="125">
        <v>5</v>
      </c>
      <c r="E6" s="125">
        <v>13.3</v>
      </c>
    </row>
    <row r="7" spans="1:12" x14ac:dyDescent="0.25">
      <c r="A7" s="79">
        <v>2019</v>
      </c>
      <c r="B7" s="125">
        <v>16</v>
      </c>
      <c r="C7" s="125">
        <v>12</v>
      </c>
      <c r="D7" s="125">
        <v>16</v>
      </c>
      <c r="E7" s="125">
        <v>12</v>
      </c>
    </row>
    <row r="8" spans="1:12" x14ac:dyDescent="0.25">
      <c r="A8" s="106">
        <v>2020</v>
      </c>
      <c r="B8" s="190">
        <v>-31.4</v>
      </c>
      <c r="C8" s="190">
        <v>-32.1</v>
      </c>
      <c r="D8" s="190">
        <v>-34.4</v>
      </c>
      <c r="E8" s="190">
        <v>-31.8</v>
      </c>
      <c r="G8" s="4"/>
      <c r="H8" s="4"/>
      <c r="L8" s="43"/>
    </row>
    <row r="9" spans="1:12" x14ac:dyDescent="0.25">
      <c r="A9" s="106">
        <v>2021</v>
      </c>
      <c r="B9" s="190">
        <v>2.1</v>
      </c>
      <c r="C9" s="190">
        <v>2.9</v>
      </c>
      <c r="D9" s="190">
        <v>4.7</v>
      </c>
      <c r="E9" s="190">
        <v>7.9</v>
      </c>
      <c r="G9" s="4"/>
      <c r="H9" s="4"/>
      <c r="L9" s="43"/>
    </row>
    <row r="10" spans="1:12" x14ac:dyDescent="0.25">
      <c r="A10" s="106">
        <v>2022</v>
      </c>
      <c r="B10" s="190">
        <v>5.0999999999999996</v>
      </c>
      <c r="C10" s="190">
        <v>4.5</v>
      </c>
      <c r="D10" s="190">
        <v>5.8</v>
      </c>
      <c r="E10" s="190">
        <v>2.6</v>
      </c>
    </row>
    <row r="11" spans="1:12" x14ac:dyDescent="0.25">
      <c r="A11" s="106">
        <v>2023</v>
      </c>
      <c r="B11" s="190">
        <v>3.8</v>
      </c>
      <c r="C11" s="190">
        <v>3.2</v>
      </c>
      <c r="D11" s="191"/>
      <c r="E11" s="190"/>
    </row>
    <row r="12" spans="1:12" x14ac:dyDescent="0.25">
      <c r="D12" s="42"/>
    </row>
    <row r="29" spans="1:1" ht="13.5" x14ac:dyDescent="0.25">
      <c r="A29" s="3"/>
    </row>
    <row r="31" spans="1:1" ht="13.5" x14ac:dyDescent="0.25">
      <c r="A31" s="3"/>
    </row>
  </sheetData>
  <hyperlinks>
    <hyperlink ref="A1" location="List!A1" display="List!A1"/>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heetViews>
  <sheetFormatPr defaultColWidth="8.88671875" defaultRowHeight="14.25" x14ac:dyDescent="0.25"/>
  <cols>
    <col min="1" max="1" width="9.88671875" style="5" customWidth="1"/>
    <col min="2" max="2" width="9.109375" style="3" bestFit="1" customWidth="1"/>
    <col min="3" max="16384" width="8.88671875" style="3"/>
  </cols>
  <sheetData>
    <row r="1" spans="1:6" s="22" customFormat="1" ht="15" x14ac:dyDescent="0.25">
      <c r="A1" s="87" t="s">
        <v>848</v>
      </c>
      <c r="B1" s="22" t="s">
        <v>209</v>
      </c>
    </row>
    <row r="2" spans="1:6" ht="16.5" x14ac:dyDescent="0.3">
      <c r="A2" s="48" t="s">
        <v>98</v>
      </c>
      <c r="B2" s="4">
        <v>2.9667580788287418</v>
      </c>
      <c r="C2" s="37"/>
      <c r="E2" s="4"/>
      <c r="F2" s="4"/>
    </row>
    <row r="3" spans="1:6" ht="16.5" x14ac:dyDescent="0.3">
      <c r="A3" s="48" t="s">
        <v>80</v>
      </c>
      <c r="B3" s="4">
        <v>3.3975131122250701</v>
      </c>
      <c r="C3" s="37"/>
      <c r="E3" s="4"/>
      <c r="F3" s="4"/>
    </row>
    <row r="4" spans="1:6" ht="16.5" x14ac:dyDescent="0.3">
      <c r="A4" s="48" t="s">
        <v>77</v>
      </c>
      <c r="B4" s="4">
        <v>3.4414398384440599</v>
      </c>
      <c r="C4" s="37"/>
      <c r="E4" s="4"/>
      <c r="F4" s="4"/>
    </row>
    <row r="5" spans="1:6" ht="16.5" x14ac:dyDescent="0.3">
      <c r="A5" s="48" t="s">
        <v>78</v>
      </c>
      <c r="B5" s="128">
        <v>6.2</v>
      </c>
      <c r="C5" s="37"/>
      <c r="E5" s="4"/>
      <c r="F5" s="4"/>
    </row>
    <row r="6" spans="1:6" ht="16.5" x14ac:dyDescent="0.3">
      <c r="A6" s="48" t="s">
        <v>99</v>
      </c>
      <c r="B6" s="128">
        <v>5</v>
      </c>
      <c r="C6" s="37"/>
      <c r="E6" s="4"/>
      <c r="F6" s="4"/>
    </row>
    <row r="7" spans="1:6" ht="16.5" x14ac:dyDescent="0.3">
      <c r="A7" s="48" t="s">
        <v>80</v>
      </c>
      <c r="B7" s="128">
        <v>5</v>
      </c>
      <c r="C7" s="37"/>
      <c r="E7" s="4"/>
      <c r="F7" s="4"/>
    </row>
    <row r="8" spans="1:6" ht="16.5" x14ac:dyDescent="0.3">
      <c r="A8" s="48" t="s">
        <v>77</v>
      </c>
      <c r="B8" s="128">
        <v>2.7</v>
      </c>
      <c r="C8" s="37"/>
      <c r="E8" s="4"/>
      <c r="F8" s="4"/>
    </row>
    <row r="9" spans="1:6" ht="16.5" x14ac:dyDescent="0.3">
      <c r="A9" s="48" t="s">
        <v>78</v>
      </c>
      <c r="B9" s="128">
        <v>3.9</v>
      </c>
      <c r="C9" s="37"/>
      <c r="E9" s="4"/>
      <c r="F9" s="4"/>
    </row>
    <row r="10" spans="1:6" x14ac:dyDescent="0.25">
      <c r="A10" s="48" t="s">
        <v>100</v>
      </c>
      <c r="B10" s="128">
        <v>3</v>
      </c>
      <c r="F10" s="4"/>
    </row>
    <row r="11" spans="1:6" x14ac:dyDescent="0.25">
      <c r="A11" s="48" t="s">
        <v>80</v>
      </c>
      <c r="B11" s="128">
        <v>3.6</v>
      </c>
      <c r="F11" s="4"/>
    </row>
    <row r="12" spans="1:6" x14ac:dyDescent="0.25">
      <c r="A12" s="48" t="s">
        <v>77</v>
      </c>
      <c r="B12" s="128">
        <v>3.5</v>
      </c>
      <c r="F12" s="4"/>
    </row>
    <row r="13" spans="1:6" x14ac:dyDescent="0.25">
      <c r="A13" s="48" t="s">
        <v>78</v>
      </c>
      <c r="B13" s="128">
        <v>3</v>
      </c>
      <c r="F13" s="4"/>
    </row>
    <row r="14" spans="1:6" x14ac:dyDescent="0.25">
      <c r="A14" s="48" t="s">
        <v>101</v>
      </c>
      <c r="B14" s="128">
        <v>7.7</v>
      </c>
      <c r="F14" s="4"/>
    </row>
    <row r="15" spans="1:6" x14ac:dyDescent="0.25">
      <c r="A15" s="48" t="s">
        <v>80</v>
      </c>
      <c r="B15" s="128">
        <v>0</v>
      </c>
      <c r="F15" s="4"/>
    </row>
    <row r="16" spans="1:6" x14ac:dyDescent="0.25">
      <c r="A16" s="48" t="s">
        <v>77</v>
      </c>
      <c r="B16" s="190">
        <v>2.1</v>
      </c>
      <c r="F16" s="4"/>
    </row>
    <row r="17" spans="1:6" x14ac:dyDescent="0.25">
      <c r="A17" s="48" t="s">
        <v>78</v>
      </c>
      <c r="B17" s="190">
        <v>2.6</v>
      </c>
      <c r="F17" s="4"/>
    </row>
    <row r="18" spans="1:6" x14ac:dyDescent="0.25">
      <c r="A18" s="48" t="s">
        <v>102</v>
      </c>
      <c r="B18" s="190">
        <v>-0.1</v>
      </c>
    </row>
    <row r="19" spans="1:6" x14ac:dyDescent="0.25">
      <c r="A19" s="48" t="s">
        <v>80</v>
      </c>
      <c r="B19" s="190">
        <v>5.0999999999999996</v>
      </c>
    </row>
    <row r="20" spans="1:6" x14ac:dyDescent="0.25">
      <c r="A20" s="48" t="s">
        <v>77</v>
      </c>
      <c r="B20" s="190">
        <v>2.5</v>
      </c>
    </row>
    <row r="21" spans="1:6" x14ac:dyDescent="0.25">
      <c r="A21" s="48" t="s">
        <v>78</v>
      </c>
      <c r="B21" s="190">
        <v>2.1</v>
      </c>
    </row>
    <row r="22" spans="1:6" x14ac:dyDescent="0.25">
      <c r="A22" s="48" t="s">
        <v>103</v>
      </c>
      <c r="B22" s="190">
        <v>3.1</v>
      </c>
    </row>
    <row r="23" spans="1:6" x14ac:dyDescent="0.25">
      <c r="A23" s="48" t="s">
        <v>80</v>
      </c>
      <c r="B23" s="190">
        <v>3.5</v>
      </c>
    </row>
    <row r="24" spans="1:6" x14ac:dyDescent="0.25">
      <c r="A24" s="48" t="s">
        <v>77</v>
      </c>
      <c r="B24" s="190">
        <v>3.8</v>
      </c>
    </row>
    <row r="25" spans="1:6" x14ac:dyDescent="0.25">
      <c r="A25" s="48" t="s">
        <v>78</v>
      </c>
      <c r="B25" s="190">
        <v>4.5</v>
      </c>
    </row>
    <row r="26" spans="1:6" x14ac:dyDescent="0.25">
      <c r="A26" s="48" t="s">
        <v>104</v>
      </c>
      <c r="B26" s="190">
        <v>4.8</v>
      </c>
    </row>
    <row r="27" spans="1:6" x14ac:dyDescent="0.25">
      <c r="A27" s="48" t="s">
        <v>80</v>
      </c>
      <c r="B27" s="200">
        <v>5</v>
      </c>
    </row>
    <row r="28" spans="1:6" x14ac:dyDescent="0.25">
      <c r="A28" s="104" t="s">
        <v>106</v>
      </c>
      <c r="B28" s="190">
        <v>5.2</v>
      </c>
    </row>
    <row r="29" spans="1:6" x14ac:dyDescent="0.25">
      <c r="A29" s="48" t="s">
        <v>78</v>
      </c>
      <c r="B29" s="190">
        <v>5.4</v>
      </c>
    </row>
  </sheetData>
  <hyperlinks>
    <hyperlink ref="A1" location="List!A1" display="List!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ColWidth="8.88671875" defaultRowHeight="16.5" x14ac:dyDescent="0.3"/>
  <sheetData>
    <row r="1" spans="1:8" x14ac:dyDescent="0.3">
      <c r="A1" s="87" t="s">
        <v>848</v>
      </c>
      <c r="B1" s="22" t="s">
        <v>107</v>
      </c>
      <c r="C1" s="82"/>
      <c r="D1" s="82"/>
      <c r="E1" s="82"/>
      <c r="F1" s="82"/>
      <c r="G1" s="82"/>
      <c r="H1" s="82"/>
    </row>
    <row r="2" spans="1:8" x14ac:dyDescent="0.3">
      <c r="A2" s="48" t="s">
        <v>98</v>
      </c>
      <c r="B2" s="4">
        <v>21.8</v>
      </c>
      <c r="C2" s="82"/>
      <c r="D2" s="82"/>
      <c r="E2" s="82"/>
      <c r="F2" s="82"/>
      <c r="G2" s="82"/>
      <c r="H2" s="82"/>
    </row>
    <row r="3" spans="1:8" x14ac:dyDescent="0.3">
      <c r="A3" s="48" t="s">
        <v>80</v>
      </c>
      <c r="B3" s="4">
        <v>20.5</v>
      </c>
      <c r="C3" s="82"/>
      <c r="D3" s="82"/>
      <c r="E3" s="82"/>
      <c r="F3" s="82"/>
      <c r="G3" s="82"/>
      <c r="H3" s="82"/>
    </row>
    <row r="4" spans="1:8" x14ac:dyDescent="0.3">
      <c r="A4" s="48" t="s">
        <v>77</v>
      </c>
      <c r="B4" s="4">
        <v>19.899999999999999</v>
      </c>
      <c r="C4" s="82"/>
      <c r="D4" s="82"/>
      <c r="E4" s="82"/>
      <c r="F4" s="82"/>
      <c r="G4" s="82"/>
      <c r="H4" s="82"/>
    </row>
    <row r="5" spans="1:8" x14ac:dyDescent="0.3">
      <c r="A5" s="48" t="s">
        <v>78</v>
      </c>
      <c r="B5" s="128">
        <v>20.6</v>
      </c>
      <c r="C5" s="82"/>
      <c r="D5" s="82"/>
      <c r="E5" s="82"/>
      <c r="F5" s="82"/>
      <c r="G5" s="82"/>
      <c r="H5" s="82"/>
    </row>
    <row r="6" spans="1:8" x14ac:dyDescent="0.3">
      <c r="A6" s="48" t="s">
        <v>99</v>
      </c>
      <c r="B6" s="128">
        <v>20.6</v>
      </c>
      <c r="C6" s="82"/>
      <c r="D6" s="82"/>
      <c r="E6" s="82"/>
      <c r="F6" s="82"/>
      <c r="G6" s="82"/>
      <c r="H6" s="82"/>
    </row>
    <row r="7" spans="1:8" x14ac:dyDescent="0.3">
      <c r="A7" s="48" t="s">
        <v>80</v>
      </c>
      <c r="B7" s="128">
        <v>20.2</v>
      </c>
      <c r="C7" s="82"/>
      <c r="D7" s="82"/>
      <c r="E7" s="82"/>
      <c r="F7" s="82"/>
      <c r="G7" s="82"/>
      <c r="H7" s="82"/>
    </row>
    <row r="8" spans="1:8" x14ac:dyDescent="0.3">
      <c r="A8" s="48" t="s">
        <v>77</v>
      </c>
      <c r="B8" s="128">
        <v>20.100000000000001</v>
      </c>
      <c r="C8" s="82"/>
      <c r="D8" s="82"/>
      <c r="E8" s="82"/>
      <c r="F8" s="82"/>
      <c r="G8" s="82"/>
      <c r="H8" s="82"/>
    </row>
    <row r="9" spans="1:8" x14ac:dyDescent="0.3">
      <c r="A9" s="48" t="s">
        <v>78</v>
      </c>
      <c r="B9" s="128">
        <v>20.8</v>
      </c>
      <c r="C9" s="82"/>
      <c r="D9" s="82"/>
      <c r="E9" s="82"/>
      <c r="F9" s="82"/>
      <c r="G9" s="82"/>
      <c r="H9" s="82"/>
    </row>
    <row r="10" spans="1:8" x14ac:dyDescent="0.3">
      <c r="A10" s="48" t="s">
        <v>100</v>
      </c>
      <c r="B10" s="128">
        <v>21.9</v>
      </c>
      <c r="C10" s="82"/>
      <c r="D10" s="82"/>
      <c r="E10" s="82"/>
      <c r="F10" s="82"/>
      <c r="G10" s="82"/>
      <c r="H10" s="82"/>
    </row>
    <row r="11" spans="1:8" x14ac:dyDescent="0.3">
      <c r="A11" s="48" t="s">
        <v>80</v>
      </c>
      <c r="B11" s="128">
        <v>17.7</v>
      </c>
      <c r="C11" s="82"/>
      <c r="D11" s="82"/>
      <c r="E11" s="82"/>
      <c r="F11" s="82"/>
      <c r="G11" s="82"/>
      <c r="H11" s="82"/>
    </row>
    <row r="12" spans="1:8" x14ac:dyDescent="0.3">
      <c r="A12" s="48" t="s">
        <v>77</v>
      </c>
      <c r="B12" s="128">
        <v>18</v>
      </c>
      <c r="C12" s="82"/>
      <c r="D12" s="82"/>
      <c r="E12" s="82"/>
      <c r="F12" s="82"/>
      <c r="G12" s="82"/>
      <c r="H12" s="82"/>
    </row>
    <row r="13" spans="1:8" x14ac:dyDescent="0.3">
      <c r="A13" s="48" t="s">
        <v>78</v>
      </c>
      <c r="B13" s="128">
        <v>17.899999999999999</v>
      </c>
      <c r="C13" s="82"/>
      <c r="D13" s="82"/>
      <c r="E13" s="82"/>
      <c r="F13" s="82"/>
      <c r="G13" s="82"/>
      <c r="H13" s="82"/>
    </row>
    <row r="14" spans="1:8" x14ac:dyDescent="0.3">
      <c r="A14" s="48" t="s">
        <v>101</v>
      </c>
      <c r="B14" s="128">
        <v>19.8</v>
      </c>
      <c r="C14" s="82"/>
      <c r="D14" s="82"/>
      <c r="E14" s="82"/>
      <c r="F14" s="82"/>
      <c r="G14" s="82"/>
      <c r="H14" s="82"/>
    </row>
    <row r="15" spans="1:8" x14ac:dyDescent="0.3">
      <c r="A15" s="48" t="s">
        <v>80</v>
      </c>
      <c r="B15" s="128">
        <v>17.5</v>
      </c>
      <c r="C15" s="82"/>
      <c r="D15" s="82"/>
      <c r="E15" s="82"/>
      <c r="F15" s="82"/>
      <c r="G15" s="82"/>
      <c r="H15" s="82"/>
    </row>
    <row r="16" spans="1:8" x14ac:dyDescent="0.3">
      <c r="A16" s="48" t="s">
        <v>77</v>
      </c>
      <c r="B16" s="200">
        <v>18.2</v>
      </c>
      <c r="C16" s="82"/>
      <c r="D16" s="82"/>
      <c r="E16" s="82"/>
      <c r="F16" s="82"/>
      <c r="G16" s="82"/>
      <c r="H16" s="82"/>
    </row>
    <row r="17" spans="1:8" x14ac:dyDescent="0.3">
      <c r="A17" s="48" t="s">
        <v>78</v>
      </c>
      <c r="B17" s="105">
        <v>19</v>
      </c>
      <c r="C17" s="82"/>
      <c r="D17" s="82"/>
      <c r="E17" s="82"/>
      <c r="F17" s="82"/>
      <c r="G17" s="82"/>
      <c r="H17" s="82"/>
    </row>
    <row r="18" spans="1:8" x14ac:dyDescent="0.3">
      <c r="A18" s="48" t="s">
        <v>102</v>
      </c>
      <c r="B18" s="105">
        <v>19.899999999999999</v>
      </c>
      <c r="C18" s="82"/>
      <c r="D18" s="82"/>
      <c r="E18" s="82"/>
      <c r="F18" s="82"/>
      <c r="G18" s="82"/>
      <c r="H18" s="82"/>
    </row>
    <row r="19" spans="1:8" x14ac:dyDescent="0.3">
      <c r="A19" s="48" t="s">
        <v>80</v>
      </c>
      <c r="B19" s="105">
        <v>17.899999999999999</v>
      </c>
      <c r="C19" s="82"/>
      <c r="D19" s="82"/>
      <c r="E19" s="82"/>
      <c r="F19" s="82"/>
      <c r="G19" s="82"/>
      <c r="H19" s="82"/>
    </row>
    <row r="20" spans="1:8" x14ac:dyDescent="0.3">
      <c r="A20" s="48" t="s">
        <v>77</v>
      </c>
      <c r="B20" s="105">
        <v>18</v>
      </c>
      <c r="C20" s="82"/>
      <c r="D20" s="82"/>
      <c r="E20" s="82"/>
      <c r="F20" s="82"/>
      <c r="G20" s="82"/>
      <c r="H20" s="82"/>
    </row>
    <row r="21" spans="1:8" x14ac:dyDescent="0.3">
      <c r="A21" s="48" t="s">
        <v>78</v>
      </c>
      <c r="B21" s="105">
        <v>18.8</v>
      </c>
      <c r="C21" s="82"/>
      <c r="D21" s="82"/>
      <c r="E21" s="82"/>
      <c r="F21" s="82"/>
      <c r="G21" s="82"/>
      <c r="H21" s="82"/>
    </row>
    <row r="22" spans="1:8" x14ac:dyDescent="0.3">
      <c r="A22" s="48" t="s">
        <v>103</v>
      </c>
      <c r="B22" s="105">
        <v>18.8</v>
      </c>
      <c r="C22" s="82"/>
      <c r="D22" s="82"/>
      <c r="E22" s="82"/>
      <c r="F22" s="82"/>
      <c r="G22" s="82"/>
      <c r="H22" s="82"/>
    </row>
    <row r="23" spans="1:8" x14ac:dyDescent="0.3">
      <c r="A23" s="48" t="s">
        <v>80</v>
      </c>
      <c r="B23" s="105">
        <v>18.7</v>
      </c>
      <c r="C23" s="82"/>
      <c r="D23" s="82"/>
      <c r="E23" s="82"/>
      <c r="F23" s="82"/>
      <c r="G23" s="82"/>
      <c r="H23" s="82"/>
    </row>
    <row r="24" spans="1:8" x14ac:dyDescent="0.3">
      <c r="A24" s="48" t="s">
        <v>77</v>
      </c>
      <c r="B24" s="105">
        <v>18.7</v>
      </c>
      <c r="C24" s="82"/>
      <c r="D24" s="82"/>
      <c r="E24" s="82"/>
      <c r="F24" s="82"/>
      <c r="G24" s="82"/>
      <c r="H24" s="82"/>
    </row>
    <row r="25" spans="1:8" x14ac:dyDescent="0.3">
      <c r="A25" s="48" t="s">
        <v>78</v>
      </c>
      <c r="B25" s="105">
        <v>18.600000000000001</v>
      </c>
      <c r="C25" s="82"/>
      <c r="D25" s="82"/>
      <c r="E25" s="82"/>
      <c r="F25" s="82"/>
      <c r="G25" s="82"/>
      <c r="H25" s="82"/>
    </row>
    <row r="26" spans="1:8" x14ac:dyDescent="0.3">
      <c r="A26" s="48" t="s">
        <v>104</v>
      </c>
      <c r="B26" s="105">
        <v>18.5</v>
      </c>
      <c r="C26" s="82"/>
      <c r="D26" s="82"/>
      <c r="E26" s="82"/>
      <c r="F26" s="82"/>
      <c r="G26" s="82"/>
      <c r="H26" s="82"/>
    </row>
    <row r="27" spans="1:8" x14ac:dyDescent="0.3">
      <c r="A27" s="48" t="s">
        <v>80</v>
      </c>
      <c r="B27" s="105">
        <v>18.399999999999999</v>
      </c>
      <c r="C27" s="82"/>
      <c r="D27" s="82"/>
      <c r="E27" s="82"/>
      <c r="F27" s="82"/>
      <c r="G27" s="82"/>
      <c r="H27" s="82"/>
    </row>
    <row r="28" spans="1:8" x14ac:dyDescent="0.3">
      <c r="A28" s="104" t="s">
        <v>106</v>
      </c>
      <c r="B28" s="105">
        <v>18.3</v>
      </c>
      <c r="C28" s="82"/>
      <c r="D28" s="82"/>
      <c r="E28" s="82"/>
      <c r="F28" s="82"/>
      <c r="G28" s="82"/>
      <c r="H28" s="82"/>
    </row>
    <row r="29" spans="1:8" x14ac:dyDescent="0.3">
      <c r="A29" s="82"/>
      <c r="B29" s="105">
        <v>18.2</v>
      </c>
      <c r="C29" s="82"/>
      <c r="D29" s="82"/>
      <c r="E29" s="82"/>
      <c r="F29" s="82"/>
      <c r="G29" s="82"/>
      <c r="H29" s="82"/>
    </row>
  </sheetData>
  <hyperlinks>
    <hyperlink ref="A1" location="List!A1" display="List!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ColWidth="8.88671875" defaultRowHeight="14.25" x14ac:dyDescent="0.25"/>
  <cols>
    <col min="1" max="1" width="8.88671875" style="5"/>
    <col min="2" max="16384" width="8.88671875" style="3"/>
  </cols>
  <sheetData>
    <row r="1" spans="1:10" s="22" customFormat="1" ht="15" x14ac:dyDescent="0.25">
      <c r="A1" s="87" t="s">
        <v>848</v>
      </c>
      <c r="B1" s="22" t="s">
        <v>107</v>
      </c>
    </row>
    <row r="2" spans="1:10" ht="16.5" x14ac:dyDescent="0.3">
      <c r="A2" s="48" t="s">
        <v>98</v>
      </c>
      <c r="B2" s="129">
        <v>1.27</v>
      </c>
      <c r="G2" s="37"/>
    </row>
    <row r="3" spans="1:10" ht="16.5" x14ac:dyDescent="0.3">
      <c r="A3" s="48" t="s">
        <v>80</v>
      </c>
      <c r="B3" s="129">
        <v>-4.66</v>
      </c>
      <c r="G3" s="37"/>
    </row>
    <row r="4" spans="1:10" ht="16.5" x14ac:dyDescent="0.3">
      <c r="A4" s="48" t="s">
        <v>77</v>
      </c>
      <c r="B4" s="129">
        <v>-0.11600000000000001</v>
      </c>
      <c r="G4" s="37"/>
    </row>
    <row r="5" spans="1:10" ht="16.5" x14ac:dyDescent="0.3">
      <c r="A5" s="48" t="s">
        <v>78</v>
      </c>
      <c r="B5" s="129">
        <v>-0.623</v>
      </c>
      <c r="G5" s="37"/>
      <c r="H5" s="65"/>
      <c r="I5" s="37"/>
      <c r="J5" s="37"/>
    </row>
    <row r="6" spans="1:10" ht="16.5" x14ac:dyDescent="0.3">
      <c r="A6" s="48" t="s">
        <v>99</v>
      </c>
      <c r="B6" s="129">
        <v>1.2</v>
      </c>
      <c r="G6" s="37"/>
      <c r="H6" s="65"/>
      <c r="I6" s="37"/>
      <c r="J6" s="37"/>
    </row>
    <row r="7" spans="1:10" ht="16.5" x14ac:dyDescent="0.3">
      <c r="A7" s="48" t="s">
        <v>80</v>
      </c>
      <c r="B7" s="129">
        <v>-3.3</v>
      </c>
      <c r="G7" s="37"/>
      <c r="H7" s="65"/>
      <c r="I7" s="37"/>
      <c r="J7" s="37"/>
    </row>
    <row r="8" spans="1:10" ht="16.5" x14ac:dyDescent="0.3">
      <c r="A8" s="48" t="s">
        <v>77</v>
      </c>
      <c r="B8" s="129">
        <v>1.3</v>
      </c>
      <c r="G8" s="37"/>
      <c r="H8" s="37"/>
      <c r="I8" s="37"/>
      <c r="J8" s="37"/>
    </row>
    <row r="9" spans="1:10" ht="16.5" x14ac:dyDescent="0.3">
      <c r="A9" s="48" t="s">
        <v>78</v>
      </c>
      <c r="B9" s="129">
        <v>-1</v>
      </c>
      <c r="G9" s="37"/>
      <c r="H9" s="37"/>
      <c r="I9" s="37"/>
      <c r="J9" s="37"/>
    </row>
    <row r="10" spans="1:10" ht="16.5" x14ac:dyDescent="0.3">
      <c r="A10" s="48" t="s">
        <v>100</v>
      </c>
      <c r="B10" s="129">
        <v>0.2</v>
      </c>
      <c r="G10" s="37"/>
      <c r="H10" s="37"/>
      <c r="I10" s="37"/>
      <c r="J10" s="37"/>
    </row>
    <row r="11" spans="1:10" ht="16.5" x14ac:dyDescent="0.3">
      <c r="A11" s="48" t="s">
        <v>80</v>
      </c>
      <c r="B11" s="129">
        <v>7.4</v>
      </c>
      <c r="G11" s="37"/>
      <c r="H11" s="37"/>
      <c r="I11" s="37"/>
      <c r="J11" s="37"/>
    </row>
    <row r="12" spans="1:10" ht="16.5" x14ac:dyDescent="0.3">
      <c r="A12" s="48" t="s">
        <v>77</v>
      </c>
      <c r="B12" s="129">
        <v>1.4</v>
      </c>
      <c r="G12" s="37"/>
      <c r="H12" s="37"/>
      <c r="I12" s="37"/>
      <c r="J12" s="37"/>
    </row>
    <row r="13" spans="1:10" ht="16.5" x14ac:dyDescent="0.3">
      <c r="A13" s="48" t="s">
        <v>78</v>
      </c>
      <c r="B13" s="129">
        <v>3.7</v>
      </c>
      <c r="G13" s="37"/>
      <c r="H13" s="37"/>
      <c r="I13" s="37"/>
      <c r="J13" s="37"/>
    </row>
    <row r="14" spans="1:10" ht="16.5" x14ac:dyDescent="0.3">
      <c r="A14" s="48" t="s">
        <v>101</v>
      </c>
      <c r="B14" s="129">
        <v>4.2</v>
      </c>
      <c r="G14" s="37"/>
      <c r="H14" s="37"/>
      <c r="I14" s="37"/>
      <c r="J14" s="37"/>
    </row>
    <row r="15" spans="1:10" ht="16.5" x14ac:dyDescent="0.3">
      <c r="A15" s="48" t="s">
        <v>80</v>
      </c>
      <c r="B15" s="129">
        <v>11.5</v>
      </c>
      <c r="G15" s="37"/>
      <c r="H15" s="37"/>
      <c r="I15" s="37"/>
      <c r="J15" s="37"/>
    </row>
    <row r="16" spans="1:10" ht="16.5" x14ac:dyDescent="0.3">
      <c r="A16" s="48" t="s">
        <v>77</v>
      </c>
      <c r="B16" s="3">
        <v>9.1999999999999993</v>
      </c>
      <c r="G16" s="37"/>
      <c r="H16" s="37"/>
      <c r="I16" s="37"/>
      <c r="J16" s="37"/>
    </row>
    <row r="17" spans="1:10" ht="16.5" x14ac:dyDescent="0.3">
      <c r="A17" s="48" t="s">
        <v>78</v>
      </c>
      <c r="B17" s="3">
        <v>5.8</v>
      </c>
      <c r="G17" s="22"/>
      <c r="H17" s="37"/>
      <c r="I17" s="37"/>
      <c r="J17" s="37"/>
    </row>
    <row r="18" spans="1:10" ht="16.5" x14ac:dyDescent="0.3">
      <c r="A18" s="48" t="s">
        <v>102</v>
      </c>
      <c r="B18" s="190">
        <v>7.5</v>
      </c>
      <c r="G18" s="22"/>
      <c r="H18" s="37"/>
      <c r="I18" s="37"/>
      <c r="J18" s="37"/>
    </row>
    <row r="19" spans="1:10" ht="16.5" x14ac:dyDescent="0.3">
      <c r="A19" s="48" t="s">
        <v>80</v>
      </c>
      <c r="B19" s="190">
        <v>-1.6</v>
      </c>
      <c r="G19" s="22"/>
      <c r="H19" s="37"/>
      <c r="I19" s="37"/>
      <c r="J19" s="37"/>
    </row>
    <row r="20" spans="1:10" ht="16.5" x14ac:dyDescent="0.3">
      <c r="A20" s="48" t="s">
        <v>77</v>
      </c>
      <c r="B20" s="190">
        <v>0.1</v>
      </c>
      <c r="G20" s="22"/>
      <c r="H20" s="37"/>
      <c r="I20" s="37"/>
      <c r="J20" s="37"/>
    </row>
    <row r="21" spans="1:10" ht="16.5" x14ac:dyDescent="0.3">
      <c r="A21" s="48" t="s">
        <v>78</v>
      </c>
      <c r="B21" s="190">
        <v>-0.6</v>
      </c>
      <c r="G21" s="22"/>
      <c r="H21" s="37"/>
      <c r="I21" s="37"/>
      <c r="J21" s="37"/>
    </row>
    <row r="22" spans="1:10" x14ac:dyDescent="0.25">
      <c r="A22" s="48" t="s">
        <v>103</v>
      </c>
      <c r="B22" s="190">
        <v>4.4000000000000004</v>
      </c>
    </row>
    <row r="23" spans="1:10" x14ac:dyDescent="0.25">
      <c r="A23" s="48" t="s">
        <v>80</v>
      </c>
      <c r="B23" s="190">
        <v>1.7</v>
      </c>
    </row>
    <row r="24" spans="1:10" x14ac:dyDescent="0.25">
      <c r="A24" s="48" t="s">
        <v>77</v>
      </c>
      <c r="B24" s="190">
        <v>2</v>
      </c>
    </row>
    <row r="25" spans="1:10" x14ac:dyDescent="0.25">
      <c r="A25" s="48" t="s">
        <v>78</v>
      </c>
      <c r="B25" s="190">
        <v>3.2</v>
      </c>
    </row>
    <row r="26" spans="1:10" x14ac:dyDescent="0.25">
      <c r="A26" s="48" t="s">
        <v>104</v>
      </c>
      <c r="B26" s="190">
        <v>2.5</v>
      </c>
    </row>
    <row r="27" spans="1:10" x14ac:dyDescent="0.25">
      <c r="A27" s="48" t="s">
        <v>80</v>
      </c>
      <c r="B27" s="190">
        <v>1.4</v>
      </c>
    </row>
    <row r="28" spans="1:10" x14ac:dyDescent="0.25">
      <c r="A28" s="104" t="s">
        <v>106</v>
      </c>
      <c r="B28" s="190">
        <v>1.7</v>
      </c>
    </row>
    <row r="29" spans="1:10" x14ac:dyDescent="0.25">
      <c r="A29" s="48" t="s">
        <v>78</v>
      </c>
      <c r="B29" s="190">
        <v>2.2999999999999998</v>
      </c>
    </row>
  </sheetData>
  <hyperlinks>
    <hyperlink ref="A1" location="List!A1" display="List!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8.88671875" defaultRowHeight="14.25" x14ac:dyDescent="0.25"/>
  <cols>
    <col min="1" max="1" width="8.88671875" style="35"/>
    <col min="2" max="2" width="8.88671875" style="94" customWidth="1"/>
    <col min="3" max="16384" width="8.88671875" style="94"/>
  </cols>
  <sheetData>
    <row r="1" spans="1:3" s="24" customFormat="1" ht="15" x14ac:dyDescent="0.25">
      <c r="A1" s="87" t="s">
        <v>848</v>
      </c>
      <c r="B1" s="24" t="s">
        <v>210</v>
      </c>
      <c r="C1" s="24" t="s">
        <v>211</v>
      </c>
    </row>
    <row r="2" spans="1:3" hidden="1" x14ac:dyDescent="0.25">
      <c r="A2" s="35">
        <v>2014</v>
      </c>
      <c r="B2" s="25">
        <v>2.5332362824999999</v>
      </c>
      <c r="C2" s="25">
        <v>2.5332362824999999</v>
      </c>
    </row>
    <row r="3" spans="1:3" x14ac:dyDescent="0.25">
      <c r="A3" s="206">
        <v>2015</v>
      </c>
      <c r="B3" s="207">
        <v>3.1</v>
      </c>
      <c r="C3" s="207">
        <v>3.1</v>
      </c>
    </row>
    <row r="4" spans="1:3" x14ac:dyDescent="0.25">
      <c r="A4" s="206">
        <v>2016</v>
      </c>
      <c r="B4" s="207">
        <v>1.7</v>
      </c>
      <c r="C4" s="207">
        <v>1.7</v>
      </c>
    </row>
    <row r="5" spans="1:3" x14ac:dyDescent="0.25">
      <c r="A5" s="206">
        <v>2017</v>
      </c>
      <c r="B5" s="207">
        <v>2.2999999999999998</v>
      </c>
      <c r="C5" s="207">
        <v>2.2999999999999998</v>
      </c>
    </row>
    <row r="6" spans="1:3" x14ac:dyDescent="0.25">
      <c r="A6" s="206">
        <v>2018</v>
      </c>
      <c r="B6" s="207">
        <v>3</v>
      </c>
      <c r="C6" s="207">
        <v>3</v>
      </c>
    </row>
    <row r="7" spans="1:3" x14ac:dyDescent="0.25">
      <c r="A7" s="206">
        <v>2019</v>
      </c>
      <c r="B7" s="207">
        <v>2.2000000000000002</v>
      </c>
      <c r="C7" s="207">
        <v>2.2000000000000002</v>
      </c>
    </row>
    <row r="8" spans="1:3" x14ac:dyDescent="0.25">
      <c r="A8" s="206">
        <v>2020</v>
      </c>
      <c r="B8" s="207">
        <v>-3.7</v>
      </c>
      <c r="C8" s="207">
        <v>-3.5</v>
      </c>
    </row>
    <row r="9" spans="1:3" x14ac:dyDescent="0.25">
      <c r="A9" s="206">
        <v>2021</v>
      </c>
      <c r="B9" s="207">
        <v>3.8</v>
      </c>
      <c r="C9" s="207">
        <v>3</v>
      </c>
    </row>
    <row r="10" spans="1:3" x14ac:dyDescent="0.25">
      <c r="A10" s="206">
        <v>2022</v>
      </c>
      <c r="B10" s="207">
        <v>3.2</v>
      </c>
      <c r="C10" s="207">
        <v>2.2000000000000002</v>
      </c>
    </row>
    <row r="11" spans="1:3" x14ac:dyDescent="0.25">
      <c r="A11" s="206">
        <v>2023</v>
      </c>
      <c r="B11" s="207"/>
      <c r="C11" s="207">
        <v>2.2000000000000002</v>
      </c>
    </row>
  </sheetData>
  <hyperlinks>
    <hyperlink ref="A1" location="List!A1" display="List!A1"/>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15" zoomScaleNormal="115" workbookViewId="0"/>
  </sheetViews>
  <sheetFormatPr defaultColWidth="8.88671875" defaultRowHeight="14.25" x14ac:dyDescent="0.25"/>
  <cols>
    <col min="1" max="1" width="8.88671875" style="35"/>
    <col min="2" max="16384" width="8.88671875" style="94"/>
  </cols>
  <sheetData>
    <row r="1" spans="1:3" s="24" customFormat="1" ht="15" x14ac:dyDescent="0.25">
      <c r="A1" s="87" t="s">
        <v>848</v>
      </c>
      <c r="B1" s="24" t="s">
        <v>210</v>
      </c>
      <c r="C1" s="24" t="s">
        <v>211</v>
      </c>
    </row>
    <row r="2" spans="1:3" hidden="1" x14ac:dyDescent="0.25">
      <c r="A2" s="35">
        <v>2014</v>
      </c>
      <c r="B2" s="25">
        <v>1.3493246025000001</v>
      </c>
      <c r="C2" s="25">
        <v>1.3493246025000001</v>
      </c>
    </row>
    <row r="3" spans="1:3" x14ac:dyDescent="0.25">
      <c r="A3" s="206">
        <v>2015</v>
      </c>
      <c r="B3" s="207">
        <v>1.9</v>
      </c>
      <c r="C3" s="207">
        <v>1.9</v>
      </c>
    </row>
    <row r="4" spans="1:3" x14ac:dyDescent="0.25">
      <c r="A4" s="206">
        <v>2016</v>
      </c>
      <c r="B4" s="207">
        <v>1.8</v>
      </c>
      <c r="C4" s="207">
        <v>1.8</v>
      </c>
    </row>
    <row r="5" spans="1:3" x14ac:dyDescent="0.25">
      <c r="A5" s="206">
        <v>2017</v>
      </c>
      <c r="B5" s="207">
        <v>2.7</v>
      </c>
      <c r="C5" s="207">
        <v>2.7</v>
      </c>
    </row>
    <row r="6" spans="1:3" x14ac:dyDescent="0.25">
      <c r="A6" s="206">
        <v>2018</v>
      </c>
      <c r="B6" s="207">
        <v>1.9</v>
      </c>
      <c r="C6" s="207">
        <v>1.9</v>
      </c>
    </row>
    <row r="7" spans="1:3" x14ac:dyDescent="0.25">
      <c r="A7" s="206">
        <v>2019</v>
      </c>
      <c r="B7" s="207">
        <v>1.3</v>
      </c>
      <c r="C7" s="207">
        <v>1.3</v>
      </c>
    </row>
    <row r="8" spans="1:3" x14ac:dyDescent="0.25">
      <c r="A8" s="206">
        <v>2020</v>
      </c>
      <c r="B8" s="207">
        <v>-7.5</v>
      </c>
      <c r="C8" s="207">
        <v>-6.8</v>
      </c>
    </row>
    <row r="9" spans="1:3" x14ac:dyDescent="0.25">
      <c r="A9" s="206">
        <v>2021</v>
      </c>
      <c r="B9" s="207">
        <v>4.0999999999999996</v>
      </c>
      <c r="C9" s="207">
        <v>3.2</v>
      </c>
    </row>
    <row r="10" spans="1:3" x14ac:dyDescent="0.25">
      <c r="A10" s="206">
        <v>2022</v>
      </c>
      <c r="B10" s="207">
        <v>3.7</v>
      </c>
      <c r="C10" s="207">
        <v>3.4</v>
      </c>
    </row>
    <row r="11" spans="1:3" x14ac:dyDescent="0.25">
      <c r="A11" s="206">
        <v>2023</v>
      </c>
      <c r="B11" s="208"/>
      <c r="C11" s="207">
        <v>2.2000000000000002</v>
      </c>
    </row>
  </sheetData>
  <hyperlinks>
    <hyperlink ref="A1" location="List!A1" display="List!A1"/>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I24" sqref="I24"/>
    </sheetView>
  </sheetViews>
  <sheetFormatPr defaultColWidth="8.88671875" defaultRowHeight="14.25" x14ac:dyDescent="0.25"/>
  <cols>
    <col min="1" max="1" width="8.88671875" style="24"/>
    <col min="2" max="16384" width="8.88671875" style="95"/>
  </cols>
  <sheetData>
    <row r="1" spans="1:5" s="24" customFormat="1" ht="15" x14ac:dyDescent="0.25">
      <c r="A1" s="87" t="s">
        <v>848</v>
      </c>
      <c r="B1" s="24" t="s">
        <v>210</v>
      </c>
      <c r="C1" s="24" t="s">
        <v>211</v>
      </c>
    </row>
    <row r="2" spans="1:5" hidden="1" x14ac:dyDescent="0.25">
      <c r="A2" s="24">
        <v>2014</v>
      </c>
      <c r="B2" s="25">
        <v>0.748</v>
      </c>
      <c r="C2" s="25">
        <v>0.748</v>
      </c>
      <c r="E2" s="94"/>
    </row>
    <row r="3" spans="1:5" x14ac:dyDescent="0.25">
      <c r="A3" s="209">
        <v>2015</v>
      </c>
      <c r="B3" s="207">
        <v>-1.9</v>
      </c>
      <c r="C3" s="207">
        <v>-1.9</v>
      </c>
      <c r="D3" s="96"/>
      <c r="E3" s="94"/>
    </row>
    <row r="4" spans="1:5" x14ac:dyDescent="0.25">
      <c r="A4" s="209">
        <v>2016</v>
      </c>
      <c r="B4" s="207">
        <v>0.2</v>
      </c>
      <c r="C4" s="207">
        <v>0.2</v>
      </c>
      <c r="D4" s="96"/>
      <c r="E4" s="94"/>
    </row>
    <row r="5" spans="1:5" x14ac:dyDescent="0.25">
      <c r="A5" s="209">
        <v>2017</v>
      </c>
      <c r="B5" s="207">
        <v>1.8</v>
      </c>
      <c r="C5" s="207">
        <v>1.8</v>
      </c>
      <c r="D5" s="96"/>
      <c r="E5" s="94"/>
    </row>
    <row r="6" spans="1:5" x14ac:dyDescent="0.25">
      <c r="A6" s="209">
        <v>2018</v>
      </c>
      <c r="B6" s="207">
        <v>2.5</v>
      </c>
      <c r="C6" s="207">
        <v>2.5</v>
      </c>
      <c r="D6" s="96"/>
      <c r="E6" s="94"/>
    </row>
    <row r="7" spans="1:5" x14ac:dyDescent="0.25">
      <c r="A7" s="209">
        <v>2019</v>
      </c>
      <c r="B7" s="207">
        <v>1.3</v>
      </c>
      <c r="C7" s="207">
        <v>1.3</v>
      </c>
      <c r="D7" s="96"/>
      <c r="E7" s="94"/>
    </row>
    <row r="8" spans="1:5" x14ac:dyDescent="0.25">
      <c r="A8" s="209">
        <v>2020</v>
      </c>
      <c r="B8" s="210">
        <v>-3.7</v>
      </c>
      <c r="C8" s="210">
        <v>-3.5</v>
      </c>
      <c r="E8" s="94"/>
    </row>
    <row r="9" spans="1:5" x14ac:dyDescent="0.25">
      <c r="A9" s="209">
        <v>2021</v>
      </c>
      <c r="B9" s="210">
        <v>2.4</v>
      </c>
      <c r="C9" s="210">
        <v>2.2000000000000002</v>
      </c>
    </row>
    <row r="10" spans="1:5" x14ac:dyDescent="0.25">
      <c r="A10" s="206">
        <v>2022</v>
      </c>
      <c r="B10" s="210">
        <v>2.2000000000000002</v>
      </c>
      <c r="C10" s="210">
        <v>2.6</v>
      </c>
    </row>
    <row r="11" spans="1:5" x14ac:dyDescent="0.25">
      <c r="A11" s="209">
        <v>2023</v>
      </c>
      <c r="B11" s="210"/>
      <c r="C11" s="210">
        <v>2.2000000000000002</v>
      </c>
    </row>
  </sheetData>
  <hyperlinks>
    <hyperlink ref="A1" location="List!A1" display="List!A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1"/>
  <sheetViews>
    <sheetView topLeftCell="AD1" zoomScale="115" zoomScaleNormal="115" workbookViewId="0">
      <selection activeCell="AI43" sqref="AI43"/>
    </sheetView>
  </sheetViews>
  <sheetFormatPr defaultColWidth="8.88671875" defaultRowHeight="14.25" x14ac:dyDescent="0.25"/>
  <cols>
    <col min="1" max="1" width="8.33203125" style="32" customWidth="1"/>
    <col min="2" max="4" width="7.88671875" style="228" customWidth="1"/>
    <col min="5" max="19" width="8.88671875" style="228"/>
    <col min="20" max="22" width="8.88671875" style="228" customWidth="1"/>
    <col min="23" max="23" width="14.88671875" style="228" customWidth="1"/>
    <col min="24" max="16384" width="8.88671875" style="228"/>
  </cols>
  <sheetData>
    <row r="1" spans="1:30" s="32" customFormat="1" ht="15" x14ac:dyDescent="0.25">
      <c r="A1" s="307" t="s">
        <v>848</v>
      </c>
      <c r="B1" s="226" t="s">
        <v>0</v>
      </c>
      <c r="C1" s="226" t="s">
        <v>1</v>
      </c>
      <c r="D1" s="226" t="s">
        <v>2</v>
      </c>
      <c r="E1" s="226" t="s">
        <v>3</v>
      </c>
      <c r="F1" s="226" t="s">
        <v>4</v>
      </c>
      <c r="G1" s="226" t="s">
        <v>5</v>
      </c>
      <c r="H1" s="226" t="s">
        <v>6</v>
      </c>
      <c r="I1" s="226" t="s">
        <v>7</v>
      </c>
      <c r="J1" s="226" t="s">
        <v>8</v>
      </c>
      <c r="K1" s="226" t="s">
        <v>9</v>
      </c>
      <c r="L1" s="226" t="s">
        <v>10</v>
      </c>
      <c r="M1" s="226" t="s">
        <v>11</v>
      </c>
      <c r="N1" s="226" t="s">
        <v>12</v>
      </c>
      <c r="O1" s="226" t="s">
        <v>13</v>
      </c>
      <c r="P1" s="226" t="s">
        <v>14</v>
      </c>
      <c r="Q1" s="226" t="s">
        <v>15</v>
      </c>
      <c r="R1" s="226" t="s">
        <v>16</v>
      </c>
      <c r="S1" s="226" t="s">
        <v>17</v>
      </c>
      <c r="T1" s="227" t="s">
        <v>18</v>
      </c>
      <c r="U1" s="227" t="s">
        <v>19</v>
      </c>
      <c r="V1" s="227" t="s">
        <v>20</v>
      </c>
      <c r="W1" s="227" t="s">
        <v>176</v>
      </c>
      <c r="X1" s="227" t="s">
        <v>177</v>
      </c>
      <c r="Y1" s="227" t="s">
        <v>178</v>
      </c>
      <c r="Z1" s="227" t="s">
        <v>21</v>
      </c>
      <c r="AA1" s="227" t="s">
        <v>22</v>
      </c>
      <c r="AB1" s="227" t="s">
        <v>23</v>
      </c>
      <c r="AC1" s="227" t="s">
        <v>24</v>
      </c>
      <c r="AD1" s="227" t="s">
        <v>25</v>
      </c>
    </row>
    <row r="2" spans="1:30" ht="13.5" hidden="1" x14ac:dyDescent="0.25">
      <c r="A2" s="60" t="s">
        <v>26</v>
      </c>
      <c r="B2" s="60">
        <v>3.7</v>
      </c>
      <c r="C2" s="60">
        <v>0</v>
      </c>
      <c r="D2" s="60">
        <v>0</v>
      </c>
      <c r="E2" s="60">
        <v>0</v>
      </c>
      <c r="F2" s="60">
        <v>0</v>
      </c>
      <c r="G2" s="60">
        <v>0</v>
      </c>
      <c r="H2" s="60">
        <v>0</v>
      </c>
      <c r="I2" s="60">
        <v>0</v>
      </c>
      <c r="J2" s="60">
        <v>0</v>
      </c>
      <c r="K2" s="60">
        <v>0</v>
      </c>
      <c r="L2" s="60">
        <v>0</v>
      </c>
      <c r="M2" s="60">
        <v>0</v>
      </c>
      <c r="N2" s="60">
        <v>0</v>
      </c>
      <c r="O2" s="60">
        <v>0</v>
      </c>
      <c r="P2" s="60">
        <v>0</v>
      </c>
      <c r="Q2" s="60">
        <v>0</v>
      </c>
      <c r="R2" s="60">
        <v>0</v>
      </c>
      <c r="S2" s="60">
        <v>0</v>
      </c>
      <c r="T2" s="60">
        <v>4</v>
      </c>
      <c r="U2" s="60">
        <v>5.5</v>
      </c>
      <c r="V2" s="60">
        <v>2.5</v>
      </c>
      <c r="W2" s="60">
        <v>3.7</v>
      </c>
      <c r="X2" s="60">
        <v>3.7</v>
      </c>
      <c r="Y2" s="60">
        <v>3.7</v>
      </c>
      <c r="Z2" s="60"/>
      <c r="AA2" s="60"/>
      <c r="AB2" s="60"/>
      <c r="AC2" s="60">
        <f>8</f>
        <v>8</v>
      </c>
      <c r="AD2" s="60"/>
    </row>
    <row r="3" spans="1:30" ht="13.5" hidden="1" x14ac:dyDescent="0.25">
      <c r="A3" s="60" t="s">
        <v>27</v>
      </c>
      <c r="B3" s="60">
        <v>6.5</v>
      </c>
      <c r="C3" s="60">
        <v>0</v>
      </c>
      <c r="D3" s="60">
        <v>0</v>
      </c>
      <c r="E3" s="60">
        <v>0</v>
      </c>
      <c r="F3" s="60">
        <v>0</v>
      </c>
      <c r="G3" s="60">
        <v>0</v>
      </c>
      <c r="H3" s="60">
        <v>0</v>
      </c>
      <c r="I3" s="60">
        <v>0</v>
      </c>
      <c r="J3" s="60">
        <v>0</v>
      </c>
      <c r="K3" s="60">
        <v>0</v>
      </c>
      <c r="L3" s="60">
        <v>0</v>
      </c>
      <c r="M3" s="60">
        <v>0</v>
      </c>
      <c r="N3" s="60">
        <v>0</v>
      </c>
      <c r="O3" s="60">
        <v>0</v>
      </c>
      <c r="P3" s="60">
        <v>0</v>
      </c>
      <c r="Q3" s="60">
        <v>0</v>
      </c>
      <c r="R3" s="60">
        <v>0</v>
      </c>
      <c r="S3" s="60">
        <v>0</v>
      </c>
      <c r="T3" s="60">
        <v>4</v>
      </c>
      <c r="U3" s="60">
        <v>5.5</v>
      </c>
      <c r="V3" s="60">
        <v>2.5</v>
      </c>
      <c r="W3" s="60">
        <v>6.5</v>
      </c>
      <c r="X3" s="60">
        <v>6.5</v>
      </c>
      <c r="Y3" s="60">
        <v>6.5</v>
      </c>
      <c r="Z3" s="60"/>
      <c r="AA3" s="60"/>
      <c r="AB3" s="60"/>
      <c r="AC3" s="60">
        <f>8</f>
        <v>8</v>
      </c>
      <c r="AD3" s="60"/>
    </row>
    <row r="4" spans="1:30" ht="13.5" hidden="1" x14ac:dyDescent="0.25">
      <c r="A4" s="60" t="s">
        <v>28</v>
      </c>
      <c r="B4" s="60">
        <v>8.8000000000000007</v>
      </c>
      <c r="C4" s="60">
        <v>0</v>
      </c>
      <c r="D4" s="60">
        <v>0</v>
      </c>
      <c r="E4" s="60">
        <v>0</v>
      </c>
      <c r="F4" s="60">
        <v>0</v>
      </c>
      <c r="G4" s="60">
        <v>0</v>
      </c>
      <c r="H4" s="60">
        <v>0</v>
      </c>
      <c r="I4" s="60">
        <v>0</v>
      </c>
      <c r="J4" s="60">
        <v>0</v>
      </c>
      <c r="K4" s="60">
        <v>0</v>
      </c>
      <c r="L4" s="60">
        <v>0</v>
      </c>
      <c r="M4" s="60">
        <v>0</v>
      </c>
      <c r="N4" s="60">
        <v>0</v>
      </c>
      <c r="O4" s="60">
        <v>0</v>
      </c>
      <c r="P4" s="60">
        <v>0</v>
      </c>
      <c r="Q4" s="60">
        <v>0</v>
      </c>
      <c r="R4" s="60">
        <v>0</v>
      </c>
      <c r="S4" s="60">
        <v>0</v>
      </c>
      <c r="T4" s="60">
        <v>4</v>
      </c>
      <c r="U4" s="60">
        <v>5.5</v>
      </c>
      <c r="V4" s="60">
        <v>2.5</v>
      </c>
      <c r="W4" s="60">
        <v>8.8000000000000007</v>
      </c>
      <c r="X4" s="60">
        <v>8.8000000000000007</v>
      </c>
      <c r="Y4" s="60">
        <v>8.8000000000000007</v>
      </c>
      <c r="Z4" s="60"/>
      <c r="AA4" s="60"/>
      <c r="AB4" s="60"/>
      <c r="AC4" s="60">
        <f>8</f>
        <v>8</v>
      </c>
      <c r="AD4" s="60"/>
    </row>
    <row r="5" spans="1:30" ht="13.5" hidden="1" x14ac:dyDescent="0.25">
      <c r="A5" s="60" t="s">
        <v>29</v>
      </c>
      <c r="B5" s="60">
        <v>5.8</v>
      </c>
      <c r="C5" s="60">
        <v>0</v>
      </c>
      <c r="D5" s="60">
        <v>0</v>
      </c>
      <c r="E5" s="60">
        <v>0</v>
      </c>
      <c r="F5" s="60">
        <v>0</v>
      </c>
      <c r="G5" s="60">
        <v>0</v>
      </c>
      <c r="H5" s="60">
        <v>0</v>
      </c>
      <c r="I5" s="60">
        <v>0</v>
      </c>
      <c r="J5" s="60">
        <v>0</v>
      </c>
      <c r="K5" s="60">
        <v>0</v>
      </c>
      <c r="L5" s="60">
        <v>0</v>
      </c>
      <c r="M5" s="60">
        <v>0</v>
      </c>
      <c r="N5" s="60">
        <v>0</v>
      </c>
      <c r="O5" s="60">
        <v>0</v>
      </c>
      <c r="P5" s="60">
        <v>0</v>
      </c>
      <c r="Q5" s="60">
        <v>0</v>
      </c>
      <c r="R5" s="60">
        <v>0</v>
      </c>
      <c r="S5" s="60">
        <v>0</v>
      </c>
      <c r="T5" s="60">
        <v>4</v>
      </c>
      <c r="U5" s="60">
        <v>5.5</v>
      </c>
      <c r="V5" s="60">
        <v>2.5</v>
      </c>
      <c r="W5" s="60">
        <v>5.8</v>
      </c>
      <c r="X5" s="60">
        <v>5.8</v>
      </c>
      <c r="Y5" s="60">
        <v>5.8</v>
      </c>
      <c r="Z5" s="60"/>
      <c r="AA5" s="60"/>
      <c r="AB5" s="60"/>
      <c r="AC5" s="60">
        <f>8</f>
        <v>8</v>
      </c>
      <c r="AD5" s="60"/>
    </row>
    <row r="6" spans="1:30" ht="13.5" hidden="1" x14ac:dyDescent="0.25">
      <c r="A6" s="60" t="s">
        <v>30</v>
      </c>
      <c r="B6" s="60">
        <v>8.6</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4</v>
      </c>
      <c r="U6" s="60">
        <v>5.5</v>
      </c>
      <c r="V6" s="60">
        <v>2.5</v>
      </c>
      <c r="W6" s="60">
        <v>8.6</v>
      </c>
      <c r="X6" s="60">
        <v>8.6</v>
      </c>
      <c r="Y6" s="60">
        <v>8.6</v>
      </c>
      <c r="Z6" s="60"/>
      <c r="AA6" s="60"/>
      <c r="AB6" s="60"/>
      <c r="AC6" s="60">
        <f>8</f>
        <v>8</v>
      </c>
      <c r="AD6" s="60"/>
    </row>
    <row r="7" spans="1:30" ht="13.5" hidden="1" x14ac:dyDescent="0.25">
      <c r="A7" s="60" t="s">
        <v>31</v>
      </c>
      <c r="B7" s="60">
        <v>9.4</v>
      </c>
      <c r="C7" s="60">
        <v>0</v>
      </c>
      <c r="D7" s="60">
        <v>0</v>
      </c>
      <c r="E7" s="60">
        <v>0</v>
      </c>
      <c r="F7" s="60">
        <v>0</v>
      </c>
      <c r="G7" s="60">
        <v>0</v>
      </c>
      <c r="H7" s="60">
        <v>0</v>
      </c>
      <c r="I7" s="60">
        <v>0</v>
      </c>
      <c r="J7" s="60">
        <v>0</v>
      </c>
      <c r="K7" s="60">
        <v>0</v>
      </c>
      <c r="L7" s="60">
        <v>0</v>
      </c>
      <c r="M7" s="60">
        <v>0</v>
      </c>
      <c r="N7" s="60">
        <v>0</v>
      </c>
      <c r="O7" s="60">
        <v>0</v>
      </c>
      <c r="P7" s="60">
        <v>0</v>
      </c>
      <c r="Q7" s="60">
        <v>0</v>
      </c>
      <c r="R7" s="60">
        <v>0</v>
      </c>
      <c r="S7" s="60">
        <v>0</v>
      </c>
      <c r="T7" s="60">
        <v>4</v>
      </c>
      <c r="U7" s="60">
        <v>5.5</v>
      </c>
      <c r="V7" s="60">
        <v>2.5</v>
      </c>
      <c r="W7" s="60">
        <v>9.4</v>
      </c>
      <c r="X7" s="60">
        <v>9.4</v>
      </c>
      <c r="Y7" s="60">
        <v>9.4</v>
      </c>
      <c r="Z7" s="60"/>
      <c r="AA7" s="60"/>
      <c r="AB7" s="60"/>
      <c r="AC7" s="60">
        <f>8</f>
        <v>8</v>
      </c>
      <c r="AD7" s="60"/>
    </row>
    <row r="8" spans="1:30" ht="13.5" hidden="1" x14ac:dyDescent="0.25">
      <c r="A8" s="60" t="s">
        <v>32</v>
      </c>
      <c r="B8" s="60">
        <v>11.55</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4</v>
      </c>
      <c r="U8" s="60">
        <v>5.5</v>
      </c>
      <c r="V8" s="60">
        <v>2.5</v>
      </c>
      <c r="W8" s="60">
        <v>11.55</v>
      </c>
      <c r="X8" s="60">
        <v>11.55</v>
      </c>
      <c r="Y8" s="60">
        <v>11.55</v>
      </c>
      <c r="Z8" s="60"/>
      <c r="AA8" s="60"/>
      <c r="AB8" s="60"/>
      <c r="AC8" s="60">
        <f>8</f>
        <v>8</v>
      </c>
      <c r="AD8" s="60"/>
    </row>
    <row r="9" spans="1:30" ht="13.5" hidden="1" x14ac:dyDescent="0.25">
      <c r="A9" s="60" t="s">
        <v>33</v>
      </c>
      <c r="B9" s="60">
        <v>8.5</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4</v>
      </c>
      <c r="U9" s="60">
        <v>5.5</v>
      </c>
      <c r="V9" s="60">
        <v>2.5</v>
      </c>
      <c r="W9" s="60">
        <v>8.5</v>
      </c>
      <c r="X9" s="60">
        <v>8.5</v>
      </c>
      <c r="Y9" s="60">
        <v>8.5</v>
      </c>
      <c r="Z9" s="60"/>
      <c r="AA9" s="60"/>
      <c r="AB9" s="60"/>
      <c r="AC9" s="60">
        <f>8</f>
        <v>8</v>
      </c>
      <c r="AD9" s="60"/>
    </row>
    <row r="10" spans="1:30" ht="13.5" hidden="1" x14ac:dyDescent="0.25">
      <c r="A10" s="60" t="s">
        <v>34</v>
      </c>
      <c r="B10" s="60">
        <v>6.2</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4</v>
      </c>
      <c r="U10" s="60">
        <v>5.5</v>
      </c>
      <c r="V10" s="60">
        <v>2.5</v>
      </c>
      <c r="W10" s="60">
        <v>6.2</v>
      </c>
      <c r="X10" s="60">
        <v>6.2</v>
      </c>
      <c r="Y10" s="60">
        <v>6.2</v>
      </c>
      <c r="Z10" s="60"/>
      <c r="AA10" s="60"/>
      <c r="AB10" s="60"/>
      <c r="AC10" s="60">
        <f>8</f>
        <v>8</v>
      </c>
      <c r="AD10" s="60"/>
    </row>
    <row r="11" spans="1:30" ht="13.5" hidden="1" x14ac:dyDescent="0.25">
      <c r="A11" s="60" t="s">
        <v>35</v>
      </c>
      <c r="B11" s="60">
        <v>4.7</v>
      </c>
      <c r="C11" s="60">
        <v>0</v>
      </c>
      <c r="D11" s="60">
        <v>0</v>
      </c>
      <c r="E11" s="60">
        <v>0</v>
      </c>
      <c r="F11" s="60">
        <v>0</v>
      </c>
      <c r="G11" s="60">
        <v>0</v>
      </c>
      <c r="H11" s="60">
        <v>0</v>
      </c>
      <c r="I11" s="60">
        <v>0</v>
      </c>
      <c r="J11" s="60">
        <v>0</v>
      </c>
      <c r="K11" s="60">
        <v>0</v>
      </c>
      <c r="L11" s="60">
        <v>0</v>
      </c>
      <c r="M11" s="60">
        <v>0</v>
      </c>
      <c r="N11" s="60">
        <v>0</v>
      </c>
      <c r="O11" s="60">
        <v>0</v>
      </c>
      <c r="P11" s="60">
        <v>0</v>
      </c>
      <c r="Q11" s="60">
        <v>0</v>
      </c>
      <c r="R11" s="60">
        <v>0</v>
      </c>
      <c r="S11" s="60">
        <v>0</v>
      </c>
      <c r="T11" s="60">
        <v>4</v>
      </c>
      <c r="U11" s="60">
        <v>5.5</v>
      </c>
      <c r="V11" s="60">
        <v>2.5</v>
      </c>
      <c r="W11" s="60">
        <v>4.7</v>
      </c>
      <c r="X11" s="60">
        <v>4.7</v>
      </c>
      <c r="Y11" s="60">
        <v>4.7</v>
      </c>
      <c r="Z11" s="60"/>
      <c r="AA11" s="60"/>
      <c r="AB11" s="60"/>
      <c r="AC11" s="60">
        <f>8</f>
        <v>8</v>
      </c>
      <c r="AD11" s="60"/>
    </row>
    <row r="12" spans="1:30" ht="13.5" hidden="1" x14ac:dyDescent="0.25">
      <c r="A12" s="60" t="s">
        <v>36</v>
      </c>
      <c r="B12" s="60">
        <v>2.2000000000000002</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4</v>
      </c>
      <c r="U12" s="60">
        <v>5.5</v>
      </c>
      <c r="V12" s="60">
        <v>2.5</v>
      </c>
      <c r="W12" s="60">
        <v>2.2000000000000002</v>
      </c>
      <c r="X12" s="60">
        <v>2.2000000000000002</v>
      </c>
      <c r="Y12" s="60">
        <v>2.2000000000000002</v>
      </c>
      <c r="Z12" s="60"/>
      <c r="AA12" s="60"/>
      <c r="AB12" s="60"/>
      <c r="AC12" s="60">
        <f>8</f>
        <v>8</v>
      </c>
      <c r="AD12" s="60"/>
    </row>
    <row r="13" spans="1:30" ht="13.5" hidden="1" x14ac:dyDescent="0.25">
      <c r="A13" s="60" t="s">
        <v>37</v>
      </c>
      <c r="B13" s="60">
        <v>0.7</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4</v>
      </c>
      <c r="U13" s="60">
        <v>5.5</v>
      </c>
      <c r="V13" s="60">
        <v>2.5</v>
      </c>
      <c r="W13" s="60">
        <v>0.7</v>
      </c>
      <c r="X13" s="60">
        <v>0.7</v>
      </c>
      <c r="Y13" s="60">
        <v>0.7</v>
      </c>
      <c r="Z13" s="60"/>
      <c r="AA13" s="60"/>
      <c r="AB13" s="60"/>
      <c r="AC13" s="60">
        <f>8</f>
        <v>8</v>
      </c>
      <c r="AD13" s="60"/>
    </row>
    <row r="14" spans="1:30" ht="13.5" hidden="1" x14ac:dyDescent="0.25">
      <c r="A14" s="60" t="s">
        <v>38</v>
      </c>
      <c r="B14" s="229">
        <v>2.5</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4</v>
      </c>
      <c r="U14" s="60">
        <v>5.5</v>
      </c>
      <c r="V14" s="60">
        <v>2.5</v>
      </c>
      <c r="W14" s="60">
        <v>2.5</v>
      </c>
      <c r="X14" s="60">
        <v>2.5</v>
      </c>
      <c r="Y14" s="60">
        <v>2.5</v>
      </c>
      <c r="Z14" s="60"/>
      <c r="AA14" s="60"/>
      <c r="AB14" s="60"/>
      <c r="AC14" s="60">
        <f>8</f>
        <v>8</v>
      </c>
      <c r="AD14" s="60"/>
    </row>
    <row r="15" spans="1:30" ht="13.5" hidden="1" x14ac:dyDescent="0.25">
      <c r="A15" s="60" t="s">
        <v>39</v>
      </c>
      <c r="B15" s="229">
        <v>3.2</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4</v>
      </c>
      <c r="U15" s="60">
        <v>5.5</v>
      </c>
      <c r="V15" s="60">
        <v>2.5</v>
      </c>
      <c r="W15" s="60">
        <v>3.2</v>
      </c>
      <c r="X15" s="60">
        <v>3.2</v>
      </c>
      <c r="Y15" s="60">
        <v>3.2</v>
      </c>
      <c r="Z15" s="60"/>
      <c r="AA15" s="60"/>
      <c r="AB15" s="60"/>
      <c r="AC15" s="60">
        <f>8</f>
        <v>8</v>
      </c>
      <c r="AD15" s="60"/>
    </row>
    <row r="16" spans="1:30" ht="13.5" hidden="1" x14ac:dyDescent="0.25">
      <c r="A16" s="60" t="s">
        <v>40</v>
      </c>
      <c r="B16" s="229">
        <v>3.4</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4</v>
      </c>
      <c r="U16" s="60">
        <v>5.5</v>
      </c>
      <c r="V16" s="60">
        <v>2.5</v>
      </c>
      <c r="W16" s="60">
        <v>3.4</v>
      </c>
      <c r="X16" s="60">
        <v>3.4</v>
      </c>
      <c r="Y16" s="60">
        <v>3.4</v>
      </c>
      <c r="Z16" s="60"/>
      <c r="AA16" s="60"/>
      <c r="AB16" s="60"/>
      <c r="AC16" s="60">
        <f>8</f>
        <v>8</v>
      </c>
      <c r="AD16" s="60"/>
    </row>
    <row r="17" spans="1:1023 1025:2048 2050:3050 3073:4075 4098:5100 5123:6125 6148:7150 7173:8175 8198:9200 9223:10225 10248:11250 11273:12275 12298:13300 13323:14325 14348:15350 15373:16375" ht="13.5" hidden="1" x14ac:dyDescent="0.25">
      <c r="A17" s="60" t="s">
        <v>41</v>
      </c>
      <c r="B17" s="229">
        <v>6.5</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4</v>
      </c>
      <c r="U17" s="60">
        <v>5.5</v>
      </c>
      <c r="V17" s="60">
        <v>2.5</v>
      </c>
      <c r="W17" s="60">
        <v>6.5</v>
      </c>
      <c r="X17" s="60">
        <v>6.5</v>
      </c>
      <c r="Y17" s="60">
        <v>6.5</v>
      </c>
      <c r="Z17" s="60"/>
      <c r="AA17" s="60"/>
      <c r="AB17" s="60"/>
      <c r="AC17" s="60">
        <f>8</f>
        <v>8</v>
      </c>
      <c r="AD17" s="60"/>
      <c r="AV17" s="46"/>
      <c r="AX17" s="230"/>
      <c r="BU17" s="46"/>
      <c r="BW17" s="230"/>
      <c r="CT17" s="46"/>
      <c r="CV17" s="230"/>
      <c r="DS17" s="46"/>
      <c r="DU17" s="230"/>
      <c r="ER17" s="46"/>
      <c r="ET17" s="230"/>
      <c r="FQ17" s="46"/>
      <c r="FS17" s="230"/>
      <c r="GP17" s="46"/>
      <c r="GR17" s="230"/>
      <c r="HO17" s="46"/>
      <c r="HQ17" s="230"/>
      <c r="IN17" s="46"/>
      <c r="IP17" s="230"/>
      <c r="JM17" s="46"/>
      <c r="JO17" s="230"/>
      <c r="KL17" s="46"/>
      <c r="KN17" s="230"/>
      <c r="LK17" s="46"/>
      <c r="LM17" s="230"/>
      <c r="MJ17" s="46"/>
      <c r="ML17" s="230"/>
      <c r="NI17" s="46"/>
      <c r="NK17" s="230"/>
      <c r="OH17" s="46"/>
      <c r="OJ17" s="230"/>
      <c r="PG17" s="46"/>
      <c r="PI17" s="230"/>
      <c r="QF17" s="46"/>
      <c r="QH17" s="230"/>
      <c r="RE17" s="46"/>
      <c r="RG17" s="230"/>
      <c r="SD17" s="46"/>
      <c r="SF17" s="230"/>
      <c r="TC17" s="46"/>
      <c r="TE17" s="230"/>
      <c r="UB17" s="46"/>
      <c r="UD17" s="230"/>
      <c r="VA17" s="46"/>
      <c r="VC17" s="230"/>
      <c r="VZ17" s="46"/>
      <c r="WB17" s="230"/>
      <c r="WY17" s="46"/>
      <c r="XA17" s="230"/>
      <c r="XX17" s="46"/>
      <c r="XZ17" s="230"/>
      <c r="YW17" s="46"/>
      <c r="YY17" s="230"/>
      <c r="ZV17" s="46"/>
      <c r="ZX17" s="230"/>
      <c r="AAU17" s="46"/>
      <c r="AAW17" s="230"/>
      <c r="ABT17" s="46"/>
      <c r="ABV17" s="230"/>
      <c r="ACS17" s="46"/>
      <c r="ACU17" s="230"/>
      <c r="ADR17" s="46"/>
      <c r="ADT17" s="230"/>
      <c r="AEQ17" s="46"/>
      <c r="AES17" s="230"/>
      <c r="AFP17" s="46"/>
      <c r="AFR17" s="230"/>
      <c r="AGO17" s="46"/>
      <c r="AGQ17" s="230"/>
      <c r="AHN17" s="46"/>
      <c r="AHP17" s="230"/>
      <c r="AIM17" s="46"/>
      <c r="AIO17" s="230"/>
      <c r="AJL17" s="46"/>
      <c r="AJN17" s="230"/>
      <c r="AKK17" s="46"/>
      <c r="AKM17" s="230"/>
      <c r="ALJ17" s="46"/>
      <c r="ALL17" s="230"/>
      <c r="AMI17" s="46"/>
      <c r="AMK17" s="230"/>
      <c r="ANH17" s="46"/>
      <c r="ANJ17" s="230"/>
      <c r="AOG17" s="46"/>
      <c r="AOI17" s="230"/>
      <c r="APF17" s="46"/>
      <c r="APH17" s="230"/>
      <c r="AQE17" s="46"/>
      <c r="AQG17" s="230"/>
      <c r="ARD17" s="46"/>
      <c r="ARF17" s="230"/>
      <c r="ASC17" s="46"/>
      <c r="ASE17" s="230"/>
      <c r="ATB17" s="46"/>
      <c r="ATD17" s="230"/>
      <c r="AUA17" s="46"/>
      <c r="AUC17" s="230"/>
      <c r="AUZ17" s="46"/>
      <c r="AVB17" s="230"/>
      <c r="AVY17" s="46"/>
      <c r="AWA17" s="230"/>
      <c r="AWX17" s="46"/>
      <c r="AWZ17" s="230"/>
      <c r="AXW17" s="46"/>
      <c r="AXY17" s="230"/>
      <c r="AYV17" s="46"/>
      <c r="AYX17" s="230"/>
      <c r="AZU17" s="46"/>
      <c r="AZW17" s="230"/>
      <c r="BAT17" s="46"/>
      <c r="BAV17" s="230"/>
      <c r="BBS17" s="46"/>
      <c r="BBU17" s="230"/>
      <c r="BCR17" s="46"/>
      <c r="BCT17" s="230"/>
      <c r="BDQ17" s="46"/>
      <c r="BDS17" s="230"/>
      <c r="BEP17" s="46"/>
      <c r="BER17" s="230"/>
      <c r="BFO17" s="46"/>
      <c r="BFQ17" s="230"/>
      <c r="BGN17" s="46"/>
      <c r="BGP17" s="230"/>
      <c r="BHM17" s="46"/>
      <c r="BHO17" s="230"/>
      <c r="BIL17" s="46"/>
      <c r="BIN17" s="230"/>
      <c r="BJK17" s="46"/>
      <c r="BJM17" s="230"/>
      <c r="BKJ17" s="46"/>
      <c r="BKL17" s="230"/>
      <c r="BLI17" s="46"/>
      <c r="BLK17" s="230"/>
      <c r="BMH17" s="46"/>
      <c r="BMJ17" s="230"/>
      <c r="BNG17" s="46"/>
      <c r="BNI17" s="230"/>
      <c r="BOF17" s="46"/>
      <c r="BOH17" s="230"/>
      <c r="BPE17" s="46"/>
      <c r="BPG17" s="230"/>
      <c r="BQD17" s="46"/>
      <c r="BQF17" s="230"/>
      <c r="BRC17" s="46"/>
      <c r="BRE17" s="230"/>
      <c r="BSB17" s="46"/>
      <c r="BSD17" s="230"/>
      <c r="BTA17" s="46"/>
      <c r="BTC17" s="230"/>
      <c r="BTZ17" s="46"/>
      <c r="BUB17" s="230"/>
      <c r="BUY17" s="46"/>
      <c r="BVA17" s="230"/>
      <c r="BVX17" s="46"/>
      <c r="BVZ17" s="230"/>
      <c r="BWW17" s="46"/>
      <c r="BWY17" s="230"/>
      <c r="BXV17" s="46"/>
      <c r="BXX17" s="230"/>
      <c r="BYU17" s="46"/>
      <c r="BYW17" s="230"/>
      <c r="BZT17" s="46"/>
      <c r="BZV17" s="230"/>
      <c r="CAS17" s="46"/>
      <c r="CAU17" s="230"/>
      <c r="CBR17" s="46"/>
      <c r="CBT17" s="230"/>
      <c r="CCQ17" s="46"/>
      <c r="CCS17" s="230"/>
      <c r="CDP17" s="46"/>
      <c r="CDR17" s="230"/>
      <c r="CEO17" s="46"/>
      <c r="CEQ17" s="230"/>
      <c r="CFN17" s="46"/>
      <c r="CFP17" s="230"/>
      <c r="CGM17" s="46"/>
      <c r="CGO17" s="230"/>
      <c r="CHL17" s="46"/>
      <c r="CHN17" s="230"/>
      <c r="CIK17" s="46"/>
      <c r="CIM17" s="230"/>
      <c r="CJJ17" s="46"/>
      <c r="CJL17" s="230"/>
      <c r="CKI17" s="46"/>
      <c r="CKK17" s="230"/>
      <c r="CLH17" s="46"/>
      <c r="CLJ17" s="230"/>
      <c r="CMG17" s="46"/>
      <c r="CMI17" s="230"/>
      <c r="CNF17" s="46"/>
      <c r="CNH17" s="230"/>
      <c r="COE17" s="46"/>
      <c r="COG17" s="230"/>
      <c r="CPD17" s="46"/>
      <c r="CPF17" s="230"/>
      <c r="CQC17" s="46"/>
      <c r="CQE17" s="230"/>
      <c r="CRB17" s="46"/>
      <c r="CRD17" s="230"/>
      <c r="CSA17" s="46"/>
      <c r="CSC17" s="230"/>
      <c r="CSZ17" s="46"/>
      <c r="CTB17" s="230"/>
      <c r="CTY17" s="46"/>
      <c r="CUA17" s="230"/>
      <c r="CUX17" s="46"/>
      <c r="CUZ17" s="230"/>
      <c r="CVW17" s="46"/>
      <c r="CVY17" s="230"/>
      <c r="CWV17" s="46"/>
      <c r="CWX17" s="230"/>
      <c r="CXU17" s="46"/>
      <c r="CXW17" s="230"/>
      <c r="CYT17" s="46"/>
      <c r="CYV17" s="230"/>
      <c r="CZS17" s="46"/>
      <c r="CZU17" s="230"/>
      <c r="DAR17" s="46"/>
      <c r="DAT17" s="230"/>
      <c r="DBQ17" s="46"/>
      <c r="DBS17" s="230"/>
      <c r="DCP17" s="46"/>
      <c r="DCR17" s="230"/>
      <c r="DDO17" s="46"/>
      <c r="DDQ17" s="230"/>
      <c r="DEN17" s="46"/>
      <c r="DEP17" s="230"/>
      <c r="DFM17" s="46"/>
      <c r="DFO17" s="230"/>
      <c r="DGL17" s="46"/>
      <c r="DGN17" s="230"/>
      <c r="DHK17" s="46"/>
      <c r="DHM17" s="230"/>
      <c r="DIJ17" s="46"/>
      <c r="DIL17" s="230"/>
      <c r="DJI17" s="46"/>
      <c r="DJK17" s="230"/>
      <c r="DKH17" s="46"/>
      <c r="DKJ17" s="230"/>
      <c r="DLG17" s="46"/>
      <c r="DLI17" s="230"/>
      <c r="DMF17" s="46"/>
      <c r="DMH17" s="230"/>
      <c r="DNE17" s="46"/>
      <c r="DNG17" s="230"/>
      <c r="DOD17" s="46"/>
      <c r="DOF17" s="230"/>
      <c r="DPC17" s="46"/>
      <c r="DPE17" s="230"/>
      <c r="DQB17" s="46"/>
      <c r="DQD17" s="230"/>
      <c r="DRA17" s="46"/>
      <c r="DRC17" s="230"/>
      <c r="DRZ17" s="46"/>
      <c r="DSB17" s="230"/>
      <c r="DSY17" s="46"/>
      <c r="DTA17" s="230"/>
      <c r="DTX17" s="46"/>
      <c r="DTZ17" s="230"/>
      <c r="DUW17" s="46"/>
      <c r="DUY17" s="230"/>
      <c r="DVV17" s="46"/>
      <c r="DVX17" s="230"/>
      <c r="DWU17" s="46"/>
      <c r="DWW17" s="230"/>
      <c r="DXT17" s="46"/>
      <c r="DXV17" s="230"/>
      <c r="DYS17" s="46"/>
      <c r="DYU17" s="230"/>
      <c r="DZR17" s="46"/>
      <c r="DZT17" s="230"/>
      <c r="EAQ17" s="46"/>
      <c r="EAS17" s="230"/>
      <c r="EBP17" s="46"/>
      <c r="EBR17" s="230"/>
      <c r="ECO17" s="46"/>
      <c r="ECQ17" s="230"/>
      <c r="EDN17" s="46"/>
      <c r="EDP17" s="230"/>
      <c r="EEM17" s="46"/>
      <c r="EEO17" s="230"/>
      <c r="EFL17" s="46"/>
      <c r="EFN17" s="230"/>
      <c r="EGK17" s="46"/>
      <c r="EGM17" s="230"/>
      <c r="EHJ17" s="46"/>
      <c r="EHL17" s="230"/>
      <c r="EII17" s="46"/>
      <c r="EIK17" s="230"/>
      <c r="EJH17" s="46"/>
      <c r="EJJ17" s="230"/>
      <c r="EKG17" s="46"/>
      <c r="EKI17" s="230"/>
      <c r="ELF17" s="46"/>
      <c r="ELH17" s="230"/>
      <c r="EME17" s="46"/>
      <c r="EMG17" s="230"/>
      <c r="END17" s="46"/>
      <c r="ENF17" s="230"/>
      <c r="EOC17" s="46"/>
      <c r="EOE17" s="230"/>
      <c r="EPB17" s="46"/>
      <c r="EPD17" s="230"/>
      <c r="EQA17" s="46"/>
      <c r="EQC17" s="230"/>
      <c r="EQZ17" s="46"/>
      <c r="ERB17" s="230"/>
      <c r="ERY17" s="46"/>
      <c r="ESA17" s="230"/>
      <c r="ESX17" s="46"/>
      <c r="ESZ17" s="230"/>
      <c r="ETW17" s="46"/>
      <c r="ETY17" s="230"/>
      <c r="EUV17" s="46"/>
      <c r="EUX17" s="230"/>
      <c r="EVU17" s="46"/>
      <c r="EVW17" s="230"/>
      <c r="EWT17" s="46"/>
      <c r="EWV17" s="230"/>
      <c r="EXS17" s="46"/>
      <c r="EXU17" s="230"/>
      <c r="EYR17" s="46"/>
      <c r="EYT17" s="230"/>
      <c r="EZQ17" s="46"/>
      <c r="EZS17" s="230"/>
      <c r="FAP17" s="46"/>
      <c r="FAR17" s="230"/>
      <c r="FBO17" s="46"/>
      <c r="FBQ17" s="230"/>
      <c r="FCN17" s="46"/>
      <c r="FCP17" s="230"/>
      <c r="FDM17" s="46"/>
      <c r="FDO17" s="230"/>
      <c r="FEL17" s="46"/>
      <c r="FEN17" s="230"/>
      <c r="FFK17" s="46"/>
      <c r="FFM17" s="230"/>
      <c r="FGJ17" s="46"/>
      <c r="FGL17" s="230"/>
      <c r="FHI17" s="46"/>
      <c r="FHK17" s="230"/>
      <c r="FIH17" s="46"/>
      <c r="FIJ17" s="230"/>
      <c r="FJG17" s="46"/>
      <c r="FJI17" s="230"/>
      <c r="FKF17" s="46"/>
      <c r="FKH17" s="230"/>
      <c r="FLE17" s="46"/>
      <c r="FLG17" s="230"/>
      <c r="FMD17" s="46"/>
      <c r="FMF17" s="230"/>
      <c r="FNC17" s="46"/>
      <c r="FNE17" s="230"/>
      <c r="FOB17" s="46"/>
      <c r="FOD17" s="230"/>
      <c r="FPA17" s="46"/>
      <c r="FPC17" s="230"/>
      <c r="FPZ17" s="46"/>
      <c r="FQB17" s="230"/>
      <c r="FQY17" s="46"/>
      <c r="FRA17" s="230"/>
      <c r="FRX17" s="46"/>
      <c r="FRZ17" s="230"/>
      <c r="FSW17" s="46"/>
      <c r="FSY17" s="230"/>
      <c r="FTV17" s="46"/>
      <c r="FTX17" s="230"/>
      <c r="FUU17" s="46"/>
      <c r="FUW17" s="230"/>
      <c r="FVT17" s="46"/>
      <c r="FVV17" s="230"/>
      <c r="FWS17" s="46"/>
      <c r="FWU17" s="230"/>
      <c r="FXR17" s="46"/>
      <c r="FXT17" s="230"/>
      <c r="FYQ17" s="46"/>
      <c r="FYS17" s="230"/>
      <c r="FZP17" s="46"/>
      <c r="FZR17" s="230"/>
      <c r="GAO17" s="46"/>
      <c r="GAQ17" s="230"/>
      <c r="GBN17" s="46"/>
      <c r="GBP17" s="230"/>
      <c r="GCM17" s="46"/>
      <c r="GCO17" s="230"/>
      <c r="GDL17" s="46"/>
      <c r="GDN17" s="230"/>
      <c r="GEK17" s="46"/>
      <c r="GEM17" s="230"/>
      <c r="GFJ17" s="46"/>
      <c r="GFL17" s="230"/>
      <c r="GGI17" s="46"/>
      <c r="GGK17" s="230"/>
      <c r="GHH17" s="46"/>
      <c r="GHJ17" s="230"/>
      <c r="GIG17" s="46"/>
      <c r="GII17" s="230"/>
      <c r="GJF17" s="46"/>
      <c r="GJH17" s="230"/>
      <c r="GKE17" s="46"/>
      <c r="GKG17" s="230"/>
      <c r="GLD17" s="46"/>
      <c r="GLF17" s="230"/>
      <c r="GMC17" s="46"/>
      <c r="GME17" s="230"/>
      <c r="GNB17" s="46"/>
      <c r="GND17" s="230"/>
      <c r="GOA17" s="46"/>
      <c r="GOC17" s="230"/>
      <c r="GOZ17" s="46"/>
      <c r="GPB17" s="230"/>
      <c r="GPY17" s="46"/>
      <c r="GQA17" s="230"/>
      <c r="GQX17" s="46"/>
      <c r="GQZ17" s="230"/>
      <c r="GRW17" s="46"/>
      <c r="GRY17" s="230"/>
      <c r="GSV17" s="46"/>
      <c r="GSX17" s="230"/>
      <c r="GTU17" s="46"/>
      <c r="GTW17" s="230"/>
      <c r="GUT17" s="46"/>
      <c r="GUV17" s="230"/>
      <c r="GVS17" s="46"/>
      <c r="GVU17" s="230"/>
      <c r="GWR17" s="46"/>
      <c r="GWT17" s="230"/>
      <c r="GXQ17" s="46"/>
      <c r="GXS17" s="230"/>
      <c r="GYP17" s="46"/>
      <c r="GYR17" s="230"/>
      <c r="GZO17" s="46"/>
      <c r="GZQ17" s="230"/>
      <c r="HAN17" s="46"/>
      <c r="HAP17" s="230"/>
      <c r="HBM17" s="46"/>
      <c r="HBO17" s="230"/>
      <c r="HCL17" s="46"/>
      <c r="HCN17" s="230"/>
      <c r="HDK17" s="46"/>
      <c r="HDM17" s="230"/>
      <c r="HEJ17" s="46"/>
      <c r="HEL17" s="230"/>
      <c r="HFI17" s="46"/>
      <c r="HFK17" s="230"/>
      <c r="HGH17" s="46"/>
      <c r="HGJ17" s="230"/>
      <c r="HHG17" s="46"/>
      <c r="HHI17" s="230"/>
      <c r="HIF17" s="46"/>
      <c r="HIH17" s="230"/>
      <c r="HJE17" s="46"/>
      <c r="HJG17" s="230"/>
      <c r="HKD17" s="46"/>
      <c r="HKF17" s="230"/>
      <c r="HLC17" s="46"/>
      <c r="HLE17" s="230"/>
      <c r="HMB17" s="46"/>
      <c r="HMD17" s="230"/>
      <c r="HNA17" s="46"/>
      <c r="HNC17" s="230"/>
      <c r="HNZ17" s="46"/>
      <c r="HOB17" s="230"/>
      <c r="HOY17" s="46"/>
      <c r="HPA17" s="230"/>
      <c r="HPX17" s="46"/>
      <c r="HPZ17" s="230"/>
      <c r="HQW17" s="46"/>
      <c r="HQY17" s="230"/>
      <c r="HRV17" s="46"/>
      <c r="HRX17" s="230"/>
      <c r="HSU17" s="46"/>
      <c r="HSW17" s="230"/>
      <c r="HTT17" s="46"/>
      <c r="HTV17" s="230"/>
      <c r="HUS17" s="46"/>
      <c r="HUU17" s="230"/>
      <c r="HVR17" s="46"/>
      <c r="HVT17" s="230"/>
      <c r="HWQ17" s="46"/>
      <c r="HWS17" s="230"/>
      <c r="HXP17" s="46"/>
      <c r="HXR17" s="230"/>
      <c r="HYO17" s="46"/>
      <c r="HYQ17" s="230"/>
      <c r="HZN17" s="46"/>
      <c r="HZP17" s="230"/>
      <c r="IAM17" s="46"/>
      <c r="IAO17" s="230"/>
      <c r="IBL17" s="46"/>
      <c r="IBN17" s="230"/>
      <c r="ICK17" s="46"/>
      <c r="ICM17" s="230"/>
      <c r="IDJ17" s="46"/>
      <c r="IDL17" s="230"/>
      <c r="IEI17" s="46"/>
      <c r="IEK17" s="230"/>
      <c r="IFH17" s="46"/>
      <c r="IFJ17" s="230"/>
      <c r="IGG17" s="46"/>
      <c r="IGI17" s="230"/>
      <c r="IHF17" s="46"/>
      <c r="IHH17" s="230"/>
      <c r="IIE17" s="46"/>
      <c r="IIG17" s="230"/>
      <c r="IJD17" s="46"/>
      <c r="IJF17" s="230"/>
      <c r="IKC17" s="46"/>
      <c r="IKE17" s="230"/>
      <c r="ILB17" s="46"/>
      <c r="ILD17" s="230"/>
      <c r="IMA17" s="46"/>
      <c r="IMC17" s="230"/>
      <c r="IMZ17" s="46"/>
      <c r="INB17" s="230"/>
      <c r="INY17" s="46"/>
      <c r="IOA17" s="230"/>
      <c r="IOX17" s="46"/>
      <c r="IOZ17" s="230"/>
      <c r="IPW17" s="46"/>
      <c r="IPY17" s="230"/>
      <c r="IQV17" s="46"/>
      <c r="IQX17" s="230"/>
      <c r="IRU17" s="46"/>
      <c r="IRW17" s="230"/>
      <c r="IST17" s="46"/>
      <c r="ISV17" s="230"/>
      <c r="ITS17" s="46"/>
      <c r="ITU17" s="230"/>
      <c r="IUR17" s="46"/>
      <c r="IUT17" s="230"/>
      <c r="IVQ17" s="46"/>
      <c r="IVS17" s="230"/>
      <c r="IWP17" s="46"/>
      <c r="IWR17" s="230"/>
      <c r="IXO17" s="46"/>
      <c r="IXQ17" s="230"/>
      <c r="IYN17" s="46"/>
      <c r="IYP17" s="230"/>
      <c r="IZM17" s="46"/>
      <c r="IZO17" s="230"/>
      <c r="JAL17" s="46"/>
      <c r="JAN17" s="230"/>
      <c r="JBK17" s="46"/>
      <c r="JBM17" s="230"/>
      <c r="JCJ17" s="46"/>
      <c r="JCL17" s="230"/>
      <c r="JDI17" s="46"/>
      <c r="JDK17" s="230"/>
      <c r="JEH17" s="46"/>
      <c r="JEJ17" s="230"/>
      <c r="JFG17" s="46"/>
      <c r="JFI17" s="230"/>
      <c r="JGF17" s="46"/>
      <c r="JGH17" s="230"/>
      <c r="JHE17" s="46"/>
      <c r="JHG17" s="230"/>
      <c r="JID17" s="46"/>
      <c r="JIF17" s="230"/>
      <c r="JJC17" s="46"/>
      <c r="JJE17" s="230"/>
      <c r="JKB17" s="46"/>
      <c r="JKD17" s="230"/>
      <c r="JLA17" s="46"/>
      <c r="JLC17" s="230"/>
      <c r="JLZ17" s="46"/>
      <c r="JMB17" s="230"/>
      <c r="JMY17" s="46"/>
      <c r="JNA17" s="230"/>
      <c r="JNX17" s="46"/>
      <c r="JNZ17" s="230"/>
      <c r="JOW17" s="46"/>
      <c r="JOY17" s="230"/>
      <c r="JPV17" s="46"/>
      <c r="JPX17" s="230"/>
      <c r="JQU17" s="46"/>
      <c r="JQW17" s="230"/>
      <c r="JRT17" s="46"/>
      <c r="JRV17" s="230"/>
      <c r="JSS17" s="46"/>
      <c r="JSU17" s="230"/>
      <c r="JTR17" s="46"/>
      <c r="JTT17" s="230"/>
      <c r="JUQ17" s="46"/>
      <c r="JUS17" s="230"/>
      <c r="JVP17" s="46"/>
      <c r="JVR17" s="230"/>
      <c r="JWO17" s="46"/>
      <c r="JWQ17" s="230"/>
      <c r="JXN17" s="46"/>
      <c r="JXP17" s="230"/>
      <c r="JYM17" s="46"/>
      <c r="JYO17" s="230"/>
      <c r="JZL17" s="46"/>
      <c r="JZN17" s="230"/>
      <c r="KAK17" s="46"/>
      <c r="KAM17" s="230"/>
      <c r="KBJ17" s="46"/>
      <c r="KBL17" s="230"/>
      <c r="KCI17" s="46"/>
      <c r="KCK17" s="230"/>
      <c r="KDH17" s="46"/>
      <c r="KDJ17" s="230"/>
      <c r="KEG17" s="46"/>
      <c r="KEI17" s="230"/>
      <c r="KFF17" s="46"/>
      <c r="KFH17" s="230"/>
      <c r="KGE17" s="46"/>
      <c r="KGG17" s="230"/>
      <c r="KHD17" s="46"/>
      <c r="KHF17" s="230"/>
      <c r="KIC17" s="46"/>
      <c r="KIE17" s="230"/>
      <c r="KJB17" s="46"/>
      <c r="KJD17" s="230"/>
      <c r="KKA17" s="46"/>
      <c r="KKC17" s="230"/>
      <c r="KKZ17" s="46"/>
      <c r="KLB17" s="230"/>
      <c r="KLY17" s="46"/>
      <c r="KMA17" s="230"/>
      <c r="KMX17" s="46"/>
      <c r="KMZ17" s="230"/>
      <c r="KNW17" s="46"/>
      <c r="KNY17" s="230"/>
      <c r="KOV17" s="46"/>
      <c r="KOX17" s="230"/>
      <c r="KPU17" s="46"/>
      <c r="KPW17" s="230"/>
      <c r="KQT17" s="46"/>
      <c r="KQV17" s="230"/>
      <c r="KRS17" s="46"/>
      <c r="KRU17" s="230"/>
      <c r="KSR17" s="46"/>
      <c r="KST17" s="230"/>
      <c r="KTQ17" s="46"/>
      <c r="KTS17" s="230"/>
      <c r="KUP17" s="46"/>
      <c r="KUR17" s="230"/>
      <c r="KVO17" s="46"/>
      <c r="KVQ17" s="230"/>
      <c r="KWN17" s="46"/>
      <c r="KWP17" s="230"/>
      <c r="KXM17" s="46"/>
      <c r="KXO17" s="230"/>
      <c r="KYL17" s="46"/>
      <c r="KYN17" s="230"/>
      <c r="KZK17" s="46"/>
      <c r="KZM17" s="230"/>
      <c r="LAJ17" s="46"/>
      <c r="LAL17" s="230"/>
      <c r="LBI17" s="46"/>
      <c r="LBK17" s="230"/>
      <c r="LCH17" s="46"/>
      <c r="LCJ17" s="230"/>
      <c r="LDG17" s="46"/>
      <c r="LDI17" s="230"/>
      <c r="LEF17" s="46"/>
      <c r="LEH17" s="230"/>
      <c r="LFE17" s="46"/>
      <c r="LFG17" s="230"/>
      <c r="LGD17" s="46"/>
      <c r="LGF17" s="230"/>
      <c r="LHC17" s="46"/>
      <c r="LHE17" s="230"/>
      <c r="LIB17" s="46"/>
      <c r="LID17" s="230"/>
      <c r="LJA17" s="46"/>
      <c r="LJC17" s="230"/>
      <c r="LJZ17" s="46"/>
      <c r="LKB17" s="230"/>
      <c r="LKY17" s="46"/>
      <c r="LLA17" s="230"/>
      <c r="LLX17" s="46"/>
      <c r="LLZ17" s="230"/>
      <c r="LMW17" s="46"/>
      <c r="LMY17" s="230"/>
      <c r="LNV17" s="46"/>
      <c r="LNX17" s="230"/>
      <c r="LOU17" s="46"/>
      <c r="LOW17" s="230"/>
      <c r="LPT17" s="46"/>
      <c r="LPV17" s="230"/>
      <c r="LQS17" s="46"/>
      <c r="LQU17" s="230"/>
      <c r="LRR17" s="46"/>
      <c r="LRT17" s="230"/>
      <c r="LSQ17" s="46"/>
      <c r="LSS17" s="230"/>
      <c r="LTP17" s="46"/>
      <c r="LTR17" s="230"/>
      <c r="LUO17" s="46"/>
      <c r="LUQ17" s="230"/>
      <c r="LVN17" s="46"/>
      <c r="LVP17" s="230"/>
      <c r="LWM17" s="46"/>
      <c r="LWO17" s="230"/>
      <c r="LXL17" s="46"/>
      <c r="LXN17" s="230"/>
      <c r="LYK17" s="46"/>
      <c r="LYM17" s="230"/>
      <c r="LZJ17" s="46"/>
      <c r="LZL17" s="230"/>
      <c r="MAI17" s="46"/>
      <c r="MAK17" s="230"/>
      <c r="MBH17" s="46"/>
      <c r="MBJ17" s="230"/>
      <c r="MCG17" s="46"/>
      <c r="MCI17" s="230"/>
      <c r="MDF17" s="46"/>
      <c r="MDH17" s="230"/>
      <c r="MEE17" s="46"/>
      <c r="MEG17" s="230"/>
      <c r="MFD17" s="46"/>
      <c r="MFF17" s="230"/>
      <c r="MGC17" s="46"/>
      <c r="MGE17" s="230"/>
      <c r="MHB17" s="46"/>
      <c r="MHD17" s="230"/>
      <c r="MIA17" s="46"/>
      <c r="MIC17" s="230"/>
      <c r="MIZ17" s="46"/>
      <c r="MJB17" s="230"/>
      <c r="MJY17" s="46"/>
      <c r="MKA17" s="230"/>
      <c r="MKX17" s="46"/>
      <c r="MKZ17" s="230"/>
      <c r="MLW17" s="46"/>
      <c r="MLY17" s="230"/>
      <c r="MMV17" s="46"/>
      <c r="MMX17" s="230"/>
      <c r="MNU17" s="46"/>
      <c r="MNW17" s="230"/>
      <c r="MOT17" s="46"/>
      <c r="MOV17" s="230"/>
      <c r="MPS17" s="46"/>
      <c r="MPU17" s="230"/>
      <c r="MQR17" s="46"/>
      <c r="MQT17" s="230"/>
      <c r="MRQ17" s="46"/>
      <c r="MRS17" s="230"/>
      <c r="MSP17" s="46"/>
      <c r="MSR17" s="230"/>
      <c r="MTO17" s="46"/>
      <c r="MTQ17" s="230"/>
      <c r="MUN17" s="46"/>
      <c r="MUP17" s="230"/>
      <c r="MVM17" s="46"/>
      <c r="MVO17" s="230"/>
      <c r="MWL17" s="46"/>
      <c r="MWN17" s="230"/>
      <c r="MXK17" s="46"/>
      <c r="MXM17" s="230"/>
      <c r="MYJ17" s="46"/>
      <c r="MYL17" s="230"/>
      <c r="MZI17" s="46"/>
      <c r="MZK17" s="230"/>
      <c r="NAH17" s="46"/>
      <c r="NAJ17" s="230"/>
      <c r="NBG17" s="46"/>
      <c r="NBI17" s="230"/>
      <c r="NCF17" s="46"/>
      <c r="NCH17" s="230"/>
      <c r="NDE17" s="46"/>
      <c r="NDG17" s="230"/>
      <c r="NED17" s="46"/>
      <c r="NEF17" s="230"/>
      <c r="NFC17" s="46"/>
      <c r="NFE17" s="230"/>
      <c r="NGB17" s="46"/>
      <c r="NGD17" s="230"/>
      <c r="NHA17" s="46"/>
      <c r="NHC17" s="230"/>
      <c r="NHZ17" s="46"/>
      <c r="NIB17" s="230"/>
      <c r="NIY17" s="46"/>
      <c r="NJA17" s="230"/>
      <c r="NJX17" s="46"/>
      <c r="NJZ17" s="230"/>
      <c r="NKW17" s="46"/>
      <c r="NKY17" s="230"/>
      <c r="NLV17" s="46"/>
      <c r="NLX17" s="230"/>
      <c r="NMU17" s="46"/>
      <c r="NMW17" s="230"/>
      <c r="NNT17" s="46"/>
      <c r="NNV17" s="230"/>
      <c r="NOS17" s="46"/>
      <c r="NOU17" s="230"/>
      <c r="NPR17" s="46"/>
      <c r="NPT17" s="230"/>
      <c r="NQQ17" s="46"/>
      <c r="NQS17" s="230"/>
      <c r="NRP17" s="46"/>
      <c r="NRR17" s="230"/>
      <c r="NSO17" s="46"/>
      <c r="NSQ17" s="230"/>
      <c r="NTN17" s="46"/>
      <c r="NTP17" s="230"/>
      <c r="NUM17" s="46"/>
      <c r="NUO17" s="230"/>
      <c r="NVL17" s="46"/>
      <c r="NVN17" s="230"/>
      <c r="NWK17" s="46"/>
      <c r="NWM17" s="230"/>
      <c r="NXJ17" s="46"/>
      <c r="NXL17" s="230"/>
      <c r="NYI17" s="46"/>
      <c r="NYK17" s="230"/>
      <c r="NZH17" s="46"/>
      <c r="NZJ17" s="230"/>
      <c r="OAG17" s="46"/>
      <c r="OAI17" s="230"/>
      <c r="OBF17" s="46"/>
      <c r="OBH17" s="230"/>
      <c r="OCE17" s="46"/>
      <c r="OCG17" s="230"/>
      <c r="ODD17" s="46"/>
      <c r="ODF17" s="230"/>
      <c r="OEC17" s="46"/>
      <c r="OEE17" s="230"/>
      <c r="OFB17" s="46"/>
      <c r="OFD17" s="230"/>
      <c r="OGA17" s="46"/>
      <c r="OGC17" s="230"/>
      <c r="OGZ17" s="46"/>
      <c r="OHB17" s="230"/>
      <c r="OHY17" s="46"/>
      <c r="OIA17" s="230"/>
      <c r="OIX17" s="46"/>
      <c r="OIZ17" s="230"/>
      <c r="OJW17" s="46"/>
      <c r="OJY17" s="230"/>
      <c r="OKV17" s="46"/>
      <c r="OKX17" s="230"/>
      <c r="OLU17" s="46"/>
      <c r="OLW17" s="230"/>
      <c r="OMT17" s="46"/>
      <c r="OMV17" s="230"/>
      <c r="ONS17" s="46"/>
      <c r="ONU17" s="230"/>
      <c r="OOR17" s="46"/>
      <c r="OOT17" s="230"/>
      <c r="OPQ17" s="46"/>
      <c r="OPS17" s="230"/>
      <c r="OQP17" s="46"/>
      <c r="OQR17" s="230"/>
      <c r="ORO17" s="46"/>
      <c r="ORQ17" s="230"/>
      <c r="OSN17" s="46"/>
      <c r="OSP17" s="230"/>
      <c r="OTM17" s="46"/>
      <c r="OTO17" s="230"/>
      <c r="OUL17" s="46"/>
      <c r="OUN17" s="230"/>
      <c r="OVK17" s="46"/>
      <c r="OVM17" s="230"/>
      <c r="OWJ17" s="46"/>
      <c r="OWL17" s="230"/>
      <c r="OXI17" s="46"/>
      <c r="OXK17" s="230"/>
      <c r="OYH17" s="46"/>
      <c r="OYJ17" s="230"/>
      <c r="OZG17" s="46"/>
      <c r="OZI17" s="230"/>
      <c r="PAF17" s="46"/>
      <c r="PAH17" s="230"/>
      <c r="PBE17" s="46"/>
      <c r="PBG17" s="230"/>
      <c r="PCD17" s="46"/>
      <c r="PCF17" s="230"/>
      <c r="PDC17" s="46"/>
      <c r="PDE17" s="230"/>
      <c r="PEB17" s="46"/>
      <c r="PED17" s="230"/>
      <c r="PFA17" s="46"/>
      <c r="PFC17" s="230"/>
      <c r="PFZ17" s="46"/>
      <c r="PGB17" s="230"/>
      <c r="PGY17" s="46"/>
      <c r="PHA17" s="230"/>
      <c r="PHX17" s="46"/>
      <c r="PHZ17" s="230"/>
      <c r="PIW17" s="46"/>
      <c r="PIY17" s="230"/>
      <c r="PJV17" s="46"/>
      <c r="PJX17" s="230"/>
      <c r="PKU17" s="46"/>
      <c r="PKW17" s="230"/>
      <c r="PLT17" s="46"/>
      <c r="PLV17" s="230"/>
      <c r="PMS17" s="46"/>
      <c r="PMU17" s="230"/>
      <c r="PNR17" s="46"/>
      <c r="PNT17" s="230"/>
      <c r="POQ17" s="46"/>
      <c r="POS17" s="230"/>
      <c r="PPP17" s="46"/>
      <c r="PPR17" s="230"/>
      <c r="PQO17" s="46"/>
      <c r="PQQ17" s="230"/>
      <c r="PRN17" s="46"/>
      <c r="PRP17" s="230"/>
      <c r="PSM17" s="46"/>
      <c r="PSO17" s="230"/>
      <c r="PTL17" s="46"/>
      <c r="PTN17" s="230"/>
      <c r="PUK17" s="46"/>
      <c r="PUM17" s="230"/>
      <c r="PVJ17" s="46"/>
      <c r="PVL17" s="230"/>
      <c r="PWI17" s="46"/>
      <c r="PWK17" s="230"/>
      <c r="PXH17" s="46"/>
      <c r="PXJ17" s="230"/>
      <c r="PYG17" s="46"/>
      <c r="PYI17" s="230"/>
      <c r="PZF17" s="46"/>
      <c r="PZH17" s="230"/>
      <c r="QAE17" s="46"/>
      <c r="QAG17" s="230"/>
      <c r="QBD17" s="46"/>
      <c r="QBF17" s="230"/>
      <c r="QCC17" s="46"/>
      <c r="QCE17" s="230"/>
      <c r="QDB17" s="46"/>
      <c r="QDD17" s="230"/>
      <c r="QEA17" s="46"/>
      <c r="QEC17" s="230"/>
      <c r="QEZ17" s="46"/>
      <c r="QFB17" s="230"/>
      <c r="QFY17" s="46"/>
      <c r="QGA17" s="230"/>
      <c r="QGX17" s="46"/>
      <c r="QGZ17" s="230"/>
      <c r="QHW17" s="46"/>
      <c r="QHY17" s="230"/>
      <c r="QIV17" s="46"/>
      <c r="QIX17" s="230"/>
      <c r="QJU17" s="46"/>
      <c r="QJW17" s="230"/>
      <c r="QKT17" s="46"/>
      <c r="QKV17" s="230"/>
      <c r="QLS17" s="46"/>
      <c r="QLU17" s="230"/>
      <c r="QMR17" s="46"/>
      <c r="QMT17" s="230"/>
      <c r="QNQ17" s="46"/>
      <c r="QNS17" s="230"/>
      <c r="QOP17" s="46"/>
      <c r="QOR17" s="230"/>
      <c r="QPO17" s="46"/>
      <c r="QPQ17" s="230"/>
      <c r="QQN17" s="46"/>
      <c r="QQP17" s="230"/>
      <c r="QRM17" s="46"/>
      <c r="QRO17" s="230"/>
      <c r="QSL17" s="46"/>
      <c r="QSN17" s="230"/>
      <c r="QTK17" s="46"/>
      <c r="QTM17" s="230"/>
      <c r="QUJ17" s="46"/>
      <c r="QUL17" s="230"/>
      <c r="QVI17" s="46"/>
      <c r="QVK17" s="230"/>
      <c r="QWH17" s="46"/>
      <c r="QWJ17" s="230"/>
      <c r="QXG17" s="46"/>
      <c r="QXI17" s="230"/>
      <c r="QYF17" s="46"/>
      <c r="QYH17" s="230"/>
      <c r="QZE17" s="46"/>
      <c r="QZG17" s="230"/>
      <c r="RAD17" s="46"/>
      <c r="RAF17" s="230"/>
      <c r="RBC17" s="46"/>
      <c r="RBE17" s="230"/>
      <c r="RCB17" s="46"/>
      <c r="RCD17" s="230"/>
      <c r="RDA17" s="46"/>
      <c r="RDC17" s="230"/>
      <c r="RDZ17" s="46"/>
      <c r="REB17" s="230"/>
      <c r="REY17" s="46"/>
      <c r="RFA17" s="230"/>
      <c r="RFX17" s="46"/>
      <c r="RFZ17" s="230"/>
      <c r="RGW17" s="46"/>
      <c r="RGY17" s="230"/>
      <c r="RHV17" s="46"/>
      <c r="RHX17" s="230"/>
      <c r="RIU17" s="46"/>
      <c r="RIW17" s="230"/>
      <c r="RJT17" s="46"/>
      <c r="RJV17" s="230"/>
      <c r="RKS17" s="46"/>
      <c r="RKU17" s="230"/>
      <c r="RLR17" s="46"/>
      <c r="RLT17" s="230"/>
      <c r="RMQ17" s="46"/>
      <c r="RMS17" s="230"/>
      <c r="RNP17" s="46"/>
      <c r="RNR17" s="230"/>
      <c r="ROO17" s="46"/>
      <c r="ROQ17" s="230"/>
      <c r="RPN17" s="46"/>
      <c r="RPP17" s="230"/>
      <c r="RQM17" s="46"/>
      <c r="RQO17" s="230"/>
      <c r="RRL17" s="46"/>
      <c r="RRN17" s="230"/>
      <c r="RSK17" s="46"/>
      <c r="RSM17" s="230"/>
      <c r="RTJ17" s="46"/>
      <c r="RTL17" s="230"/>
      <c r="RUI17" s="46"/>
      <c r="RUK17" s="230"/>
      <c r="RVH17" s="46"/>
      <c r="RVJ17" s="230"/>
      <c r="RWG17" s="46"/>
      <c r="RWI17" s="230"/>
      <c r="RXF17" s="46"/>
      <c r="RXH17" s="230"/>
      <c r="RYE17" s="46"/>
      <c r="RYG17" s="230"/>
      <c r="RZD17" s="46"/>
      <c r="RZF17" s="230"/>
      <c r="SAC17" s="46"/>
      <c r="SAE17" s="230"/>
      <c r="SBB17" s="46"/>
      <c r="SBD17" s="230"/>
      <c r="SCA17" s="46"/>
      <c r="SCC17" s="230"/>
      <c r="SCZ17" s="46"/>
      <c r="SDB17" s="230"/>
      <c r="SDY17" s="46"/>
      <c r="SEA17" s="230"/>
      <c r="SEX17" s="46"/>
      <c r="SEZ17" s="230"/>
      <c r="SFW17" s="46"/>
      <c r="SFY17" s="230"/>
      <c r="SGV17" s="46"/>
      <c r="SGX17" s="230"/>
      <c r="SHU17" s="46"/>
      <c r="SHW17" s="230"/>
      <c r="SIT17" s="46"/>
      <c r="SIV17" s="230"/>
      <c r="SJS17" s="46"/>
      <c r="SJU17" s="230"/>
      <c r="SKR17" s="46"/>
      <c r="SKT17" s="230"/>
      <c r="SLQ17" s="46"/>
      <c r="SLS17" s="230"/>
      <c r="SMP17" s="46"/>
      <c r="SMR17" s="230"/>
      <c r="SNO17" s="46"/>
      <c r="SNQ17" s="230"/>
      <c r="SON17" s="46"/>
      <c r="SOP17" s="230"/>
      <c r="SPM17" s="46"/>
      <c r="SPO17" s="230"/>
      <c r="SQL17" s="46"/>
      <c r="SQN17" s="230"/>
      <c r="SRK17" s="46"/>
      <c r="SRM17" s="230"/>
      <c r="SSJ17" s="46"/>
      <c r="SSL17" s="230"/>
      <c r="STI17" s="46"/>
      <c r="STK17" s="230"/>
      <c r="SUH17" s="46"/>
      <c r="SUJ17" s="230"/>
      <c r="SVG17" s="46"/>
      <c r="SVI17" s="230"/>
      <c r="SWF17" s="46"/>
      <c r="SWH17" s="230"/>
      <c r="SXE17" s="46"/>
      <c r="SXG17" s="230"/>
      <c r="SYD17" s="46"/>
      <c r="SYF17" s="230"/>
      <c r="SZC17" s="46"/>
      <c r="SZE17" s="230"/>
      <c r="TAB17" s="46"/>
      <c r="TAD17" s="230"/>
      <c r="TBA17" s="46"/>
      <c r="TBC17" s="230"/>
      <c r="TBZ17" s="46"/>
      <c r="TCB17" s="230"/>
      <c r="TCY17" s="46"/>
      <c r="TDA17" s="230"/>
      <c r="TDX17" s="46"/>
      <c r="TDZ17" s="230"/>
      <c r="TEW17" s="46"/>
      <c r="TEY17" s="230"/>
      <c r="TFV17" s="46"/>
      <c r="TFX17" s="230"/>
      <c r="TGU17" s="46"/>
      <c r="TGW17" s="230"/>
      <c r="THT17" s="46"/>
      <c r="THV17" s="230"/>
      <c r="TIS17" s="46"/>
      <c r="TIU17" s="230"/>
      <c r="TJR17" s="46"/>
      <c r="TJT17" s="230"/>
      <c r="TKQ17" s="46"/>
      <c r="TKS17" s="230"/>
      <c r="TLP17" s="46"/>
      <c r="TLR17" s="230"/>
      <c r="TMO17" s="46"/>
      <c r="TMQ17" s="230"/>
      <c r="TNN17" s="46"/>
      <c r="TNP17" s="230"/>
      <c r="TOM17" s="46"/>
      <c r="TOO17" s="230"/>
      <c r="TPL17" s="46"/>
      <c r="TPN17" s="230"/>
      <c r="TQK17" s="46"/>
      <c r="TQM17" s="230"/>
      <c r="TRJ17" s="46"/>
      <c r="TRL17" s="230"/>
      <c r="TSI17" s="46"/>
      <c r="TSK17" s="230"/>
      <c r="TTH17" s="46"/>
      <c r="TTJ17" s="230"/>
      <c r="TUG17" s="46"/>
      <c r="TUI17" s="230"/>
      <c r="TVF17" s="46"/>
      <c r="TVH17" s="230"/>
      <c r="TWE17" s="46"/>
      <c r="TWG17" s="230"/>
      <c r="TXD17" s="46"/>
      <c r="TXF17" s="230"/>
      <c r="TYC17" s="46"/>
      <c r="TYE17" s="230"/>
      <c r="TZB17" s="46"/>
      <c r="TZD17" s="230"/>
      <c r="UAA17" s="46"/>
      <c r="UAC17" s="230"/>
      <c r="UAZ17" s="46"/>
      <c r="UBB17" s="230"/>
      <c r="UBY17" s="46"/>
      <c r="UCA17" s="230"/>
      <c r="UCX17" s="46"/>
      <c r="UCZ17" s="230"/>
      <c r="UDW17" s="46"/>
      <c r="UDY17" s="230"/>
      <c r="UEV17" s="46"/>
      <c r="UEX17" s="230"/>
      <c r="UFU17" s="46"/>
      <c r="UFW17" s="230"/>
      <c r="UGT17" s="46"/>
      <c r="UGV17" s="230"/>
      <c r="UHS17" s="46"/>
      <c r="UHU17" s="230"/>
      <c r="UIR17" s="46"/>
      <c r="UIT17" s="230"/>
      <c r="UJQ17" s="46"/>
      <c r="UJS17" s="230"/>
      <c r="UKP17" s="46"/>
      <c r="UKR17" s="230"/>
      <c r="ULO17" s="46"/>
      <c r="ULQ17" s="230"/>
      <c r="UMN17" s="46"/>
      <c r="UMP17" s="230"/>
      <c r="UNM17" s="46"/>
      <c r="UNO17" s="230"/>
      <c r="UOL17" s="46"/>
      <c r="UON17" s="230"/>
      <c r="UPK17" s="46"/>
      <c r="UPM17" s="230"/>
      <c r="UQJ17" s="46"/>
      <c r="UQL17" s="230"/>
      <c r="URI17" s="46"/>
      <c r="URK17" s="230"/>
      <c r="USH17" s="46"/>
      <c r="USJ17" s="230"/>
      <c r="UTG17" s="46"/>
      <c r="UTI17" s="230"/>
      <c r="UUF17" s="46"/>
      <c r="UUH17" s="230"/>
      <c r="UVE17" s="46"/>
      <c r="UVG17" s="230"/>
      <c r="UWD17" s="46"/>
      <c r="UWF17" s="230"/>
      <c r="UXC17" s="46"/>
      <c r="UXE17" s="230"/>
      <c r="UYB17" s="46"/>
      <c r="UYD17" s="230"/>
      <c r="UZA17" s="46"/>
      <c r="UZC17" s="230"/>
      <c r="UZZ17" s="46"/>
      <c r="VAB17" s="230"/>
      <c r="VAY17" s="46"/>
      <c r="VBA17" s="230"/>
      <c r="VBX17" s="46"/>
      <c r="VBZ17" s="230"/>
      <c r="VCW17" s="46"/>
      <c r="VCY17" s="230"/>
      <c r="VDV17" s="46"/>
      <c r="VDX17" s="230"/>
      <c r="VEU17" s="46"/>
      <c r="VEW17" s="230"/>
      <c r="VFT17" s="46"/>
      <c r="VFV17" s="230"/>
      <c r="VGS17" s="46"/>
      <c r="VGU17" s="230"/>
      <c r="VHR17" s="46"/>
      <c r="VHT17" s="230"/>
      <c r="VIQ17" s="46"/>
      <c r="VIS17" s="230"/>
      <c r="VJP17" s="46"/>
      <c r="VJR17" s="230"/>
      <c r="VKO17" s="46"/>
      <c r="VKQ17" s="230"/>
      <c r="VLN17" s="46"/>
      <c r="VLP17" s="230"/>
      <c r="VMM17" s="46"/>
      <c r="VMO17" s="230"/>
      <c r="VNL17" s="46"/>
      <c r="VNN17" s="230"/>
      <c r="VOK17" s="46"/>
      <c r="VOM17" s="230"/>
      <c r="VPJ17" s="46"/>
      <c r="VPL17" s="230"/>
      <c r="VQI17" s="46"/>
      <c r="VQK17" s="230"/>
      <c r="VRH17" s="46"/>
      <c r="VRJ17" s="230"/>
      <c r="VSG17" s="46"/>
      <c r="VSI17" s="230"/>
      <c r="VTF17" s="46"/>
      <c r="VTH17" s="230"/>
      <c r="VUE17" s="46"/>
      <c r="VUG17" s="230"/>
      <c r="VVD17" s="46"/>
      <c r="VVF17" s="230"/>
      <c r="VWC17" s="46"/>
      <c r="VWE17" s="230"/>
      <c r="VXB17" s="46"/>
      <c r="VXD17" s="230"/>
      <c r="VYA17" s="46"/>
      <c r="VYC17" s="230"/>
      <c r="VYZ17" s="46"/>
      <c r="VZB17" s="230"/>
      <c r="VZY17" s="46"/>
      <c r="WAA17" s="230"/>
      <c r="WAX17" s="46"/>
      <c r="WAZ17" s="230"/>
      <c r="WBW17" s="46"/>
      <c r="WBY17" s="230"/>
      <c r="WCV17" s="46"/>
      <c r="WCX17" s="230"/>
      <c r="WDU17" s="46"/>
      <c r="WDW17" s="230"/>
      <c r="WET17" s="46"/>
      <c r="WEV17" s="230"/>
      <c r="WFS17" s="46"/>
      <c r="WFU17" s="230"/>
      <c r="WGR17" s="46"/>
      <c r="WGT17" s="230"/>
      <c r="WHQ17" s="46"/>
      <c r="WHS17" s="230"/>
      <c r="WIP17" s="46"/>
      <c r="WIR17" s="230"/>
      <c r="WJO17" s="46"/>
      <c r="WJQ17" s="230"/>
      <c r="WKN17" s="46"/>
      <c r="WKP17" s="230"/>
      <c r="WLM17" s="46"/>
      <c r="WLO17" s="230"/>
      <c r="WML17" s="46"/>
      <c r="WMN17" s="230"/>
      <c r="WNK17" s="46"/>
      <c r="WNM17" s="230"/>
      <c r="WOJ17" s="46"/>
      <c r="WOL17" s="230"/>
      <c r="WPI17" s="46"/>
      <c r="WPK17" s="230"/>
      <c r="WQH17" s="46"/>
      <c r="WQJ17" s="230"/>
      <c r="WRG17" s="46"/>
      <c r="WRI17" s="230"/>
      <c r="WSF17" s="46"/>
      <c r="WSH17" s="230"/>
      <c r="WTE17" s="46"/>
      <c r="WTG17" s="230"/>
      <c r="WUD17" s="46"/>
      <c r="WUF17" s="230"/>
      <c r="WVC17" s="46"/>
      <c r="WVE17" s="230"/>
      <c r="WWB17" s="46"/>
      <c r="WWD17" s="230"/>
      <c r="WXA17" s="46"/>
      <c r="WXC17" s="230"/>
      <c r="WXZ17" s="46"/>
      <c r="WYB17" s="230"/>
      <c r="WYY17" s="46"/>
      <c r="WZA17" s="230"/>
      <c r="WZX17" s="46"/>
      <c r="WZZ17" s="230"/>
      <c r="XAW17" s="46"/>
      <c r="XAY17" s="230"/>
      <c r="XBV17" s="46"/>
      <c r="XBX17" s="230"/>
      <c r="XCU17" s="46"/>
      <c r="XCW17" s="230"/>
      <c r="XDT17" s="46"/>
      <c r="XDV17" s="230"/>
      <c r="XES17" s="46"/>
      <c r="XEU17" s="230"/>
    </row>
    <row r="18" spans="1:1023 1025:2048 2050:3050 3073:4075 4098:5100 5123:6125 6148:7150 7173:8175 8198:9200 9223:10225 10248:11250 11273:12275 12298:13300 13323:14325 14348:15350 15373:16375" ht="13.5" hidden="1" x14ac:dyDescent="0.25">
      <c r="A18" s="60" t="s">
        <v>42</v>
      </c>
      <c r="B18" s="229">
        <v>8.1999999999999993</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4</v>
      </c>
      <c r="U18" s="60">
        <v>5.5</v>
      </c>
      <c r="V18" s="60">
        <v>2.5</v>
      </c>
      <c r="W18" s="60">
        <v>8.1999999999999993</v>
      </c>
      <c r="X18" s="60">
        <v>8.1999999999999993</v>
      </c>
      <c r="Y18" s="60">
        <v>8.1999999999999993</v>
      </c>
      <c r="Z18" s="60"/>
      <c r="AA18" s="60"/>
      <c r="AB18" s="60"/>
      <c r="AC18" s="60">
        <f>8</f>
        <v>8</v>
      </c>
      <c r="AD18" s="60"/>
      <c r="AV18" s="46"/>
      <c r="AX18" s="230"/>
      <c r="BU18" s="46"/>
      <c r="BW18" s="230"/>
      <c r="CT18" s="46"/>
      <c r="CV18" s="230"/>
      <c r="DS18" s="46"/>
      <c r="DU18" s="230"/>
      <c r="ER18" s="46"/>
      <c r="ET18" s="230"/>
      <c r="FQ18" s="46"/>
      <c r="FS18" s="230"/>
      <c r="GP18" s="46"/>
      <c r="GR18" s="230"/>
      <c r="HO18" s="46"/>
      <c r="HQ18" s="230"/>
      <c r="IN18" s="46"/>
      <c r="IP18" s="230"/>
      <c r="JM18" s="46"/>
      <c r="JO18" s="230"/>
      <c r="KL18" s="46"/>
      <c r="KN18" s="230"/>
      <c r="LK18" s="46"/>
      <c r="LM18" s="230"/>
      <c r="MJ18" s="46"/>
      <c r="ML18" s="230"/>
      <c r="NI18" s="46"/>
      <c r="NK18" s="230"/>
      <c r="OH18" s="46"/>
      <c r="OJ18" s="230"/>
      <c r="PG18" s="46"/>
      <c r="PI18" s="230"/>
      <c r="QF18" s="46"/>
      <c r="QH18" s="230"/>
      <c r="RE18" s="46"/>
      <c r="RG18" s="230"/>
      <c r="SD18" s="46"/>
      <c r="SF18" s="230"/>
      <c r="TC18" s="46"/>
      <c r="TE18" s="230"/>
      <c r="UB18" s="46"/>
      <c r="UD18" s="230"/>
      <c r="VA18" s="46"/>
      <c r="VC18" s="230"/>
      <c r="VZ18" s="46"/>
      <c r="WB18" s="230"/>
      <c r="WY18" s="46"/>
      <c r="XA18" s="230"/>
      <c r="XX18" s="46"/>
      <c r="XZ18" s="230"/>
      <c r="YW18" s="46"/>
      <c r="YY18" s="230"/>
      <c r="ZV18" s="46"/>
      <c r="ZX18" s="230"/>
      <c r="AAU18" s="46"/>
      <c r="AAW18" s="230"/>
      <c r="ABT18" s="46"/>
      <c r="ABV18" s="230"/>
      <c r="ACS18" s="46"/>
      <c r="ACU18" s="230"/>
      <c r="ADR18" s="46"/>
      <c r="ADT18" s="230"/>
      <c r="AEQ18" s="46"/>
      <c r="AES18" s="230"/>
      <c r="AFP18" s="46"/>
      <c r="AFR18" s="230"/>
      <c r="AGO18" s="46"/>
      <c r="AGQ18" s="230"/>
      <c r="AHN18" s="46"/>
      <c r="AHP18" s="230"/>
      <c r="AIM18" s="46"/>
      <c r="AIO18" s="230"/>
      <c r="AJL18" s="46"/>
      <c r="AJN18" s="230"/>
      <c r="AKK18" s="46"/>
      <c r="AKM18" s="230"/>
      <c r="ALJ18" s="46"/>
      <c r="ALL18" s="230"/>
      <c r="AMI18" s="46"/>
      <c r="AMK18" s="230"/>
      <c r="ANH18" s="46"/>
      <c r="ANJ18" s="230"/>
      <c r="AOG18" s="46"/>
      <c r="AOI18" s="230"/>
      <c r="APF18" s="46"/>
      <c r="APH18" s="230"/>
      <c r="AQE18" s="46"/>
      <c r="AQG18" s="230"/>
      <c r="ARD18" s="46"/>
      <c r="ARF18" s="230"/>
      <c r="ASC18" s="46"/>
      <c r="ASE18" s="230"/>
      <c r="ATB18" s="46"/>
      <c r="ATD18" s="230"/>
      <c r="AUA18" s="46"/>
      <c r="AUC18" s="230"/>
      <c r="AUZ18" s="46"/>
      <c r="AVB18" s="230"/>
      <c r="AVY18" s="46"/>
      <c r="AWA18" s="230"/>
      <c r="AWX18" s="46"/>
      <c r="AWZ18" s="230"/>
      <c r="AXW18" s="46"/>
      <c r="AXY18" s="230"/>
      <c r="AYV18" s="46"/>
      <c r="AYX18" s="230"/>
      <c r="AZU18" s="46"/>
      <c r="AZW18" s="230"/>
      <c r="BAT18" s="46"/>
      <c r="BAV18" s="230"/>
      <c r="BBS18" s="46"/>
      <c r="BBU18" s="230"/>
      <c r="BCR18" s="46"/>
      <c r="BCT18" s="230"/>
      <c r="BDQ18" s="46"/>
      <c r="BDS18" s="230"/>
      <c r="BEP18" s="46"/>
      <c r="BER18" s="230"/>
      <c r="BFO18" s="46"/>
      <c r="BFQ18" s="230"/>
      <c r="BGN18" s="46"/>
      <c r="BGP18" s="230"/>
      <c r="BHM18" s="46"/>
      <c r="BHO18" s="230"/>
      <c r="BIL18" s="46"/>
      <c r="BIN18" s="230"/>
      <c r="BJK18" s="46"/>
      <c r="BJM18" s="230"/>
      <c r="BKJ18" s="46"/>
      <c r="BKL18" s="230"/>
      <c r="BLI18" s="46"/>
      <c r="BLK18" s="230"/>
      <c r="BMH18" s="46"/>
      <c r="BMJ18" s="230"/>
      <c r="BNG18" s="46"/>
      <c r="BNI18" s="230"/>
      <c r="BOF18" s="46"/>
      <c r="BOH18" s="230"/>
      <c r="BPE18" s="46"/>
      <c r="BPG18" s="230"/>
      <c r="BQD18" s="46"/>
      <c r="BQF18" s="230"/>
      <c r="BRC18" s="46"/>
      <c r="BRE18" s="230"/>
      <c r="BSB18" s="46"/>
      <c r="BSD18" s="230"/>
      <c r="BTA18" s="46"/>
      <c r="BTC18" s="230"/>
      <c r="BTZ18" s="46"/>
      <c r="BUB18" s="230"/>
      <c r="BUY18" s="46"/>
      <c r="BVA18" s="230"/>
      <c r="BVX18" s="46"/>
      <c r="BVZ18" s="230"/>
      <c r="BWW18" s="46"/>
      <c r="BWY18" s="230"/>
      <c r="BXV18" s="46"/>
      <c r="BXX18" s="230"/>
      <c r="BYU18" s="46"/>
      <c r="BYW18" s="230"/>
      <c r="BZT18" s="46"/>
      <c r="BZV18" s="230"/>
      <c r="CAS18" s="46"/>
      <c r="CAU18" s="230"/>
      <c r="CBR18" s="46"/>
      <c r="CBT18" s="230"/>
      <c r="CCQ18" s="46"/>
      <c r="CCS18" s="230"/>
      <c r="CDP18" s="46"/>
      <c r="CDR18" s="230"/>
      <c r="CEO18" s="46"/>
      <c r="CEQ18" s="230"/>
      <c r="CFN18" s="46"/>
      <c r="CFP18" s="230"/>
      <c r="CGM18" s="46"/>
      <c r="CGO18" s="230"/>
      <c r="CHL18" s="46"/>
      <c r="CHN18" s="230"/>
      <c r="CIK18" s="46"/>
      <c r="CIM18" s="230"/>
      <c r="CJJ18" s="46"/>
      <c r="CJL18" s="230"/>
      <c r="CKI18" s="46"/>
      <c r="CKK18" s="230"/>
      <c r="CLH18" s="46"/>
      <c r="CLJ18" s="230"/>
      <c r="CMG18" s="46"/>
      <c r="CMI18" s="230"/>
      <c r="CNF18" s="46"/>
      <c r="CNH18" s="230"/>
      <c r="COE18" s="46"/>
      <c r="COG18" s="230"/>
      <c r="CPD18" s="46"/>
      <c r="CPF18" s="230"/>
      <c r="CQC18" s="46"/>
      <c r="CQE18" s="230"/>
      <c r="CRB18" s="46"/>
      <c r="CRD18" s="230"/>
      <c r="CSA18" s="46"/>
      <c r="CSC18" s="230"/>
      <c r="CSZ18" s="46"/>
      <c r="CTB18" s="230"/>
      <c r="CTY18" s="46"/>
      <c r="CUA18" s="230"/>
      <c r="CUX18" s="46"/>
      <c r="CUZ18" s="230"/>
      <c r="CVW18" s="46"/>
      <c r="CVY18" s="230"/>
      <c r="CWV18" s="46"/>
      <c r="CWX18" s="230"/>
      <c r="CXU18" s="46"/>
      <c r="CXW18" s="230"/>
      <c r="CYT18" s="46"/>
      <c r="CYV18" s="230"/>
      <c r="CZS18" s="46"/>
      <c r="CZU18" s="230"/>
      <c r="DAR18" s="46"/>
      <c r="DAT18" s="230"/>
      <c r="DBQ18" s="46"/>
      <c r="DBS18" s="230"/>
      <c r="DCP18" s="46"/>
      <c r="DCR18" s="230"/>
      <c r="DDO18" s="46"/>
      <c r="DDQ18" s="230"/>
      <c r="DEN18" s="46"/>
      <c r="DEP18" s="230"/>
      <c r="DFM18" s="46"/>
      <c r="DFO18" s="230"/>
      <c r="DGL18" s="46"/>
      <c r="DGN18" s="230"/>
      <c r="DHK18" s="46"/>
      <c r="DHM18" s="230"/>
      <c r="DIJ18" s="46"/>
      <c r="DIL18" s="230"/>
      <c r="DJI18" s="46"/>
      <c r="DJK18" s="230"/>
      <c r="DKH18" s="46"/>
      <c r="DKJ18" s="230"/>
      <c r="DLG18" s="46"/>
      <c r="DLI18" s="230"/>
      <c r="DMF18" s="46"/>
      <c r="DMH18" s="230"/>
      <c r="DNE18" s="46"/>
      <c r="DNG18" s="230"/>
      <c r="DOD18" s="46"/>
      <c r="DOF18" s="230"/>
      <c r="DPC18" s="46"/>
      <c r="DPE18" s="230"/>
      <c r="DQB18" s="46"/>
      <c r="DQD18" s="230"/>
      <c r="DRA18" s="46"/>
      <c r="DRC18" s="230"/>
      <c r="DRZ18" s="46"/>
      <c r="DSB18" s="230"/>
      <c r="DSY18" s="46"/>
      <c r="DTA18" s="230"/>
      <c r="DTX18" s="46"/>
      <c r="DTZ18" s="230"/>
      <c r="DUW18" s="46"/>
      <c r="DUY18" s="230"/>
      <c r="DVV18" s="46"/>
      <c r="DVX18" s="230"/>
      <c r="DWU18" s="46"/>
      <c r="DWW18" s="230"/>
      <c r="DXT18" s="46"/>
      <c r="DXV18" s="230"/>
      <c r="DYS18" s="46"/>
      <c r="DYU18" s="230"/>
      <c r="DZR18" s="46"/>
      <c r="DZT18" s="230"/>
      <c r="EAQ18" s="46"/>
      <c r="EAS18" s="230"/>
      <c r="EBP18" s="46"/>
      <c r="EBR18" s="230"/>
      <c r="ECO18" s="46"/>
      <c r="ECQ18" s="230"/>
      <c r="EDN18" s="46"/>
      <c r="EDP18" s="230"/>
      <c r="EEM18" s="46"/>
      <c r="EEO18" s="230"/>
      <c r="EFL18" s="46"/>
      <c r="EFN18" s="230"/>
      <c r="EGK18" s="46"/>
      <c r="EGM18" s="230"/>
      <c r="EHJ18" s="46"/>
      <c r="EHL18" s="230"/>
      <c r="EII18" s="46"/>
      <c r="EIK18" s="230"/>
      <c r="EJH18" s="46"/>
      <c r="EJJ18" s="230"/>
      <c r="EKG18" s="46"/>
      <c r="EKI18" s="230"/>
      <c r="ELF18" s="46"/>
      <c r="ELH18" s="230"/>
      <c r="EME18" s="46"/>
      <c r="EMG18" s="230"/>
      <c r="END18" s="46"/>
      <c r="ENF18" s="230"/>
      <c r="EOC18" s="46"/>
      <c r="EOE18" s="230"/>
      <c r="EPB18" s="46"/>
      <c r="EPD18" s="230"/>
      <c r="EQA18" s="46"/>
      <c r="EQC18" s="230"/>
      <c r="EQZ18" s="46"/>
      <c r="ERB18" s="230"/>
      <c r="ERY18" s="46"/>
      <c r="ESA18" s="230"/>
      <c r="ESX18" s="46"/>
      <c r="ESZ18" s="230"/>
      <c r="ETW18" s="46"/>
      <c r="ETY18" s="230"/>
      <c r="EUV18" s="46"/>
      <c r="EUX18" s="230"/>
      <c r="EVU18" s="46"/>
      <c r="EVW18" s="230"/>
      <c r="EWT18" s="46"/>
      <c r="EWV18" s="230"/>
      <c r="EXS18" s="46"/>
      <c r="EXU18" s="230"/>
      <c r="EYR18" s="46"/>
      <c r="EYT18" s="230"/>
      <c r="EZQ18" s="46"/>
      <c r="EZS18" s="230"/>
      <c r="FAP18" s="46"/>
      <c r="FAR18" s="230"/>
      <c r="FBO18" s="46"/>
      <c r="FBQ18" s="230"/>
      <c r="FCN18" s="46"/>
      <c r="FCP18" s="230"/>
      <c r="FDM18" s="46"/>
      <c r="FDO18" s="230"/>
      <c r="FEL18" s="46"/>
      <c r="FEN18" s="230"/>
      <c r="FFK18" s="46"/>
      <c r="FFM18" s="230"/>
      <c r="FGJ18" s="46"/>
      <c r="FGL18" s="230"/>
      <c r="FHI18" s="46"/>
      <c r="FHK18" s="230"/>
      <c r="FIH18" s="46"/>
      <c r="FIJ18" s="230"/>
      <c r="FJG18" s="46"/>
      <c r="FJI18" s="230"/>
      <c r="FKF18" s="46"/>
      <c r="FKH18" s="230"/>
      <c r="FLE18" s="46"/>
      <c r="FLG18" s="230"/>
      <c r="FMD18" s="46"/>
      <c r="FMF18" s="230"/>
      <c r="FNC18" s="46"/>
      <c r="FNE18" s="230"/>
      <c r="FOB18" s="46"/>
      <c r="FOD18" s="230"/>
      <c r="FPA18" s="46"/>
      <c r="FPC18" s="230"/>
      <c r="FPZ18" s="46"/>
      <c r="FQB18" s="230"/>
      <c r="FQY18" s="46"/>
      <c r="FRA18" s="230"/>
      <c r="FRX18" s="46"/>
      <c r="FRZ18" s="230"/>
      <c r="FSW18" s="46"/>
      <c r="FSY18" s="230"/>
      <c r="FTV18" s="46"/>
      <c r="FTX18" s="230"/>
      <c r="FUU18" s="46"/>
      <c r="FUW18" s="230"/>
      <c r="FVT18" s="46"/>
      <c r="FVV18" s="230"/>
      <c r="FWS18" s="46"/>
      <c r="FWU18" s="230"/>
      <c r="FXR18" s="46"/>
      <c r="FXT18" s="230"/>
      <c r="FYQ18" s="46"/>
      <c r="FYS18" s="230"/>
      <c r="FZP18" s="46"/>
      <c r="FZR18" s="230"/>
      <c r="GAO18" s="46"/>
      <c r="GAQ18" s="230"/>
      <c r="GBN18" s="46"/>
      <c r="GBP18" s="230"/>
      <c r="GCM18" s="46"/>
      <c r="GCO18" s="230"/>
      <c r="GDL18" s="46"/>
      <c r="GDN18" s="230"/>
      <c r="GEK18" s="46"/>
      <c r="GEM18" s="230"/>
      <c r="GFJ18" s="46"/>
      <c r="GFL18" s="230"/>
      <c r="GGI18" s="46"/>
      <c r="GGK18" s="230"/>
      <c r="GHH18" s="46"/>
      <c r="GHJ18" s="230"/>
      <c r="GIG18" s="46"/>
      <c r="GII18" s="230"/>
      <c r="GJF18" s="46"/>
      <c r="GJH18" s="230"/>
      <c r="GKE18" s="46"/>
      <c r="GKG18" s="230"/>
      <c r="GLD18" s="46"/>
      <c r="GLF18" s="230"/>
      <c r="GMC18" s="46"/>
      <c r="GME18" s="230"/>
      <c r="GNB18" s="46"/>
      <c r="GND18" s="230"/>
      <c r="GOA18" s="46"/>
      <c r="GOC18" s="230"/>
      <c r="GOZ18" s="46"/>
      <c r="GPB18" s="230"/>
      <c r="GPY18" s="46"/>
      <c r="GQA18" s="230"/>
      <c r="GQX18" s="46"/>
      <c r="GQZ18" s="230"/>
      <c r="GRW18" s="46"/>
      <c r="GRY18" s="230"/>
      <c r="GSV18" s="46"/>
      <c r="GSX18" s="230"/>
      <c r="GTU18" s="46"/>
      <c r="GTW18" s="230"/>
      <c r="GUT18" s="46"/>
      <c r="GUV18" s="230"/>
      <c r="GVS18" s="46"/>
      <c r="GVU18" s="230"/>
      <c r="GWR18" s="46"/>
      <c r="GWT18" s="230"/>
      <c r="GXQ18" s="46"/>
      <c r="GXS18" s="230"/>
      <c r="GYP18" s="46"/>
      <c r="GYR18" s="230"/>
      <c r="GZO18" s="46"/>
      <c r="GZQ18" s="230"/>
      <c r="HAN18" s="46"/>
      <c r="HAP18" s="230"/>
      <c r="HBM18" s="46"/>
      <c r="HBO18" s="230"/>
      <c r="HCL18" s="46"/>
      <c r="HCN18" s="230"/>
      <c r="HDK18" s="46"/>
      <c r="HDM18" s="230"/>
      <c r="HEJ18" s="46"/>
      <c r="HEL18" s="230"/>
      <c r="HFI18" s="46"/>
      <c r="HFK18" s="230"/>
      <c r="HGH18" s="46"/>
      <c r="HGJ18" s="230"/>
      <c r="HHG18" s="46"/>
      <c r="HHI18" s="230"/>
      <c r="HIF18" s="46"/>
      <c r="HIH18" s="230"/>
      <c r="HJE18" s="46"/>
      <c r="HJG18" s="230"/>
      <c r="HKD18" s="46"/>
      <c r="HKF18" s="230"/>
      <c r="HLC18" s="46"/>
      <c r="HLE18" s="230"/>
      <c r="HMB18" s="46"/>
      <c r="HMD18" s="230"/>
      <c r="HNA18" s="46"/>
      <c r="HNC18" s="230"/>
      <c r="HNZ18" s="46"/>
      <c r="HOB18" s="230"/>
      <c r="HOY18" s="46"/>
      <c r="HPA18" s="230"/>
      <c r="HPX18" s="46"/>
      <c r="HPZ18" s="230"/>
      <c r="HQW18" s="46"/>
      <c r="HQY18" s="230"/>
      <c r="HRV18" s="46"/>
      <c r="HRX18" s="230"/>
      <c r="HSU18" s="46"/>
      <c r="HSW18" s="230"/>
      <c r="HTT18" s="46"/>
      <c r="HTV18" s="230"/>
      <c r="HUS18" s="46"/>
      <c r="HUU18" s="230"/>
      <c r="HVR18" s="46"/>
      <c r="HVT18" s="230"/>
      <c r="HWQ18" s="46"/>
      <c r="HWS18" s="230"/>
      <c r="HXP18" s="46"/>
      <c r="HXR18" s="230"/>
      <c r="HYO18" s="46"/>
      <c r="HYQ18" s="230"/>
      <c r="HZN18" s="46"/>
      <c r="HZP18" s="230"/>
      <c r="IAM18" s="46"/>
      <c r="IAO18" s="230"/>
      <c r="IBL18" s="46"/>
      <c r="IBN18" s="230"/>
      <c r="ICK18" s="46"/>
      <c r="ICM18" s="230"/>
      <c r="IDJ18" s="46"/>
      <c r="IDL18" s="230"/>
      <c r="IEI18" s="46"/>
      <c r="IEK18" s="230"/>
      <c r="IFH18" s="46"/>
      <c r="IFJ18" s="230"/>
      <c r="IGG18" s="46"/>
      <c r="IGI18" s="230"/>
      <c r="IHF18" s="46"/>
      <c r="IHH18" s="230"/>
      <c r="IIE18" s="46"/>
      <c r="IIG18" s="230"/>
      <c r="IJD18" s="46"/>
      <c r="IJF18" s="230"/>
      <c r="IKC18" s="46"/>
      <c r="IKE18" s="230"/>
      <c r="ILB18" s="46"/>
      <c r="ILD18" s="230"/>
      <c r="IMA18" s="46"/>
      <c r="IMC18" s="230"/>
      <c r="IMZ18" s="46"/>
      <c r="INB18" s="230"/>
      <c r="INY18" s="46"/>
      <c r="IOA18" s="230"/>
      <c r="IOX18" s="46"/>
      <c r="IOZ18" s="230"/>
      <c r="IPW18" s="46"/>
      <c r="IPY18" s="230"/>
      <c r="IQV18" s="46"/>
      <c r="IQX18" s="230"/>
      <c r="IRU18" s="46"/>
      <c r="IRW18" s="230"/>
      <c r="IST18" s="46"/>
      <c r="ISV18" s="230"/>
      <c r="ITS18" s="46"/>
      <c r="ITU18" s="230"/>
      <c r="IUR18" s="46"/>
      <c r="IUT18" s="230"/>
      <c r="IVQ18" s="46"/>
      <c r="IVS18" s="230"/>
      <c r="IWP18" s="46"/>
      <c r="IWR18" s="230"/>
      <c r="IXO18" s="46"/>
      <c r="IXQ18" s="230"/>
      <c r="IYN18" s="46"/>
      <c r="IYP18" s="230"/>
      <c r="IZM18" s="46"/>
      <c r="IZO18" s="230"/>
      <c r="JAL18" s="46"/>
      <c r="JAN18" s="230"/>
      <c r="JBK18" s="46"/>
      <c r="JBM18" s="230"/>
      <c r="JCJ18" s="46"/>
      <c r="JCL18" s="230"/>
      <c r="JDI18" s="46"/>
      <c r="JDK18" s="230"/>
      <c r="JEH18" s="46"/>
      <c r="JEJ18" s="230"/>
      <c r="JFG18" s="46"/>
      <c r="JFI18" s="230"/>
      <c r="JGF18" s="46"/>
      <c r="JGH18" s="230"/>
      <c r="JHE18" s="46"/>
      <c r="JHG18" s="230"/>
      <c r="JID18" s="46"/>
      <c r="JIF18" s="230"/>
      <c r="JJC18" s="46"/>
      <c r="JJE18" s="230"/>
      <c r="JKB18" s="46"/>
      <c r="JKD18" s="230"/>
      <c r="JLA18" s="46"/>
      <c r="JLC18" s="230"/>
      <c r="JLZ18" s="46"/>
      <c r="JMB18" s="230"/>
      <c r="JMY18" s="46"/>
      <c r="JNA18" s="230"/>
      <c r="JNX18" s="46"/>
      <c r="JNZ18" s="230"/>
      <c r="JOW18" s="46"/>
      <c r="JOY18" s="230"/>
      <c r="JPV18" s="46"/>
      <c r="JPX18" s="230"/>
      <c r="JQU18" s="46"/>
      <c r="JQW18" s="230"/>
      <c r="JRT18" s="46"/>
      <c r="JRV18" s="230"/>
      <c r="JSS18" s="46"/>
      <c r="JSU18" s="230"/>
      <c r="JTR18" s="46"/>
      <c r="JTT18" s="230"/>
      <c r="JUQ18" s="46"/>
      <c r="JUS18" s="230"/>
      <c r="JVP18" s="46"/>
      <c r="JVR18" s="230"/>
      <c r="JWO18" s="46"/>
      <c r="JWQ18" s="230"/>
      <c r="JXN18" s="46"/>
      <c r="JXP18" s="230"/>
      <c r="JYM18" s="46"/>
      <c r="JYO18" s="230"/>
      <c r="JZL18" s="46"/>
      <c r="JZN18" s="230"/>
      <c r="KAK18" s="46"/>
      <c r="KAM18" s="230"/>
      <c r="KBJ18" s="46"/>
      <c r="KBL18" s="230"/>
      <c r="KCI18" s="46"/>
      <c r="KCK18" s="230"/>
      <c r="KDH18" s="46"/>
      <c r="KDJ18" s="230"/>
      <c r="KEG18" s="46"/>
      <c r="KEI18" s="230"/>
      <c r="KFF18" s="46"/>
      <c r="KFH18" s="230"/>
      <c r="KGE18" s="46"/>
      <c r="KGG18" s="230"/>
      <c r="KHD18" s="46"/>
      <c r="KHF18" s="230"/>
      <c r="KIC18" s="46"/>
      <c r="KIE18" s="230"/>
      <c r="KJB18" s="46"/>
      <c r="KJD18" s="230"/>
      <c r="KKA18" s="46"/>
      <c r="KKC18" s="230"/>
      <c r="KKZ18" s="46"/>
      <c r="KLB18" s="230"/>
      <c r="KLY18" s="46"/>
      <c r="KMA18" s="230"/>
      <c r="KMX18" s="46"/>
      <c r="KMZ18" s="230"/>
      <c r="KNW18" s="46"/>
      <c r="KNY18" s="230"/>
      <c r="KOV18" s="46"/>
      <c r="KOX18" s="230"/>
      <c r="KPU18" s="46"/>
      <c r="KPW18" s="230"/>
      <c r="KQT18" s="46"/>
      <c r="KQV18" s="230"/>
      <c r="KRS18" s="46"/>
      <c r="KRU18" s="230"/>
      <c r="KSR18" s="46"/>
      <c r="KST18" s="230"/>
      <c r="KTQ18" s="46"/>
      <c r="KTS18" s="230"/>
      <c r="KUP18" s="46"/>
      <c r="KUR18" s="230"/>
      <c r="KVO18" s="46"/>
      <c r="KVQ18" s="230"/>
      <c r="KWN18" s="46"/>
      <c r="KWP18" s="230"/>
      <c r="KXM18" s="46"/>
      <c r="KXO18" s="230"/>
      <c r="KYL18" s="46"/>
      <c r="KYN18" s="230"/>
      <c r="KZK18" s="46"/>
      <c r="KZM18" s="230"/>
      <c r="LAJ18" s="46"/>
      <c r="LAL18" s="230"/>
      <c r="LBI18" s="46"/>
      <c r="LBK18" s="230"/>
      <c r="LCH18" s="46"/>
      <c r="LCJ18" s="230"/>
      <c r="LDG18" s="46"/>
      <c r="LDI18" s="230"/>
      <c r="LEF18" s="46"/>
      <c r="LEH18" s="230"/>
      <c r="LFE18" s="46"/>
      <c r="LFG18" s="230"/>
      <c r="LGD18" s="46"/>
      <c r="LGF18" s="230"/>
      <c r="LHC18" s="46"/>
      <c r="LHE18" s="230"/>
      <c r="LIB18" s="46"/>
      <c r="LID18" s="230"/>
      <c r="LJA18" s="46"/>
      <c r="LJC18" s="230"/>
      <c r="LJZ18" s="46"/>
      <c r="LKB18" s="230"/>
      <c r="LKY18" s="46"/>
      <c r="LLA18" s="230"/>
      <c r="LLX18" s="46"/>
      <c r="LLZ18" s="230"/>
      <c r="LMW18" s="46"/>
      <c r="LMY18" s="230"/>
      <c r="LNV18" s="46"/>
      <c r="LNX18" s="230"/>
      <c r="LOU18" s="46"/>
      <c r="LOW18" s="230"/>
      <c r="LPT18" s="46"/>
      <c r="LPV18" s="230"/>
      <c r="LQS18" s="46"/>
      <c r="LQU18" s="230"/>
      <c r="LRR18" s="46"/>
      <c r="LRT18" s="230"/>
      <c r="LSQ18" s="46"/>
      <c r="LSS18" s="230"/>
      <c r="LTP18" s="46"/>
      <c r="LTR18" s="230"/>
      <c r="LUO18" s="46"/>
      <c r="LUQ18" s="230"/>
      <c r="LVN18" s="46"/>
      <c r="LVP18" s="230"/>
      <c r="LWM18" s="46"/>
      <c r="LWO18" s="230"/>
      <c r="LXL18" s="46"/>
      <c r="LXN18" s="230"/>
      <c r="LYK18" s="46"/>
      <c r="LYM18" s="230"/>
      <c r="LZJ18" s="46"/>
      <c r="LZL18" s="230"/>
      <c r="MAI18" s="46"/>
      <c r="MAK18" s="230"/>
      <c r="MBH18" s="46"/>
      <c r="MBJ18" s="230"/>
      <c r="MCG18" s="46"/>
      <c r="MCI18" s="230"/>
      <c r="MDF18" s="46"/>
      <c r="MDH18" s="230"/>
      <c r="MEE18" s="46"/>
      <c r="MEG18" s="230"/>
      <c r="MFD18" s="46"/>
      <c r="MFF18" s="230"/>
      <c r="MGC18" s="46"/>
      <c r="MGE18" s="230"/>
      <c r="MHB18" s="46"/>
      <c r="MHD18" s="230"/>
      <c r="MIA18" s="46"/>
      <c r="MIC18" s="230"/>
      <c r="MIZ18" s="46"/>
      <c r="MJB18" s="230"/>
      <c r="MJY18" s="46"/>
      <c r="MKA18" s="230"/>
      <c r="MKX18" s="46"/>
      <c r="MKZ18" s="230"/>
      <c r="MLW18" s="46"/>
      <c r="MLY18" s="230"/>
      <c r="MMV18" s="46"/>
      <c r="MMX18" s="230"/>
      <c r="MNU18" s="46"/>
      <c r="MNW18" s="230"/>
      <c r="MOT18" s="46"/>
      <c r="MOV18" s="230"/>
      <c r="MPS18" s="46"/>
      <c r="MPU18" s="230"/>
      <c r="MQR18" s="46"/>
      <c r="MQT18" s="230"/>
      <c r="MRQ18" s="46"/>
      <c r="MRS18" s="230"/>
      <c r="MSP18" s="46"/>
      <c r="MSR18" s="230"/>
      <c r="MTO18" s="46"/>
      <c r="MTQ18" s="230"/>
      <c r="MUN18" s="46"/>
      <c r="MUP18" s="230"/>
      <c r="MVM18" s="46"/>
      <c r="MVO18" s="230"/>
      <c r="MWL18" s="46"/>
      <c r="MWN18" s="230"/>
      <c r="MXK18" s="46"/>
      <c r="MXM18" s="230"/>
      <c r="MYJ18" s="46"/>
      <c r="MYL18" s="230"/>
      <c r="MZI18" s="46"/>
      <c r="MZK18" s="230"/>
      <c r="NAH18" s="46"/>
      <c r="NAJ18" s="230"/>
      <c r="NBG18" s="46"/>
      <c r="NBI18" s="230"/>
      <c r="NCF18" s="46"/>
      <c r="NCH18" s="230"/>
      <c r="NDE18" s="46"/>
      <c r="NDG18" s="230"/>
      <c r="NED18" s="46"/>
      <c r="NEF18" s="230"/>
      <c r="NFC18" s="46"/>
      <c r="NFE18" s="230"/>
      <c r="NGB18" s="46"/>
      <c r="NGD18" s="230"/>
      <c r="NHA18" s="46"/>
      <c r="NHC18" s="230"/>
      <c r="NHZ18" s="46"/>
      <c r="NIB18" s="230"/>
      <c r="NIY18" s="46"/>
      <c r="NJA18" s="230"/>
      <c r="NJX18" s="46"/>
      <c r="NJZ18" s="230"/>
      <c r="NKW18" s="46"/>
      <c r="NKY18" s="230"/>
      <c r="NLV18" s="46"/>
      <c r="NLX18" s="230"/>
      <c r="NMU18" s="46"/>
      <c r="NMW18" s="230"/>
      <c r="NNT18" s="46"/>
      <c r="NNV18" s="230"/>
      <c r="NOS18" s="46"/>
      <c r="NOU18" s="230"/>
      <c r="NPR18" s="46"/>
      <c r="NPT18" s="230"/>
      <c r="NQQ18" s="46"/>
      <c r="NQS18" s="230"/>
      <c r="NRP18" s="46"/>
      <c r="NRR18" s="230"/>
      <c r="NSO18" s="46"/>
      <c r="NSQ18" s="230"/>
      <c r="NTN18" s="46"/>
      <c r="NTP18" s="230"/>
      <c r="NUM18" s="46"/>
      <c r="NUO18" s="230"/>
      <c r="NVL18" s="46"/>
      <c r="NVN18" s="230"/>
      <c r="NWK18" s="46"/>
      <c r="NWM18" s="230"/>
      <c r="NXJ18" s="46"/>
      <c r="NXL18" s="230"/>
      <c r="NYI18" s="46"/>
      <c r="NYK18" s="230"/>
      <c r="NZH18" s="46"/>
      <c r="NZJ18" s="230"/>
      <c r="OAG18" s="46"/>
      <c r="OAI18" s="230"/>
      <c r="OBF18" s="46"/>
      <c r="OBH18" s="230"/>
      <c r="OCE18" s="46"/>
      <c r="OCG18" s="230"/>
      <c r="ODD18" s="46"/>
      <c r="ODF18" s="230"/>
      <c r="OEC18" s="46"/>
      <c r="OEE18" s="230"/>
      <c r="OFB18" s="46"/>
      <c r="OFD18" s="230"/>
      <c r="OGA18" s="46"/>
      <c r="OGC18" s="230"/>
      <c r="OGZ18" s="46"/>
      <c r="OHB18" s="230"/>
      <c r="OHY18" s="46"/>
      <c r="OIA18" s="230"/>
      <c r="OIX18" s="46"/>
      <c r="OIZ18" s="230"/>
      <c r="OJW18" s="46"/>
      <c r="OJY18" s="230"/>
      <c r="OKV18" s="46"/>
      <c r="OKX18" s="230"/>
      <c r="OLU18" s="46"/>
      <c r="OLW18" s="230"/>
      <c r="OMT18" s="46"/>
      <c r="OMV18" s="230"/>
      <c r="ONS18" s="46"/>
      <c r="ONU18" s="230"/>
      <c r="OOR18" s="46"/>
      <c r="OOT18" s="230"/>
      <c r="OPQ18" s="46"/>
      <c r="OPS18" s="230"/>
      <c r="OQP18" s="46"/>
      <c r="OQR18" s="230"/>
      <c r="ORO18" s="46"/>
      <c r="ORQ18" s="230"/>
      <c r="OSN18" s="46"/>
      <c r="OSP18" s="230"/>
      <c r="OTM18" s="46"/>
      <c r="OTO18" s="230"/>
      <c r="OUL18" s="46"/>
      <c r="OUN18" s="230"/>
      <c r="OVK18" s="46"/>
      <c r="OVM18" s="230"/>
      <c r="OWJ18" s="46"/>
      <c r="OWL18" s="230"/>
      <c r="OXI18" s="46"/>
      <c r="OXK18" s="230"/>
      <c r="OYH18" s="46"/>
      <c r="OYJ18" s="230"/>
      <c r="OZG18" s="46"/>
      <c r="OZI18" s="230"/>
      <c r="PAF18" s="46"/>
      <c r="PAH18" s="230"/>
      <c r="PBE18" s="46"/>
      <c r="PBG18" s="230"/>
      <c r="PCD18" s="46"/>
      <c r="PCF18" s="230"/>
      <c r="PDC18" s="46"/>
      <c r="PDE18" s="230"/>
      <c r="PEB18" s="46"/>
      <c r="PED18" s="230"/>
      <c r="PFA18" s="46"/>
      <c r="PFC18" s="230"/>
      <c r="PFZ18" s="46"/>
      <c r="PGB18" s="230"/>
      <c r="PGY18" s="46"/>
      <c r="PHA18" s="230"/>
      <c r="PHX18" s="46"/>
      <c r="PHZ18" s="230"/>
      <c r="PIW18" s="46"/>
      <c r="PIY18" s="230"/>
      <c r="PJV18" s="46"/>
      <c r="PJX18" s="230"/>
      <c r="PKU18" s="46"/>
      <c r="PKW18" s="230"/>
      <c r="PLT18" s="46"/>
      <c r="PLV18" s="230"/>
      <c r="PMS18" s="46"/>
      <c r="PMU18" s="230"/>
      <c r="PNR18" s="46"/>
      <c r="PNT18" s="230"/>
      <c r="POQ18" s="46"/>
      <c r="POS18" s="230"/>
      <c r="PPP18" s="46"/>
      <c r="PPR18" s="230"/>
      <c r="PQO18" s="46"/>
      <c r="PQQ18" s="230"/>
      <c r="PRN18" s="46"/>
      <c r="PRP18" s="230"/>
      <c r="PSM18" s="46"/>
      <c r="PSO18" s="230"/>
      <c r="PTL18" s="46"/>
      <c r="PTN18" s="230"/>
      <c r="PUK18" s="46"/>
      <c r="PUM18" s="230"/>
      <c r="PVJ18" s="46"/>
      <c r="PVL18" s="230"/>
      <c r="PWI18" s="46"/>
      <c r="PWK18" s="230"/>
      <c r="PXH18" s="46"/>
      <c r="PXJ18" s="230"/>
      <c r="PYG18" s="46"/>
      <c r="PYI18" s="230"/>
      <c r="PZF18" s="46"/>
      <c r="PZH18" s="230"/>
      <c r="QAE18" s="46"/>
      <c r="QAG18" s="230"/>
      <c r="QBD18" s="46"/>
      <c r="QBF18" s="230"/>
      <c r="QCC18" s="46"/>
      <c r="QCE18" s="230"/>
      <c r="QDB18" s="46"/>
      <c r="QDD18" s="230"/>
      <c r="QEA18" s="46"/>
      <c r="QEC18" s="230"/>
      <c r="QEZ18" s="46"/>
      <c r="QFB18" s="230"/>
      <c r="QFY18" s="46"/>
      <c r="QGA18" s="230"/>
      <c r="QGX18" s="46"/>
      <c r="QGZ18" s="230"/>
      <c r="QHW18" s="46"/>
      <c r="QHY18" s="230"/>
      <c r="QIV18" s="46"/>
      <c r="QIX18" s="230"/>
      <c r="QJU18" s="46"/>
      <c r="QJW18" s="230"/>
      <c r="QKT18" s="46"/>
      <c r="QKV18" s="230"/>
      <c r="QLS18" s="46"/>
      <c r="QLU18" s="230"/>
      <c r="QMR18" s="46"/>
      <c r="QMT18" s="230"/>
      <c r="QNQ18" s="46"/>
      <c r="QNS18" s="230"/>
      <c r="QOP18" s="46"/>
      <c r="QOR18" s="230"/>
      <c r="QPO18" s="46"/>
      <c r="QPQ18" s="230"/>
      <c r="QQN18" s="46"/>
      <c r="QQP18" s="230"/>
      <c r="QRM18" s="46"/>
      <c r="QRO18" s="230"/>
      <c r="QSL18" s="46"/>
      <c r="QSN18" s="230"/>
      <c r="QTK18" s="46"/>
      <c r="QTM18" s="230"/>
      <c r="QUJ18" s="46"/>
      <c r="QUL18" s="230"/>
      <c r="QVI18" s="46"/>
      <c r="QVK18" s="230"/>
      <c r="QWH18" s="46"/>
      <c r="QWJ18" s="230"/>
      <c r="QXG18" s="46"/>
      <c r="QXI18" s="230"/>
      <c r="QYF18" s="46"/>
      <c r="QYH18" s="230"/>
      <c r="QZE18" s="46"/>
      <c r="QZG18" s="230"/>
      <c r="RAD18" s="46"/>
      <c r="RAF18" s="230"/>
      <c r="RBC18" s="46"/>
      <c r="RBE18" s="230"/>
      <c r="RCB18" s="46"/>
      <c r="RCD18" s="230"/>
      <c r="RDA18" s="46"/>
      <c r="RDC18" s="230"/>
      <c r="RDZ18" s="46"/>
      <c r="REB18" s="230"/>
      <c r="REY18" s="46"/>
      <c r="RFA18" s="230"/>
      <c r="RFX18" s="46"/>
      <c r="RFZ18" s="230"/>
      <c r="RGW18" s="46"/>
      <c r="RGY18" s="230"/>
      <c r="RHV18" s="46"/>
      <c r="RHX18" s="230"/>
      <c r="RIU18" s="46"/>
      <c r="RIW18" s="230"/>
      <c r="RJT18" s="46"/>
      <c r="RJV18" s="230"/>
      <c r="RKS18" s="46"/>
      <c r="RKU18" s="230"/>
      <c r="RLR18" s="46"/>
      <c r="RLT18" s="230"/>
      <c r="RMQ18" s="46"/>
      <c r="RMS18" s="230"/>
      <c r="RNP18" s="46"/>
      <c r="RNR18" s="230"/>
      <c r="ROO18" s="46"/>
      <c r="ROQ18" s="230"/>
      <c r="RPN18" s="46"/>
      <c r="RPP18" s="230"/>
      <c r="RQM18" s="46"/>
      <c r="RQO18" s="230"/>
      <c r="RRL18" s="46"/>
      <c r="RRN18" s="230"/>
      <c r="RSK18" s="46"/>
      <c r="RSM18" s="230"/>
      <c r="RTJ18" s="46"/>
      <c r="RTL18" s="230"/>
      <c r="RUI18" s="46"/>
      <c r="RUK18" s="230"/>
      <c r="RVH18" s="46"/>
      <c r="RVJ18" s="230"/>
      <c r="RWG18" s="46"/>
      <c r="RWI18" s="230"/>
      <c r="RXF18" s="46"/>
      <c r="RXH18" s="230"/>
      <c r="RYE18" s="46"/>
      <c r="RYG18" s="230"/>
      <c r="RZD18" s="46"/>
      <c r="RZF18" s="230"/>
      <c r="SAC18" s="46"/>
      <c r="SAE18" s="230"/>
      <c r="SBB18" s="46"/>
      <c r="SBD18" s="230"/>
      <c r="SCA18" s="46"/>
      <c r="SCC18" s="230"/>
      <c r="SCZ18" s="46"/>
      <c r="SDB18" s="230"/>
      <c r="SDY18" s="46"/>
      <c r="SEA18" s="230"/>
      <c r="SEX18" s="46"/>
      <c r="SEZ18" s="230"/>
      <c r="SFW18" s="46"/>
      <c r="SFY18" s="230"/>
      <c r="SGV18" s="46"/>
      <c r="SGX18" s="230"/>
      <c r="SHU18" s="46"/>
      <c r="SHW18" s="230"/>
      <c r="SIT18" s="46"/>
      <c r="SIV18" s="230"/>
      <c r="SJS18" s="46"/>
      <c r="SJU18" s="230"/>
      <c r="SKR18" s="46"/>
      <c r="SKT18" s="230"/>
      <c r="SLQ18" s="46"/>
      <c r="SLS18" s="230"/>
      <c r="SMP18" s="46"/>
      <c r="SMR18" s="230"/>
      <c r="SNO18" s="46"/>
      <c r="SNQ18" s="230"/>
      <c r="SON18" s="46"/>
      <c r="SOP18" s="230"/>
      <c r="SPM18" s="46"/>
      <c r="SPO18" s="230"/>
      <c r="SQL18" s="46"/>
      <c r="SQN18" s="230"/>
      <c r="SRK18" s="46"/>
      <c r="SRM18" s="230"/>
      <c r="SSJ18" s="46"/>
      <c r="SSL18" s="230"/>
      <c r="STI18" s="46"/>
      <c r="STK18" s="230"/>
      <c r="SUH18" s="46"/>
      <c r="SUJ18" s="230"/>
      <c r="SVG18" s="46"/>
      <c r="SVI18" s="230"/>
      <c r="SWF18" s="46"/>
      <c r="SWH18" s="230"/>
      <c r="SXE18" s="46"/>
      <c r="SXG18" s="230"/>
      <c r="SYD18" s="46"/>
      <c r="SYF18" s="230"/>
      <c r="SZC18" s="46"/>
      <c r="SZE18" s="230"/>
      <c r="TAB18" s="46"/>
      <c r="TAD18" s="230"/>
      <c r="TBA18" s="46"/>
      <c r="TBC18" s="230"/>
      <c r="TBZ18" s="46"/>
      <c r="TCB18" s="230"/>
      <c r="TCY18" s="46"/>
      <c r="TDA18" s="230"/>
      <c r="TDX18" s="46"/>
      <c r="TDZ18" s="230"/>
      <c r="TEW18" s="46"/>
      <c r="TEY18" s="230"/>
      <c r="TFV18" s="46"/>
      <c r="TFX18" s="230"/>
      <c r="TGU18" s="46"/>
      <c r="TGW18" s="230"/>
      <c r="THT18" s="46"/>
      <c r="THV18" s="230"/>
      <c r="TIS18" s="46"/>
      <c r="TIU18" s="230"/>
      <c r="TJR18" s="46"/>
      <c r="TJT18" s="230"/>
      <c r="TKQ18" s="46"/>
      <c r="TKS18" s="230"/>
      <c r="TLP18" s="46"/>
      <c r="TLR18" s="230"/>
      <c r="TMO18" s="46"/>
      <c r="TMQ18" s="230"/>
      <c r="TNN18" s="46"/>
      <c r="TNP18" s="230"/>
      <c r="TOM18" s="46"/>
      <c r="TOO18" s="230"/>
      <c r="TPL18" s="46"/>
      <c r="TPN18" s="230"/>
      <c r="TQK18" s="46"/>
      <c r="TQM18" s="230"/>
      <c r="TRJ18" s="46"/>
      <c r="TRL18" s="230"/>
      <c r="TSI18" s="46"/>
      <c r="TSK18" s="230"/>
      <c r="TTH18" s="46"/>
      <c r="TTJ18" s="230"/>
      <c r="TUG18" s="46"/>
      <c r="TUI18" s="230"/>
      <c r="TVF18" s="46"/>
      <c r="TVH18" s="230"/>
      <c r="TWE18" s="46"/>
      <c r="TWG18" s="230"/>
      <c r="TXD18" s="46"/>
      <c r="TXF18" s="230"/>
      <c r="TYC18" s="46"/>
      <c r="TYE18" s="230"/>
      <c r="TZB18" s="46"/>
      <c r="TZD18" s="230"/>
      <c r="UAA18" s="46"/>
      <c r="UAC18" s="230"/>
      <c r="UAZ18" s="46"/>
      <c r="UBB18" s="230"/>
      <c r="UBY18" s="46"/>
      <c r="UCA18" s="230"/>
      <c r="UCX18" s="46"/>
      <c r="UCZ18" s="230"/>
      <c r="UDW18" s="46"/>
      <c r="UDY18" s="230"/>
      <c r="UEV18" s="46"/>
      <c r="UEX18" s="230"/>
      <c r="UFU18" s="46"/>
      <c r="UFW18" s="230"/>
      <c r="UGT18" s="46"/>
      <c r="UGV18" s="230"/>
      <c r="UHS18" s="46"/>
      <c r="UHU18" s="230"/>
      <c r="UIR18" s="46"/>
      <c r="UIT18" s="230"/>
      <c r="UJQ18" s="46"/>
      <c r="UJS18" s="230"/>
      <c r="UKP18" s="46"/>
      <c r="UKR18" s="230"/>
      <c r="ULO18" s="46"/>
      <c r="ULQ18" s="230"/>
      <c r="UMN18" s="46"/>
      <c r="UMP18" s="230"/>
      <c r="UNM18" s="46"/>
      <c r="UNO18" s="230"/>
      <c r="UOL18" s="46"/>
      <c r="UON18" s="230"/>
      <c r="UPK18" s="46"/>
      <c r="UPM18" s="230"/>
      <c r="UQJ18" s="46"/>
      <c r="UQL18" s="230"/>
      <c r="URI18" s="46"/>
      <c r="URK18" s="230"/>
      <c r="USH18" s="46"/>
      <c r="USJ18" s="230"/>
      <c r="UTG18" s="46"/>
      <c r="UTI18" s="230"/>
      <c r="UUF18" s="46"/>
      <c r="UUH18" s="230"/>
      <c r="UVE18" s="46"/>
      <c r="UVG18" s="230"/>
      <c r="UWD18" s="46"/>
      <c r="UWF18" s="230"/>
      <c r="UXC18" s="46"/>
      <c r="UXE18" s="230"/>
      <c r="UYB18" s="46"/>
      <c r="UYD18" s="230"/>
      <c r="UZA18" s="46"/>
      <c r="UZC18" s="230"/>
      <c r="UZZ18" s="46"/>
      <c r="VAB18" s="230"/>
      <c r="VAY18" s="46"/>
      <c r="VBA18" s="230"/>
      <c r="VBX18" s="46"/>
      <c r="VBZ18" s="230"/>
      <c r="VCW18" s="46"/>
      <c r="VCY18" s="230"/>
      <c r="VDV18" s="46"/>
      <c r="VDX18" s="230"/>
      <c r="VEU18" s="46"/>
      <c r="VEW18" s="230"/>
      <c r="VFT18" s="46"/>
      <c r="VFV18" s="230"/>
      <c r="VGS18" s="46"/>
      <c r="VGU18" s="230"/>
      <c r="VHR18" s="46"/>
      <c r="VHT18" s="230"/>
      <c r="VIQ18" s="46"/>
      <c r="VIS18" s="230"/>
      <c r="VJP18" s="46"/>
      <c r="VJR18" s="230"/>
      <c r="VKO18" s="46"/>
      <c r="VKQ18" s="230"/>
      <c r="VLN18" s="46"/>
      <c r="VLP18" s="230"/>
      <c r="VMM18" s="46"/>
      <c r="VMO18" s="230"/>
      <c r="VNL18" s="46"/>
      <c r="VNN18" s="230"/>
      <c r="VOK18" s="46"/>
      <c r="VOM18" s="230"/>
      <c r="VPJ18" s="46"/>
      <c r="VPL18" s="230"/>
      <c r="VQI18" s="46"/>
      <c r="VQK18" s="230"/>
      <c r="VRH18" s="46"/>
      <c r="VRJ18" s="230"/>
      <c r="VSG18" s="46"/>
      <c r="VSI18" s="230"/>
      <c r="VTF18" s="46"/>
      <c r="VTH18" s="230"/>
      <c r="VUE18" s="46"/>
      <c r="VUG18" s="230"/>
      <c r="VVD18" s="46"/>
      <c r="VVF18" s="230"/>
      <c r="VWC18" s="46"/>
      <c r="VWE18" s="230"/>
      <c r="VXB18" s="46"/>
      <c r="VXD18" s="230"/>
      <c r="VYA18" s="46"/>
      <c r="VYC18" s="230"/>
      <c r="VYZ18" s="46"/>
      <c r="VZB18" s="230"/>
      <c r="VZY18" s="46"/>
      <c r="WAA18" s="230"/>
      <c r="WAX18" s="46"/>
      <c r="WAZ18" s="230"/>
      <c r="WBW18" s="46"/>
      <c r="WBY18" s="230"/>
      <c r="WCV18" s="46"/>
      <c r="WCX18" s="230"/>
      <c r="WDU18" s="46"/>
      <c r="WDW18" s="230"/>
      <c r="WET18" s="46"/>
      <c r="WEV18" s="230"/>
      <c r="WFS18" s="46"/>
      <c r="WFU18" s="230"/>
      <c r="WGR18" s="46"/>
      <c r="WGT18" s="230"/>
      <c r="WHQ18" s="46"/>
      <c r="WHS18" s="230"/>
      <c r="WIP18" s="46"/>
      <c r="WIR18" s="230"/>
      <c r="WJO18" s="46"/>
      <c r="WJQ18" s="230"/>
      <c r="WKN18" s="46"/>
      <c r="WKP18" s="230"/>
      <c r="WLM18" s="46"/>
      <c r="WLO18" s="230"/>
      <c r="WML18" s="46"/>
      <c r="WMN18" s="230"/>
      <c r="WNK18" s="46"/>
      <c r="WNM18" s="230"/>
      <c r="WOJ18" s="46"/>
      <c r="WOL18" s="230"/>
      <c r="WPI18" s="46"/>
      <c r="WPK18" s="230"/>
      <c r="WQH18" s="46"/>
      <c r="WQJ18" s="230"/>
      <c r="WRG18" s="46"/>
      <c r="WRI18" s="230"/>
      <c r="WSF18" s="46"/>
      <c r="WSH18" s="230"/>
      <c r="WTE18" s="46"/>
      <c r="WTG18" s="230"/>
      <c r="WUD18" s="46"/>
      <c r="WUF18" s="230"/>
      <c r="WVC18" s="46"/>
      <c r="WVE18" s="230"/>
      <c r="WWB18" s="46"/>
      <c r="WWD18" s="230"/>
      <c r="WXA18" s="46"/>
      <c r="WXC18" s="230"/>
      <c r="WXZ18" s="46"/>
      <c r="WYB18" s="230"/>
      <c r="WYY18" s="46"/>
      <c r="WZA18" s="230"/>
      <c r="WZX18" s="46"/>
      <c r="WZZ18" s="230"/>
      <c r="XAW18" s="46"/>
      <c r="XAY18" s="230"/>
      <c r="XBV18" s="46"/>
      <c r="XBX18" s="230"/>
      <c r="XCU18" s="46"/>
      <c r="XCW18" s="230"/>
      <c r="XDT18" s="46"/>
      <c r="XDV18" s="230"/>
      <c r="XES18" s="46"/>
      <c r="XEU18" s="230"/>
    </row>
    <row r="19" spans="1:1023 1025:2048 2050:3050 3073:4075 4098:5100 5123:6125 6148:7150 7173:8175 8198:9200 9223:10225 10248:11250 11273:12275 12298:13300 13323:14325 14348:15350 15373:16375" ht="13.5" hidden="1" x14ac:dyDescent="0.25">
      <c r="A19" s="60" t="s">
        <v>43</v>
      </c>
      <c r="B19" s="229">
        <v>5.6</v>
      </c>
      <c r="C19" s="60">
        <v>0</v>
      </c>
      <c r="D19" s="60">
        <v>0</v>
      </c>
      <c r="E19" s="60">
        <v>0</v>
      </c>
      <c r="F19" s="60">
        <v>0</v>
      </c>
      <c r="G19" s="60">
        <v>0</v>
      </c>
      <c r="H19" s="60">
        <v>0</v>
      </c>
      <c r="I19" s="60">
        <v>0</v>
      </c>
      <c r="J19" s="60">
        <v>0</v>
      </c>
      <c r="K19" s="60">
        <v>0</v>
      </c>
      <c r="L19" s="60">
        <v>0</v>
      </c>
      <c r="M19" s="60">
        <v>0</v>
      </c>
      <c r="N19" s="60">
        <v>0</v>
      </c>
      <c r="O19" s="60">
        <v>0</v>
      </c>
      <c r="P19" s="60">
        <v>0</v>
      </c>
      <c r="Q19" s="60">
        <v>0</v>
      </c>
      <c r="R19" s="60">
        <v>0</v>
      </c>
      <c r="S19" s="60">
        <v>0</v>
      </c>
      <c r="T19" s="60">
        <v>4</v>
      </c>
      <c r="U19" s="60">
        <v>5.5</v>
      </c>
      <c r="V19" s="60">
        <v>2.5</v>
      </c>
      <c r="W19" s="60">
        <v>5.6</v>
      </c>
      <c r="X19" s="60">
        <v>5.6</v>
      </c>
      <c r="Y19" s="60">
        <v>5.6</v>
      </c>
      <c r="Z19" s="60"/>
      <c r="AA19" s="60"/>
      <c r="AB19" s="60"/>
      <c r="AC19" s="60">
        <f>8</f>
        <v>8</v>
      </c>
      <c r="AD19" s="60"/>
      <c r="AV19" s="46"/>
      <c r="AX19" s="230"/>
      <c r="BU19" s="46"/>
      <c r="BW19" s="230"/>
      <c r="CT19" s="46"/>
      <c r="CV19" s="230"/>
      <c r="DS19" s="46"/>
      <c r="DU19" s="230"/>
      <c r="ER19" s="46"/>
      <c r="ET19" s="230"/>
      <c r="FQ19" s="46"/>
      <c r="FS19" s="230"/>
      <c r="GP19" s="46"/>
      <c r="GR19" s="230"/>
      <c r="HO19" s="46"/>
      <c r="HQ19" s="230"/>
      <c r="IN19" s="46"/>
      <c r="IP19" s="230"/>
      <c r="JM19" s="46"/>
      <c r="JO19" s="230"/>
      <c r="KL19" s="46"/>
      <c r="KN19" s="230"/>
      <c r="LK19" s="46"/>
      <c r="LM19" s="230"/>
      <c r="MJ19" s="46"/>
      <c r="ML19" s="230"/>
      <c r="NI19" s="46"/>
      <c r="NK19" s="230"/>
      <c r="OH19" s="46"/>
      <c r="OJ19" s="230"/>
      <c r="PG19" s="46"/>
      <c r="PI19" s="230"/>
      <c r="QF19" s="46"/>
      <c r="QH19" s="230"/>
      <c r="RE19" s="46"/>
      <c r="RG19" s="230"/>
      <c r="SD19" s="46"/>
      <c r="SF19" s="230"/>
      <c r="TC19" s="46"/>
      <c r="TE19" s="230"/>
      <c r="UB19" s="46"/>
      <c r="UD19" s="230"/>
      <c r="VA19" s="46"/>
      <c r="VC19" s="230"/>
      <c r="VZ19" s="46"/>
      <c r="WB19" s="230"/>
      <c r="WY19" s="46"/>
      <c r="XA19" s="230"/>
      <c r="XX19" s="46"/>
      <c r="XZ19" s="230"/>
      <c r="YW19" s="46"/>
      <c r="YY19" s="230"/>
      <c r="ZV19" s="46"/>
      <c r="ZX19" s="230"/>
      <c r="AAU19" s="46"/>
      <c r="AAW19" s="230"/>
      <c r="ABT19" s="46"/>
      <c r="ABV19" s="230"/>
      <c r="ACS19" s="46"/>
      <c r="ACU19" s="230"/>
      <c r="ADR19" s="46"/>
      <c r="ADT19" s="230"/>
      <c r="AEQ19" s="46"/>
      <c r="AES19" s="230"/>
      <c r="AFP19" s="46"/>
      <c r="AFR19" s="230"/>
      <c r="AGO19" s="46"/>
      <c r="AGQ19" s="230"/>
      <c r="AHN19" s="46"/>
      <c r="AHP19" s="230"/>
      <c r="AIM19" s="46"/>
      <c r="AIO19" s="230"/>
      <c r="AJL19" s="46"/>
      <c r="AJN19" s="230"/>
      <c r="AKK19" s="46"/>
      <c r="AKM19" s="230"/>
      <c r="ALJ19" s="46"/>
      <c r="ALL19" s="230"/>
      <c r="AMI19" s="46"/>
      <c r="AMK19" s="230"/>
      <c r="ANH19" s="46"/>
      <c r="ANJ19" s="230"/>
      <c r="AOG19" s="46"/>
      <c r="AOI19" s="230"/>
      <c r="APF19" s="46"/>
      <c r="APH19" s="230"/>
      <c r="AQE19" s="46"/>
      <c r="AQG19" s="230"/>
      <c r="ARD19" s="46"/>
      <c r="ARF19" s="230"/>
      <c r="ASC19" s="46"/>
      <c r="ASE19" s="230"/>
      <c r="ATB19" s="46"/>
      <c r="ATD19" s="230"/>
      <c r="AUA19" s="46"/>
      <c r="AUC19" s="230"/>
      <c r="AUZ19" s="46"/>
      <c r="AVB19" s="230"/>
      <c r="AVY19" s="46"/>
      <c r="AWA19" s="230"/>
      <c r="AWX19" s="46"/>
      <c r="AWZ19" s="230"/>
      <c r="AXW19" s="46"/>
      <c r="AXY19" s="230"/>
      <c r="AYV19" s="46"/>
      <c r="AYX19" s="230"/>
      <c r="AZU19" s="46"/>
      <c r="AZW19" s="230"/>
      <c r="BAT19" s="46"/>
      <c r="BAV19" s="230"/>
      <c r="BBS19" s="46"/>
      <c r="BBU19" s="230"/>
      <c r="BCR19" s="46"/>
      <c r="BCT19" s="230"/>
      <c r="BDQ19" s="46"/>
      <c r="BDS19" s="230"/>
      <c r="BEP19" s="46"/>
      <c r="BER19" s="230"/>
      <c r="BFO19" s="46"/>
      <c r="BFQ19" s="230"/>
      <c r="BGN19" s="46"/>
      <c r="BGP19" s="230"/>
      <c r="BHM19" s="46"/>
      <c r="BHO19" s="230"/>
      <c r="BIL19" s="46"/>
      <c r="BIN19" s="230"/>
      <c r="BJK19" s="46"/>
      <c r="BJM19" s="230"/>
      <c r="BKJ19" s="46"/>
      <c r="BKL19" s="230"/>
      <c r="BLI19" s="46"/>
      <c r="BLK19" s="230"/>
      <c r="BMH19" s="46"/>
      <c r="BMJ19" s="230"/>
      <c r="BNG19" s="46"/>
      <c r="BNI19" s="230"/>
      <c r="BOF19" s="46"/>
      <c r="BOH19" s="230"/>
      <c r="BPE19" s="46"/>
      <c r="BPG19" s="230"/>
      <c r="BQD19" s="46"/>
      <c r="BQF19" s="230"/>
      <c r="BRC19" s="46"/>
      <c r="BRE19" s="230"/>
      <c r="BSB19" s="46"/>
      <c r="BSD19" s="230"/>
      <c r="BTA19" s="46"/>
      <c r="BTC19" s="230"/>
      <c r="BTZ19" s="46"/>
      <c r="BUB19" s="230"/>
      <c r="BUY19" s="46"/>
      <c r="BVA19" s="230"/>
      <c r="BVX19" s="46"/>
      <c r="BVZ19" s="230"/>
      <c r="BWW19" s="46"/>
      <c r="BWY19" s="230"/>
      <c r="BXV19" s="46"/>
      <c r="BXX19" s="230"/>
      <c r="BYU19" s="46"/>
      <c r="BYW19" s="230"/>
      <c r="BZT19" s="46"/>
      <c r="BZV19" s="230"/>
      <c r="CAS19" s="46"/>
      <c r="CAU19" s="230"/>
      <c r="CBR19" s="46"/>
      <c r="CBT19" s="230"/>
      <c r="CCQ19" s="46"/>
      <c r="CCS19" s="230"/>
      <c r="CDP19" s="46"/>
      <c r="CDR19" s="230"/>
      <c r="CEO19" s="46"/>
      <c r="CEQ19" s="230"/>
      <c r="CFN19" s="46"/>
      <c r="CFP19" s="230"/>
      <c r="CGM19" s="46"/>
      <c r="CGO19" s="230"/>
      <c r="CHL19" s="46"/>
      <c r="CHN19" s="230"/>
      <c r="CIK19" s="46"/>
      <c r="CIM19" s="230"/>
      <c r="CJJ19" s="46"/>
      <c r="CJL19" s="230"/>
      <c r="CKI19" s="46"/>
      <c r="CKK19" s="230"/>
      <c r="CLH19" s="46"/>
      <c r="CLJ19" s="230"/>
      <c r="CMG19" s="46"/>
      <c r="CMI19" s="230"/>
      <c r="CNF19" s="46"/>
      <c r="CNH19" s="230"/>
      <c r="COE19" s="46"/>
      <c r="COG19" s="230"/>
      <c r="CPD19" s="46"/>
      <c r="CPF19" s="230"/>
      <c r="CQC19" s="46"/>
      <c r="CQE19" s="230"/>
      <c r="CRB19" s="46"/>
      <c r="CRD19" s="230"/>
      <c r="CSA19" s="46"/>
      <c r="CSC19" s="230"/>
      <c r="CSZ19" s="46"/>
      <c r="CTB19" s="230"/>
      <c r="CTY19" s="46"/>
      <c r="CUA19" s="230"/>
      <c r="CUX19" s="46"/>
      <c r="CUZ19" s="230"/>
      <c r="CVW19" s="46"/>
      <c r="CVY19" s="230"/>
      <c r="CWV19" s="46"/>
      <c r="CWX19" s="230"/>
      <c r="CXU19" s="46"/>
      <c r="CXW19" s="230"/>
      <c r="CYT19" s="46"/>
      <c r="CYV19" s="230"/>
      <c r="CZS19" s="46"/>
      <c r="CZU19" s="230"/>
      <c r="DAR19" s="46"/>
      <c r="DAT19" s="230"/>
      <c r="DBQ19" s="46"/>
      <c r="DBS19" s="230"/>
      <c r="DCP19" s="46"/>
      <c r="DCR19" s="230"/>
      <c r="DDO19" s="46"/>
      <c r="DDQ19" s="230"/>
      <c r="DEN19" s="46"/>
      <c r="DEP19" s="230"/>
      <c r="DFM19" s="46"/>
      <c r="DFO19" s="230"/>
      <c r="DGL19" s="46"/>
      <c r="DGN19" s="230"/>
      <c r="DHK19" s="46"/>
      <c r="DHM19" s="230"/>
      <c r="DIJ19" s="46"/>
      <c r="DIL19" s="230"/>
      <c r="DJI19" s="46"/>
      <c r="DJK19" s="230"/>
      <c r="DKH19" s="46"/>
      <c r="DKJ19" s="230"/>
      <c r="DLG19" s="46"/>
      <c r="DLI19" s="230"/>
      <c r="DMF19" s="46"/>
      <c r="DMH19" s="230"/>
      <c r="DNE19" s="46"/>
      <c r="DNG19" s="230"/>
      <c r="DOD19" s="46"/>
      <c r="DOF19" s="230"/>
      <c r="DPC19" s="46"/>
      <c r="DPE19" s="230"/>
      <c r="DQB19" s="46"/>
      <c r="DQD19" s="230"/>
      <c r="DRA19" s="46"/>
      <c r="DRC19" s="230"/>
      <c r="DRZ19" s="46"/>
      <c r="DSB19" s="230"/>
      <c r="DSY19" s="46"/>
      <c r="DTA19" s="230"/>
      <c r="DTX19" s="46"/>
      <c r="DTZ19" s="230"/>
      <c r="DUW19" s="46"/>
      <c r="DUY19" s="230"/>
      <c r="DVV19" s="46"/>
      <c r="DVX19" s="230"/>
      <c r="DWU19" s="46"/>
      <c r="DWW19" s="230"/>
      <c r="DXT19" s="46"/>
      <c r="DXV19" s="230"/>
      <c r="DYS19" s="46"/>
      <c r="DYU19" s="230"/>
      <c r="DZR19" s="46"/>
      <c r="DZT19" s="230"/>
      <c r="EAQ19" s="46"/>
      <c r="EAS19" s="230"/>
      <c r="EBP19" s="46"/>
      <c r="EBR19" s="230"/>
      <c r="ECO19" s="46"/>
      <c r="ECQ19" s="230"/>
      <c r="EDN19" s="46"/>
      <c r="EDP19" s="230"/>
      <c r="EEM19" s="46"/>
      <c r="EEO19" s="230"/>
      <c r="EFL19" s="46"/>
      <c r="EFN19" s="230"/>
      <c r="EGK19" s="46"/>
      <c r="EGM19" s="230"/>
      <c r="EHJ19" s="46"/>
      <c r="EHL19" s="230"/>
      <c r="EII19" s="46"/>
      <c r="EIK19" s="230"/>
      <c r="EJH19" s="46"/>
      <c r="EJJ19" s="230"/>
      <c r="EKG19" s="46"/>
      <c r="EKI19" s="230"/>
      <c r="ELF19" s="46"/>
      <c r="ELH19" s="230"/>
      <c r="EME19" s="46"/>
      <c r="EMG19" s="230"/>
      <c r="END19" s="46"/>
      <c r="ENF19" s="230"/>
      <c r="EOC19" s="46"/>
      <c r="EOE19" s="230"/>
      <c r="EPB19" s="46"/>
      <c r="EPD19" s="230"/>
      <c r="EQA19" s="46"/>
      <c r="EQC19" s="230"/>
      <c r="EQZ19" s="46"/>
      <c r="ERB19" s="230"/>
      <c r="ERY19" s="46"/>
      <c r="ESA19" s="230"/>
      <c r="ESX19" s="46"/>
      <c r="ESZ19" s="230"/>
      <c r="ETW19" s="46"/>
      <c r="ETY19" s="230"/>
      <c r="EUV19" s="46"/>
      <c r="EUX19" s="230"/>
      <c r="EVU19" s="46"/>
      <c r="EVW19" s="230"/>
      <c r="EWT19" s="46"/>
      <c r="EWV19" s="230"/>
      <c r="EXS19" s="46"/>
      <c r="EXU19" s="230"/>
      <c r="EYR19" s="46"/>
      <c r="EYT19" s="230"/>
      <c r="EZQ19" s="46"/>
      <c r="EZS19" s="230"/>
      <c r="FAP19" s="46"/>
      <c r="FAR19" s="230"/>
      <c r="FBO19" s="46"/>
      <c r="FBQ19" s="230"/>
      <c r="FCN19" s="46"/>
      <c r="FCP19" s="230"/>
      <c r="FDM19" s="46"/>
      <c r="FDO19" s="230"/>
      <c r="FEL19" s="46"/>
      <c r="FEN19" s="230"/>
      <c r="FFK19" s="46"/>
      <c r="FFM19" s="230"/>
      <c r="FGJ19" s="46"/>
      <c r="FGL19" s="230"/>
      <c r="FHI19" s="46"/>
      <c r="FHK19" s="230"/>
      <c r="FIH19" s="46"/>
      <c r="FIJ19" s="230"/>
      <c r="FJG19" s="46"/>
      <c r="FJI19" s="230"/>
      <c r="FKF19" s="46"/>
      <c r="FKH19" s="230"/>
      <c r="FLE19" s="46"/>
      <c r="FLG19" s="230"/>
      <c r="FMD19" s="46"/>
      <c r="FMF19" s="230"/>
      <c r="FNC19" s="46"/>
      <c r="FNE19" s="230"/>
      <c r="FOB19" s="46"/>
      <c r="FOD19" s="230"/>
      <c r="FPA19" s="46"/>
      <c r="FPC19" s="230"/>
      <c r="FPZ19" s="46"/>
      <c r="FQB19" s="230"/>
      <c r="FQY19" s="46"/>
      <c r="FRA19" s="230"/>
      <c r="FRX19" s="46"/>
      <c r="FRZ19" s="230"/>
      <c r="FSW19" s="46"/>
      <c r="FSY19" s="230"/>
      <c r="FTV19" s="46"/>
      <c r="FTX19" s="230"/>
      <c r="FUU19" s="46"/>
      <c r="FUW19" s="230"/>
      <c r="FVT19" s="46"/>
      <c r="FVV19" s="230"/>
      <c r="FWS19" s="46"/>
      <c r="FWU19" s="230"/>
      <c r="FXR19" s="46"/>
      <c r="FXT19" s="230"/>
      <c r="FYQ19" s="46"/>
      <c r="FYS19" s="230"/>
      <c r="FZP19" s="46"/>
      <c r="FZR19" s="230"/>
      <c r="GAO19" s="46"/>
      <c r="GAQ19" s="230"/>
      <c r="GBN19" s="46"/>
      <c r="GBP19" s="230"/>
      <c r="GCM19" s="46"/>
      <c r="GCO19" s="230"/>
      <c r="GDL19" s="46"/>
      <c r="GDN19" s="230"/>
      <c r="GEK19" s="46"/>
      <c r="GEM19" s="230"/>
      <c r="GFJ19" s="46"/>
      <c r="GFL19" s="230"/>
      <c r="GGI19" s="46"/>
      <c r="GGK19" s="230"/>
      <c r="GHH19" s="46"/>
      <c r="GHJ19" s="230"/>
      <c r="GIG19" s="46"/>
      <c r="GII19" s="230"/>
      <c r="GJF19" s="46"/>
      <c r="GJH19" s="230"/>
      <c r="GKE19" s="46"/>
      <c r="GKG19" s="230"/>
      <c r="GLD19" s="46"/>
      <c r="GLF19" s="230"/>
      <c r="GMC19" s="46"/>
      <c r="GME19" s="230"/>
      <c r="GNB19" s="46"/>
      <c r="GND19" s="230"/>
      <c r="GOA19" s="46"/>
      <c r="GOC19" s="230"/>
      <c r="GOZ19" s="46"/>
      <c r="GPB19" s="230"/>
      <c r="GPY19" s="46"/>
      <c r="GQA19" s="230"/>
      <c r="GQX19" s="46"/>
      <c r="GQZ19" s="230"/>
      <c r="GRW19" s="46"/>
      <c r="GRY19" s="230"/>
      <c r="GSV19" s="46"/>
      <c r="GSX19" s="230"/>
      <c r="GTU19" s="46"/>
      <c r="GTW19" s="230"/>
      <c r="GUT19" s="46"/>
      <c r="GUV19" s="230"/>
      <c r="GVS19" s="46"/>
      <c r="GVU19" s="230"/>
      <c r="GWR19" s="46"/>
      <c r="GWT19" s="230"/>
      <c r="GXQ19" s="46"/>
      <c r="GXS19" s="230"/>
      <c r="GYP19" s="46"/>
      <c r="GYR19" s="230"/>
      <c r="GZO19" s="46"/>
      <c r="GZQ19" s="230"/>
      <c r="HAN19" s="46"/>
      <c r="HAP19" s="230"/>
      <c r="HBM19" s="46"/>
      <c r="HBO19" s="230"/>
      <c r="HCL19" s="46"/>
      <c r="HCN19" s="230"/>
      <c r="HDK19" s="46"/>
      <c r="HDM19" s="230"/>
      <c r="HEJ19" s="46"/>
      <c r="HEL19" s="230"/>
      <c r="HFI19" s="46"/>
      <c r="HFK19" s="230"/>
      <c r="HGH19" s="46"/>
      <c r="HGJ19" s="230"/>
      <c r="HHG19" s="46"/>
      <c r="HHI19" s="230"/>
      <c r="HIF19" s="46"/>
      <c r="HIH19" s="230"/>
      <c r="HJE19" s="46"/>
      <c r="HJG19" s="230"/>
      <c r="HKD19" s="46"/>
      <c r="HKF19" s="230"/>
      <c r="HLC19" s="46"/>
      <c r="HLE19" s="230"/>
      <c r="HMB19" s="46"/>
      <c r="HMD19" s="230"/>
      <c r="HNA19" s="46"/>
      <c r="HNC19" s="230"/>
      <c r="HNZ19" s="46"/>
      <c r="HOB19" s="230"/>
      <c r="HOY19" s="46"/>
      <c r="HPA19" s="230"/>
      <c r="HPX19" s="46"/>
      <c r="HPZ19" s="230"/>
      <c r="HQW19" s="46"/>
      <c r="HQY19" s="230"/>
      <c r="HRV19" s="46"/>
      <c r="HRX19" s="230"/>
      <c r="HSU19" s="46"/>
      <c r="HSW19" s="230"/>
      <c r="HTT19" s="46"/>
      <c r="HTV19" s="230"/>
      <c r="HUS19" s="46"/>
      <c r="HUU19" s="230"/>
      <c r="HVR19" s="46"/>
      <c r="HVT19" s="230"/>
      <c r="HWQ19" s="46"/>
      <c r="HWS19" s="230"/>
      <c r="HXP19" s="46"/>
      <c r="HXR19" s="230"/>
      <c r="HYO19" s="46"/>
      <c r="HYQ19" s="230"/>
      <c r="HZN19" s="46"/>
      <c r="HZP19" s="230"/>
      <c r="IAM19" s="46"/>
      <c r="IAO19" s="230"/>
      <c r="IBL19" s="46"/>
      <c r="IBN19" s="230"/>
      <c r="ICK19" s="46"/>
      <c r="ICM19" s="230"/>
      <c r="IDJ19" s="46"/>
      <c r="IDL19" s="230"/>
      <c r="IEI19" s="46"/>
      <c r="IEK19" s="230"/>
      <c r="IFH19" s="46"/>
      <c r="IFJ19" s="230"/>
      <c r="IGG19" s="46"/>
      <c r="IGI19" s="230"/>
      <c r="IHF19" s="46"/>
      <c r="IHH19" s="230"/>
      <c r="IIE19" s="46"/>
      <c r="IIG19" s="230"/>
      <c r="IJD19" s="46"/>
      <c r="IJF19" s="230"/>
      <c r="IKC19" s="46"/>
      <c r="IKE19" s="230"/>
      <c r="ILB19" s="46"/>
      <c r="ILD19" s="230"/>
      <c r="IMA19" s="46"/>
      <c r="IMC19" s="230"/>
      <c r="IMZ19" s="46"/>
      <c r="INB19" s="230"/>
      <c r="INY19" s="46"/>
      <c r="IOA19" s="230"/>
      <c r="IOX19" s="46"/>
      <c r="IOZ19" s="230"/>
      <c r="IPW19" s="46"/>
      <c r="IPY19" s="230"/>
      <c r="IQV19" s="46"/>
      <c r="IQX19" s="230"/>
      <c r="IRU19" s="46"/>
      <c r="IRW19" s="230"/>
      <c r="IST19" s="46"/>
      <c r="ISV19" s="230"/>
      <c r="ITS19" s="46"/>
      <c r="ITU19" s="230"/>
      <c r="IUR19" s="46"/>
      <c r="IUT19" s="230"/>
      <c r="IVQ19" s="46"/>
      <c r="IVS19" s="230"/>
      <c r="IWP19" s="46"/>
      <c r="IWR19" s="230"/>
      <c r="IXO19" s="46"/>
      <c r="IXQ19" s="230"/>
      <c r="IYN19" s="46"/>
      <c r="IYP19" s="230"/>
      <c r="IZM19" s="46"/>
      <c r="IZO19" s="230"/>
      <c r="JAL19" s="46"/>
      <c r="JAN19" s="230"/>
      <c r="JBK19" s="46"/>
      <c r="JBM19" s="230"/>
      <c r="JCJ19" s="46"/>
      <c r="JCL19" s="230"/>
      <c r="JDI19" s="46"/>
      <c r="JDK19" s="230"/>
      <c r="JEH19" s="46"/>
      <c r="JEJ19" s="230"/>
      <c r="JFG19" s="46"/>
      <c r="JFI19" s="230"/>
      <c r="JGF19" s="46"/>
      <c r="JGH19" s="230"/>
      <c r="JHE19" s="46"/>
      <c r="JHG19" s="230"/>
      <c r="JID19" s="46"/>
      <c r="JIF19" s="230"/>
      <c r="JJC19" s="46"/>
      <c r="JJE19" s="230"/>
      <c r="JKB19" s="46"/>
      <c r="JKD19" s="230"/>
      <c r="JLA19" s="46"/>
      <c r="JLC19" s="230"/>
      <c r="JLZ19" s="46"/>
      <c r="JMB19" s="230"/>
      <c r="JMY19" s="46"/>
      <c r="JNA19" s="230"/>
      <c r="JNX19" s="46"/>
      <c r="JNZ19" s="230"/>
      <c r="JOW19" s="46"/>
      <c r="JOY19" s="230"/>
      <c r="JPV19" s="46"/>
      <c r="JPX19" s="230"/>
      <c r="JQU19" s="46"/>
      <c r="JQW19" s="230"/>
      <c r="JRT19" s="46"/>
      <c r="JRV19" s="230"/>
      <c r="JSS19" s="46"/>
      <c r="JSU19" s="230"/>
      <c r="JTR19" s="46"/>
      <c r="JTT19" s="230"/>
      <c r="JUQ19" s="46"/>
      <c r="JUS19" s="230"/>
      <c r="JVP19" s="46"/>
      <c r="JVR19" s="230"/>
      <c r="JWO19" s="46"/>
      <c r="JWQ19" s="230"/>
      <c r="JXN19" s="46"/>
      <c r="JXP19" s="230"/>
      <c r="JYM19" s="46"/>
      <c r="JYO19" s="230"/>
      <c r="JZL19" s="46"/>
      <c r="JZN19" s="230"/>
      <c r="KAK19" s="46"/>
      <c r="KAM19" s="230"/>
      <c r="KBJ19" s="46"/>
      <c r="KBL19" s="230"/>
      <c r="KCI19" s="46"/>
      <c r="KCK19" s="230"/>
      <c r="KDH19" s="46"/>
      <c r="KDJ19" s="230"/>
      <c r="KEG19" s="46"/>
      <c r="KEI19" s="230"/>
      <c r="KFF19" s="46"/>
      <c r="KFH19" s="230"/>
      <c r="KGE19" s="46"/>
      <c r="KGG19" s="230"/>
      <c r="KHD19" s="46"/>
      <c r="KHF19" s="230"/>
      <c r="KIC19" s="46"/>
      <c r="KIE19" s="230"/>
      <c r="KJB19" s="46"/>
      <c r="KJD19" s="230"/>
      <c r="KKA19" s="46"/>
      <c r="KKC19" s="230"/>
      <c r="KKZ19" s="46"/>
      <c r="KLB19" s="230"/>
      <c r="KLY19" s="46"/>
      <c r="KMA19" s="230"/>
      <c r="KMX19" s="46"/>
      <c r="KMZ19" s="230"/>
      <c r="KNW19" s="46"/>
      <c r="KNY19" s="230"/>
      <c r="KOV19" s="46"/>
      <c r="KOX19" s="230"/>
      <c r="KPU19" s="46"/>
      <c r="KPW19" s="230"/>
      <c r="KQT19" s="46"/>
      <c r="KQV19" s="230"/>
      <c r="KRS19" s="46"/>
      <c r="KRU19" s="230"/>
      <c r="KSR19" s="46"/>
      <c r="KST19" s="230"/>
      <c r="KTQ19" s="46"/>
      <c r="KTS19" s="230"/>
      <c r="KUP19" s="46"/>
      <c r="KUR19" s="230"/>
      <c r="KVO19" s="46"/>
      <c r="KVQ19" s="230"/>
      <c r="KWN19" s="46"/>
      <c r="KWP19" s="230"/>
      <c r="KXM19" s="46"/>
      <c r="KXO19" s="230"/>
      <c r="KYL19" s="46"/>
      <c r="KYN19" s="230"/>
      <c r="KZK19" s="46"/>
      <c r="KZM19" s="230"/>
      <c r="LAJ19" s="46"/>
      <c r="LAL19" s="230"/>
      <c r="LBI19" s="46"/>
      <c r="LBK19" s="230"/>
      <c r="LCH19" s="46"/>
      <c r="LCJ19" s="230"/>
      <c r="LDG19" s="46"/>
      <c r="LDI19" s="230"/>
      <c r="LEF19" s="46"/>
      <c r="LEH19" s="230"/>
      <c r="LFE19" s="46"/>
      <c r="LFG19" s="230"/>
      <c r="LGD19" s="46"/>
      <c r="LGF19" s="230"/>
      <c r="LHC19" s="46"/>
      <c r="LHE19" s="230"/>
      <c r="LIB19" s="46"/>
      <c r="LID19" s="230"/>
      <c r="LJA19" s="46"/>
      <c r="LJC19" s="230"/>
      <c r="LJZ19" s="46"/>
      <c r="LKB19" s="230"/>
      <c r="LKY19" s="46"/>
      <c r="LLA19" s="230"/>
      <c r="LLX19" s="46"/>
      <c r="LLZ19" s="230"/>
      <c r="LMW19" s="46"/>
      <c r="LMY19" s="230"/>
      <c r="LNV19" s="46"/>
      <c r="LNX19" s="230"/>
      <c r="LOU19" s="46"/>
      <c r="LOW19" s="230"/>
      <c r="LPT19" s="46"/>
      <c r="LPV19" s="230"/>
      <c r="LQS19" s="46"/>
      <c r="LQU19" s="230"/>
      <c r="LRR19" s="46"/>
      <c r="LRT19" s="230"/>
      <c r="LSQ19" s="46"/>
      <c r="LSS19" s="230"/>
      <c r="LTP19" s="46"/>
      <c r="LTR19" s="230"/>
      <c r="LUO19" s="46"/>
      <c r="LUQ19" s="230"/>
      <c r="LVN19" s="46"/>
      <c r="LVP19" s="230"/>
      <c r="LWM19" s="46"/>
      <c r="LWO19" s="230"/>
      <c r="LXL19" s="46"/>
      <c r="LXN19" s="230"/>
      <c r="LYK19" s="46"/>
      <c r="LYM19" s="230"/>
      <c r="LZJ19" s="46"/>
      <c r="LZL19" s="230"/>
      <c r="MAI19" s="46"/>
      <c r="MAK19" s="230"/>
      <c r="MBH19" s="46"/>
      <c r="MBJ19" s="230"/>
      <c r="MCG19" s="46"/>
      <c r="MCI19" s="230"/>
      <c r="MDF19" s="46"/>
      <c r="MDH19" s="230"/>
      <c r="MEE19" s="46"/>
      <c r="MEG19" s="230"/>
      <c r="MFD19" s="46"/>
      <c r="MFF19" s="230"/>
      <c r="MGC19" s="46"/>
      <c r="MGE19" s="230"/>
      <c r="MHB19" s="46"/>
      <c r="MHD19" s="230"/>
      <c r="MIA19" s="46"/>
      <c r="MIC19" s="230"/>
      <c r="MIZ19" s="46"/>
      <c r="MJB19" s="230"/>
      <c r="MJY19" s="46"/>
      <c r="MKA19" s="230"/>
      <c r="MKX19" s="46"/>
      <c r="MKZ19" s="230"/>
      <c r="MLW19" s="46"/>
      <c r="MLY19" s="230"/>
      <c r="MMV19" s="46"/>
      <c r="MMX19" s="230"/>
      <c r="MNU19" s="46"/>
      <c r="MNW19" s="230"/>
      <c r="MOT19" s="46"/>
      <c r="MOV19" s="230"/>
      <c r="MPS19" s="46"/>
      <c r="MPU19" s="230"/>
      <c r="MQR19" s="46"/>
      <c r="MQT19" s="230"/>
      <c r="MRQ19" s="46"/>
      <c r="MRS19" s="230"/>
      <c r="MSP19" s="46"/>
      <c r="MSR19" s="230"/>
      <c r="MTO19" s="46"/>
      <c r="MTQ19" s="230"/>
      <c r="MUN19" s="46"/>
      <c r="MUP19" s="230"/>
      <c r="MVM19" s="46"/>
      <c r="MVO19" s="230"/>
      <c r="MWL19" s="46"/>
      <c r="MWN19" s="230"/>
      <c r="MXK19" s="46"/>
      <c r="MXM19" s="230"/>
      <c r="MYJ19" s="46"/>
      <c r="MYL19" s="230"/>
      <c r="MZI19" s="46"/>
      <c r="MZK19" s="230"/>
      <c r="NAH19" s="46"/>
      <c r="NAJ19" s="230"/>
      <c r="NBG19" s="46"/>
      <c r="NBI19" s="230"/>
      <c r="NCF19" s="46"/>
      <c r="NCH19" s="230"/>
      <c r="NDE19" s="46"/>
      <c r="NDG19" s="230"/>
      <c r="NED19" s="46"/>
      <c r="NEF19" s="230"/>
      <c r="NFC19" s="46"/>
      <c r="NFE19" s="230"/>
      <c r="NGB19" s="46"/>
      <c r="NGD19" s="230"/>
      <c r="NHA19" s="46"/>
      <c r="NHC19" s="230"/>
      <c r="NHZ19" s="46"/>
      <c r="NIB19" s="230"/>
      <c r="NIY19" s="46"/>
      <c r="NJA19" s="230"/>
      <c r="NJX19" s="46"/>
      <c r="NJZ19" s="230"/>
      <c r="NKW19" s="46"/>
      <c r="NKY19" s="230"/>
      <c r="NLV19" s="46"/>
      <c r="NLX19" s="230"/>
      <c r="NMU19" s="46"/>
      <c r="NMW19" s="230"/>
      <c r="NNT19" s="46"/>
      <c r="NNV19" s="230"/>
      <c r="NOS19" s="46"/>
      <c r="NOU19" s="230"/>
      <c r="NPR19" s="46"/>
      <c r="NPT19" s="230"/>
      <c r="NQQ19" s="46"/>
      <c r="NQS19" s="230"/>
      <c r="NRP19" s="46"/>
      <c r="NRR19" s="230"/>
      <c r="NSO19" s="46"/>
      <c r="NSQ19" s="230"/>
      <c r="NTN19" s="46"/>
      <c r="NTP19" s="230"/>
      <c r="NUM19" s="46"/>
      <c r="NUO19" s="230"/>
      <c r="NVL19" s="46"/>
      <c r="NVN19" s="230"/>
      <c r="NWK19" s="46"/>
      <c r="NWM19" s="230"/>
      <c r="NXJ19" s="46"/>
      <c r="NXL19" s="230"/>
      <c r="NYI19" s="46"/>
      <c r="NYK19" s="230"/>
      <c r="NZH19" s="46"/>
      <c r="NZJ19" s="230"/>
      <c r="OAG19" s="46"/>
      <c r="OAI19" s="230"/>
      <c r="OBF19" s="46"/>
      <c r="OBH19" s="230"/>
      <c r="OCE19" s="46"/>
      <c r="OCG19" s="230"/>
      <c r="ODD19" s="46"/>
      <c r="ODF19" s="230"/>
      <c r="OEC19" s="46"/>
      <c r="OEE19" s="230"/>
      <c r="OFB19" s="46"/>
      <c r="OFD19" s="230"/>
      <c r="OGA19" s="46"/>
      <c r="OGC19" s="230"/>
      <c r="OGZ19" s="46"/>
      <c r="OHB19" s="230"/>
      <c r="OHY19" s="46"/>
      <c r="OIA19" s="230"/>
      <c r="OIX19" s="46"/>
      <c r="OIZ19" s="230"/>
      <c r="OJW19" s="46"/>
      <c r="OJY19" s="230"/>
      <c r="OKV19" s="46"/>
      <c r="OKX19" s="230"/>
      <c r="OLU19" s="46"/>
      <c r="OLW19" s="230"/>
      <c r="OMT19" s="46"/>
      <c r="OMV19" s="230"/>
      <c r="ONS19" s="46"/>
      <c r="ONU19" s="230"/>
      <c r="OOR19" s="46"/>
      <c r="OOT19" s="230"/>
      <c r="OPQ19" s="46"/>
      <c r="OPS19" s="230"/>
      <c r="OQP19" s="46"/>
      <c r="OQR19" s="230"/>
      <c r="ORO19" s="46"/>
      <c r="ORQ19" s="230"/>
      <c r="OSN19" s="46"/>
      <c r="OSP19" s="230"/>
      <c r="OTM19" s="46"/>
      <c r="OTO19" s="230"/>
      <c r="OUL19" s="46"/>
      <c r="OUN19" s="230"/>
      <c r="OVK19" s="46"/>
      <c r="OVM19" s="230"/>
      <c r="OWJ19" s="46"/>
      <c r="OWL19" s="230"/>
      <c r="OXI19" s="46"/>
      <c r="OXK19" s="230"/>
      <c r="OYH19" s="46"/>
      <c r="OYJ19" s="230"/>
      <c r="OZG19" s="46"/>
      <c r="OZI19" s="230"/>
      <c r="PAF19" s="46"/>
      <c r="PAH19" s="230"/>
      <c r="PBE19" s="46"/>
      <c r="PBG19" s="230"/>
      <c r="PCD19" s="46"/>
      <c r="PCF19" s="230"/>
      <c r="PDC19" s="46"/>
      <c r="PDE19" s="230"/>
      <c r="PEB19" s="46"/>
      <c r="PED19" s="230"/>
      <c r="PFA19" s="46"/>
      <c r="PFC19" s="230"/>
      <c r="PFZ19" s="46"/>
      <c r="PGB19" s="230"/>
      <c r="PGY19" s="46"/>
      <c r="PHA19" s="230"/>
      <c r="PHX19" s="46"/>
      <c r="PHZ19" s="230"/>
      <c r="PIW19" s="46"/>
      <c r="PIY19" s="230"/>
      <c r="PJV19" s="46"/>
      <c r="PJX19" s="230"/>
      <c r="PKU19" s="46"/>
      <c r="PKW19" s="230"/>
      <c r="PLT19" s="46"/>
      <c r="PLV19" s="230"/>
      <c r="PMS19" s="46"/>
      <c r="PMU19" s="230"/>
      <c r="PNR19" s="46"/>
      <c r="PNT19" s="230"/>
      <c r="POQ19" s="46"/>
      <c r="POS19" s="230"/>
      <c r="PPP19" s="46"/>
      <c r="PPR19" s="230"/>
      <c r="PQO19" s="46"/>
      <c r="PQQ19" s="230"/>
      <c r="PRN19" s="46"/>
      <c r="PRP19" s="230"/>
      <c r="PSM19" s="46"/>
      <c r="PSO19" s="230"/>
      <c r="PTL19" s="46"/>
      <c r="PTN19" s="230"/>
      <c r="PUK19" s="46"/>
      <c r="PUM19" s="230"/>
      <c r="PVJ19" s="46"/>
      <c r="PVL19" s="230"/>
      <c r="PWI19" s="46"/>
      <c r="PWK19" s="230"/>
      <c r="PXH19" s="46"/>
      <c r="PXJ19" s="230"/>
      <c r="PYG19" s="46"/>
      <c r="PYI19" s="230"/>
      <c r="PZF19" s="46"/>
      <c r="PZH19" s="230"/>
      <c r="QAE19" s="46"/>
      <c r="QAG19" s="230"/>
      <c r="QBD19" s="46"/>
      <c r="QBF19" s="230"/>
      <c r="QCC19" s="46"/>
      <c r="QCE19" s="230"/>
      <c r="QDB19" s="46"/>
      <c r="QDD19" s="230"/>
      <c r="QEA19" s="46"/>
      <c r="QEC19" s="230"/>
      <c r="QEZ19" s="46"/>
      <c r="QFB19" s="230"/>
      <c r="QFY19" s="46"/>
      <c r="QGA19" s="230"/>
      <c r="QGX19" s="46"/>
      <c r="QGZ19" s="230"/>
      <c r="QHW19" s="46"/>
      <c r="QHY19" s="230"/>
      <c r="QIV19" s="46"/>
      <c r="QIX19" s="230"/>
      <c r="QJU19" s="46"/>
      <c r="QJW19" s="230"/>
      <c r="QKT19" s="46"/>
      <c r="QKV19" s="230"/>
      <c r="QLS19" s="46"/>
      <c r="QLU19" s="230"/>
      <c r="QMR19" s="46"/>
      <c r="QMT19" s="230"/>
      <c r="QNQ19" s="46"/>
      <c r="QNS19" s="230"/>
      <c r="QOP19" s="46"/>
      <c r="QOR19" s="230"/>
      <c r="QPO19" s="46"/>
      <c r="QPQ19" s="230"/>
      <c r="QQN19" s="46"/>
      <c r="QQP19" s="230"/>
      <c r="QRM19" s="46"/>
      <c r="QRO19" s="230"/>
      <c r="QSL19" s="46"/>
      <c r="QSN19" s="230"/>
      <c r="QTK19" s="46"/>
      <c r="QTM19" s="230"/>
      <c r="QUJ19" s="46"/>
      <c r="QUL19" s="230"/>
      <c r="QVI19" s="46"/>
      <c r="QVK19" s="230"/>
      <c r="QWH19" s="46"/>
      <c r="QWJ19" s="230"/>
      <c r="QXG19" s="46"/>
      <c r="QXI19" s="230"/>
      <c r="QYF19" s="46"/>
      <c r="QYH19" s="230"/>
      <c r="QZE19" s="46"/>
      <c r="QZG19" s="230"/>
      <c r="RAD19" s="46"/>
      <c r="RAF19" s="230"/>
      <c r="RBC19" s="46"/>
      <c r="RBE19" s="230"/>
      <c r="RCB19" s="46"/>
      <c r="RCD19" s="230"/>
      <c r="RDA19" s="46"/>
      <c r="RDC19" s="230"/>
      <c r="RDZ19" s="46"/>
      <c r="REB19" s="230"/>
      <c r="REY19" s="46"/>
      <c r="RFA19" s="230"/>
      <c r="RFX19" s="46"/>
      <c r="RFZ19" s="230"/>
      <c r="RGW19" s="46"/>
      <c r="RGY19" s="230"/>
      <c r="RHV19" s="46"/>
      <c r="RHX19" s="230"/>
      <c r="RIU19" s="46"/>
      <c r="RIW19" s="230"/>
      <c r="RJT19" s="46"/>
      <c r="RJV19" s="230"/>
      <c r="RKS19" s="46"/>
      <c r="RKU19" s="230"/>
      <c r="RLR19" s="46"/>
      <c r="RLT19" s="230"/>
      <c r="RMQ19" s="46"/>
      <c r="RMS19" s="230"/>
      <c r="RNP19" s="46"/>
      <c r="RNR19" s="230"/>
      <c r="ROO19" s="46"/>
      <c r="ROQ19" s="230"/>
      <c r="RPN19" s="46"/>
      <c r="RPP19" s="230"/>
      <c r="RQM19" s="46"/>
      <c r="RQO19" s="230"/>
      <c r="RRL19" s="46"/>
      <c r="RRN19" s="230"/>
      <c r="RSK19" s="46"/>
      <c r="RSM19" s="230"/>
      <c r="RTJ19" s="46"/>
      <c r="RTL19" s="230"/>
      <c r="RUI19" s="46"/>
      <c r="RUK19" s="230"/>
      <c r="RVH19" s="46"/>
      <c r="RVJ19" s="230"/>
      <c r="RWG19" s="46"/>
      <c r="RWI19" s="230"/>
      <c r="RXF19" s="46"/>
      <c r="RXH19" s="230"/>
      <c r="RYE19" s="46"/>
      <c r="RYG19" s="230"/>
      <c r="RZD19" s="46"/>
      <c r="RZF19" s="230"/>
      <c r="SAC19" s="46"/>
      <c r="SAE19" s="230"/>
      <c r="SBB19" s="46"/>
      <c r="SBD19" s="230"/>
      <c r="SCA19" s="46"/>
      <c r="SCC19" s="230"/>
      <c r="SCZ19" s="46"/>
      <c r="SDB19" s="230"/>
      <c r="SDY19" s="46"/>
      <c r="SEA19" s="230"/>
      <c r="SEX19" s="46"/>
      <c r="SEZ19" s="230"/>
      <c r="SFW19" s="46"/>
      <c r="SFY19" s="230"/>
      <c r="SGV19" s="46"/>
      <c r="SGX19" s="230"/>
      <c r="SHU19" s="46"/>
      <c r="SHW19" s="230"/>
      <c r="SIT19" s="46"/>
      <c r="SIV19" s="230"/>
      <c r="SJS19" s="46"/>
      <c r="SJU19" s="230"/>
      <c r="SKR19" s="46"/>
      <c r="SKT19" s="230"/>
      <c r="SLQ19" s="46"/>
      <c r="SLS19" s="230"/>
      <c r="SMP19" s="46"/>
      <c r="SMR19" s="230"/>
      <c r="SNO19" s="46"/>
      <c r="SNQ19" s="230"/>
      <c r="SON19" s="46"/>
      <c r="SOP19" s="230"/>
      <c r="SPM19" s="46"/>
      <c r="SPO19" s="230"/>
      <c r="SQL19" s="46"/>
      <c r="SQN19" s="230"/>
      <c r="SRK19" s="46"/>
      <c r="SRM19" s="230"/>
      <c r="SSJ19" s="46"/>
      <c r="SSL19" s="230"/>
      <c r="STI19" s="46"/>
      <c r="STK19" s="230"/>
      <c r="SUH19" s="46"/>
      <c r="SUJ19" s="230"/>
      <c r="SVG19" s="46"/>
      <c r="SVI19" s="230"/>
      <c r="SWF19" s="46"/>
      <c r="SWH19" s="230"/>
      <c r="SXE19" s="46"/>
      <c r="SXG19" s="230"/>
      <c r="SYD19" s="46"/>
      <c r="SYF19" s="230"/>
      <c r="SZC19" s="46"/>
      <c r="SZE19" s="230"/>
      <c r="TAB19" s="46"/>
      <c r="TAD19" s="230"/>
      <c r="TBA19" s="46"/>
      <c r="TBC19" s="230"/>
      <c r="TBZ19" s="46"/>
      <c r="TCB19" s="230"/>
      <c r="TCY19" s="46"/>
      <c r="TDA19" s="230"/>
      <c r="TDX19" s="46"/>
      <c r="TDZ19" s="230"/>
      <c r="TEW19" s="46"/>
      <c r="TEY19" s="230"/>
      <c r="TFV19" s="46"/>
      <c r="TFX19" s="230"/>
      <c r="TGU19" s="46"/>
      <c r="TGW19" s="230"/>
      <c r="THT19" s="46"/>
      <c r="THV19" s="230"/>
      <c r="TIS19" s="46"/>
      <c r="TIU19" s="230"/>
      <c r="TJR19" s="46"/>
      <c r="TJT19" s="230"/>
      <c r="TKQ19" s="46"/>
      <c r="TKS19" s="230"/>
      <c r="TLP19" s="46"/>
      <c r="TLR19" s="230"/>
      <c r="TMO19" s="46"/>
      <c r="TMQ19" s="230"/>
      <c r="TNN19" s="46"/>
      <c r="TNP19" s="230"/>
      <c r="TOM19" s="46"/>
      <c r="TOO19" s="230"/>
      <c r="TPL19" s="46"/>
      <c r="TPN19" s="230"/>
      <c r="TQK19" s="46"/>
      <c r="TQM19" s="230"/>
      <c r="TRJ19" s="46"/>
      <c r="TRL19" s="230"/>
      <c r="TSI19" s="46"/>
      <c r="TSK19" s="230"/>
      <c r="TTH19" s="46"/>
      <c r="TTJ19" s="230"/>
      <c r="TUG19" s="46"/>
      <c r="TUI19" s="230"/>
      <c r="TVF19" s="46"/>
      <c r="TVH19" s="230"/>
      <c r="TWE19" s="46"/>
      <c r="TWG19" s="230"/>
      <c r="TXD19" s="46"/>
      <c r="TXF19" s="230"/>
      <c r="TYC19" s="46"/>
      <c r="TYE19" s="230"/>
      <c r="TZB19" s="46"/>
      <c r="TZD19" s="230"/>
      <c r="UAA19" s="46"/>
      <c r="UAC19" s="230"/>
      <c r="UAZ19" s="46"/>
      <c r="UBB19" s="230"/>
      <c r="UBY19" s="46"/>
      <c r="UCA19" s="230"/>
      <c r="UCX19" s="46"/>
      <c r="UCZ19" s="230"/>
      <c r="UDW19" s="46"/>
      <c r="UDY19" s="230"/>
      <c r="UEV19" s="46"/>
      <c r="UEX19" s="230"/>
      <c r="UFU19" s="46"/>
      <c r="UFW19" s="230"/>
      <c r="UGT19" s="46"/>
      <c r="UGV19" s="230"/>
      <c r="UHS19" s="46"/>
      <c r="UHU19" s="230"/>
      <c r="UIR19" s="46"/>
      <c r="UIT19" s="230"/>
      <c r="UJQ19" s="46"/>
      <c r="UJS19" s="230"/>
      <c r="UKP19" s="46"/>
      <c r="UKR19" s="230"/>
      <c r="ULO19" s="46"/>
      <c r="ULQ19" s="230"/>
      <c r="UMN19" s="46"/>
      <c r="UMP19" s="230"/>
      <c r="UNM19" s="46"/>
      <c r="UNO19" s="230"/>
      <c r="UOL19" s="46"/>
      <c r="UON19" s="230"/>
      <c r="UPK19" s="46"/>
      <c r="UPM19" s="230"/>
      <c r="UQJ19" s="46"/>
      <c r="UQL19" s="230"/>
      <c r="URI19" s="46"/>
      <c r="URK19" s="230"/>
      <c r="USH19" s="46"/>
      <c r="USJ19" s="230"/>
      <c r="UTG19" s="46"/>
      <c r="UTI19" s="230"/>
      <c r="UUF19" s="46"/>
      <c r="UUH19" s="230"/>
      <c r="UVE19" s="46"/>
      <c r="UVG19" s="230"/>
      <c r="UWD19" s="46"/>
      <c r="UWF19" s="230"/>
      <c r="UXC19" s="46"/>
      <c r="UXE19" s="230"/>
      <c r="UYB19" s="46"/>
      <c r="UYD19" s="230"/>
      <c r="UZA19" s="46"/>
      <c r="UZC19" s="230"/>
      <c r="UZZ19" s="46"/>
      <c r="VAB19" s="230"/>
      <c r="VAY19" s="46"/>
      <c r="VBA19" s="230"/>
      <c r="VBX19" s="46"/>
      <c r="VBZ19" s="230"/>
      <c r="VCW19" s="46"/>
      <c r="VCY19" s="230"/>
      <c r="VDV19" s="46"/>
      <c r="VDX19" s="230"/>
      <c r="VEU19" s="46"/>
      <c r="VEW19" s="230"/>
      <c r="VFT19" s="46"/>
      <c r="VFV19" s="230"/>
      <c r="VGS19" s="46"/>
      <c r="VGU19" s="230"/>
      <c r="VHR19" s="46"/>
      <c r="VHT19" s="230"/>
      <c r="VIQ19" s="46"/>
      <c r="VIS19" s="230"/>
      <c r="VJP19" s="46"/>
      <c r="VJR19" s="230"/>
      <c r="VKO19" s="46"/>
      <c r="VKQ19" s="230"/>
      <c r="VLN19" s="46"/>
      <c r="VLP19" s="230"/>
      <c r="VMM19" s="46"/>
      <c r="VMO19" s="230"/>
      <c r="VNL19" s="46"/>
      <c r="VNN19" s="230"/>
      <c r="VOK19" s="46"/>
      <c r="VOM19" s="230"/>
      <c r="VPJ19" s="46"/>
      <c r="VPL19" s="230"/>
      <c r="VQI19" s="46"/>
      <c r="VQK19" s="230"/>
      <c r="VRH19" s="46"/>
      <c r="VRJ19" s="230"/>
      <c r="VSG19" s="46"/>
      <c r="VSI19" s="230"/>
      <c r="VTF19" s="46"/>
      <c r="VTH19" s="230"/>
      <c r="VUE19" s="46"/>
      <c r="VUG19" s="230"/>
      <c r="VVD19" s="46"/>
      <c r="VVF19" s="230"/>
      <c r="VWC19" s="46"/>
      <c r="VWE19" s="230"/>
      <c r="VXB19" s="46"/>
      <c r="VXD19" s="230"/>
      <c r="VYA19" s="46"/>
      <c r="VYC19" s="230"/>
      <c r="VYZ19" s="46"/>
      <c r="VZB19" s="230"/>
      <c r="VZY19" s="46"/>
      <c r="WAA19" s="230"/>
      <c r="WAX19" s="46"/>
      <c r="WAZ19" s="230"/>
      <c r="WBW19" s="46"/>
      <c r="WBY19" s="230"/>
      <c r="WCV19" s="46"/>
      <c r="WCX19" s="230"/>
      <c r="WDU19" s="46"/>
      <c r="WDW19" s="230"/>
      <c r="WET19" s="46"/>
      <c r="WEV19" s="230"/>
      <c r="WFS19" s="46"/>
      <c r="WFU19" s="230"/>
      <c r="WGR19" s="46"/>
      <c r="WGT19" s="230"/>
      <c r="WHQ19" s="46"/>
      <c r="WHS19" s="230"/>
      <c r="WIP19" s="46"/>
      <c r="WIR19" s="230"/>
      <c r="WJO19" s="46"/>
      <c r="WJQ19" s="230"/>
      <c r="WKN19" s="46"/>
      <c r="WKP19" s="230"/>
      <c r="WLM19" s="46"/>
      <c r="WLO19" s="230"/>
      <c r="WML19" s="46"/>
      <c r="WMN19" s="230"/>
      <c r="WNK19" s="46"/>
      <c r="WNM19" s="230"/>
      <c r="WOJ19" s="46"/>
      <c r="WOL19" s="230"/>
      <c r="WPI19" s="46"/>
      <c r="WPK19" s="230"/>
      <c r="WQH19" s="46"/>
      <c r="WQJ19" s="230"/>
      <c r="WRG19" s="46"/>
      <c r="WRI19" s="230"/>
      <c r="WSF19" s="46"/>
      <c r="WSH19" s="230"/>
      <c r="WTE19" s="46"/>
      <c r="WTG19" s="230"/>
      <c r="WUD19" s="46"/>
      <c r="WUF19" s="230"/>
      <c r="WVC19" s="46"/>
      <c r="WVE19" s="230"/>
      <c r="WWB19" s="46"/>
      <c r="WWD19" s="230"/>
      <c r="WXA19" s="46"/>
      <c r="WXC19" s="230"/>
      <c r="WXZ19" s="46"/>
      <c r="WYB19" s="230"/>
      <c r="WYY19" s="46"/>
      <c r="WZA19" s="230"/>
      <c r="WZX19" s="46"/>
      <c r="WZZ19" s="230"/>
      <c r="XAW19" s="46"/>
      <c r="XAY19" s="230"/>
      <c r="XBV19" s="46"/>
      <c r="XBX19" s="230"/>
      <c r="XCU19" s="46"/>
      <c r="XCW19" s="230"/>
      <c r="XDT19" s="46"/>
      <c r="XDV19" s="230"/>
      <c r="XES19" s="46"/>
      <c r="XEU19" s="230"/>
    </row>
    <row r="20" spans="1:1023 1025:2048 2050:3050 3073:4075 4098:5100 5123:6125 6148:7150 7173:8175 8198:9200 9223:10225 10248:11250 11273:12275 12298:13300 13323:14325 14348:15350 15373:16375" ht="13.5" hidden="1" x14ac:dyDescent="0.25">
      <c r="A20" s="60" t="s">
        <v>44</v>
      </c>
      <c r="B20" s="229">
        <v>3.8</v>
      </c>
      <c r="C20" s="60">
        <v>0</v>
      </c>
      <c r="D20" s="60">
        <v>0</v>
      </c>
      <c r="E20" s="60">
        <v>0</v>
      </c>
      <c r="F20" s="60">
        <v>0</v>
      </c>
      <c r="G20" s="60">
        <v>0</v>
      </c>
      <c r="H20" s="60">
        <v>0</v>
      </c>
      <c r="I20" s="60">
        <v>0</v>
      </c>
      <c r="J20" s="60">
        <v>0</v>
      </c>
      <c r="K20" s="60">
        <v>0</v>
      </c>
      <c r="L20" s="60">
        <v>0</v>
      </c>
      <c r="M20" s="60">
        <v>0</v>
      </c>
      <c r="N20" s="60">
        <v>0</v>
      </c>
      <c r="O20" s="60">
        <v>0</v>
      </c>
      <c r="P20" s="60">
        <v>0</v>
      </c>
      <c r="Q20" s="60">
        <v>0</v>
      </c>
      <c r="R20" s="60">
        <v>0</v>
      </c>
      <c r="S20" s="60">
        <v>0</v>
      </c>
      <c r="T20" s="229">
        <v>4</v>
      </c>
      <c r="U20" s="229">
        <v>5.5</v>
      </c>
      <c r="V20" s="229">
        <v>2.5</v>
      </c>
      <c r="W20" s="229"/>
      <c r="X20" s="229">
        <v>3.8</v>
      </c>
      <c r="Y20" s="229"/>
      <c r="Z20" s="60">
        <v>2.5</v>
      </c>
      <c r="AA20" s="60">
        <v>4</v>
      </c>
      <c r="AB20" s="60">
        <v>5.5</v>
      </c>
      <c r="AC20" s="60"/>
      <c r="AD20" s="60"/>
      <c r="AV20" s="46"/>
      <c r="AX20" s="230"/>
      <c r="BU20" s="46"/>
      <c r="BW20" s="230"/>
      <c r="CT20" s="46"/>
      <c r="CV20" s="230"/>
      <c r="DS20" s="46"/>
      <c r="DU20" s="230"/>
      <c r="ER20" s="46"/>
      <c r="ET20" s="230"/>
      <c r="FQ20" s="46"/>
      <c r="FS20" s="230"/>
      <c r="GP20" s="46"/>
      <c r="GR20" s="230"/>
      <c r="HO20" s="46"/>
      <c r="HQ20" s="230"/>
      <c r="IN20" s="46"/>
      <c r="IP20" s="230"/>
      <c r="JM20" s="46"/>
      <c r="JO20" s="230"/>
      <c r="KL20" s="46"/>
      <c r="KN20" s="230"/>
      <c r="LK20" s="46"/>
      <c r="LM20" s="230"/>
      <c r="MJ20" s="46"/>
      <c r="ML20" s="230"/>
      <c r="NI20" s="46"/>
      <c r="NK20" s="230"/>
      <c r="OH20" s="46"/>
      <c r="OJ20" s="230"/>
      <c r="PG20" s="46"/>
      <c r="PI20" s="230"/>
      <c r="QF20" s="46"/>
      <c r="QH20" s="230"/>
      <c r="RE20" s="46"/>
      <c r="RG20" s="230"/>
      <c r="SD20" s="46"/>
      <c r="SF20" s="230"/>
      <c r="TC20" s="46"/>
      <c r="TE20" s="230"/>
      <c r="UB20" s="46"/>
      <c r="UD20" s="230"/>
      <c r="VA20" s="46"/>
      <c r="VC20" s="230"/>
      <c r="VZ20" s="46"/>
      <c r="WB20" s="230"/>
      <c r="WY20" s="46"/>
      <c r="XA20" s="230"/>
      <c r="XX20" s="46"/>
      <c r="XZ20" s="230"/>
      <c r="YW20" s="46"/>
      <c r="YY20" s="230"/>
      <c r="ZV20" s="46"/>
      <c r="ZX20" s="230"/>
      <c r="AAU20" s="46"/>
      <c r="AAW20" s="230"/>
      <c r="ABT20" s="46"/>
      <c r="ABV20" s="230"/>
      <c r="ACS20" s="46"/>
      <c r="ACU20" s="230"/>
      <c r="ADR20" s="46"/>
      <c r="ADT20" s="230"/>
      <c r="AEQ20" s="46"/>
      <c r="AES20" s="230"/>
      <c r="AFP20" s="46"/>
      <c r="AFR20" s="230"/>
      <c r="AGO20" s="46"/>
      <c r="AGQ20" s="230"/>
      <c r="AHN20" s="46"/>
      <c r="AHP20" s="230"/>
      <c r="AIM20" s="46"/>
      <c r="AIO20" s="230"/>
      <c r="AJL20" s="46"/>
      <c r="AJN20" s="230"/>
      <c r="AKK20" s="46"/>
      <c r="AKM20" s="230"/>
      <c r="ALJ20" s="46"/>
      <c r="ALL20" s="230"/>
      <c r="AMI20" s="46"/>
      <c r="AMK20" s="230"/>
      <c r="ANH20" s="46"/>
      <c r="ANJ20" s="230"/>
      <c r="AOG20" s="46"/>
      <c r="AOI20" s="230"/>
      <c r="APF20" s="46"/>
      <c r="APH20" s="230"/>
      <c r="AQE20" s="46"/>
      <c r="AQG20" s="230"/>
      <c r="ARD20" s="46"/>
      <c r="ARF20" s="230"/>
      <c r="ASC20" s="46"/>
      <c r="ASE20" s="230"/>
      <c r="ATB20" s="46"/>
      <c r="ATD20" s="230"/>
      <c r="AUA20" s="46"/>
      <c r="AUC20" s="230"/>
      <c r="AUZ20" s="46"/>
      <c r="AVB20" s="230"/>
      <c r="AVY20" s="46"/>
      <c r="AWA20" s="230"/>
      <c r="AWX20" s="46"/>
      <c r="AWZ20" s="230"/>
      <c r="AXW20" s="46"/>
      <c r="AXY20" s="230"/>
      <c r="AYV20" s="46"/>
      <c r="AYX20" s="230"/>
      <c r="AZU20" s="46"/>
      <c r="AZW20" s="230"/>
      <c r="BAT20" s="46"/>
      <c r="BAV20" s="230"/>
      <c r="BBS20" s="46"/>
      <c r="BBU20" s="230"/>
      <c r="BCR20" s="46"/>
      <c r="BCT20" s="230"/>
      <c r="BDQ20" s="46"/>
      <c r="BDS20" s="230"/>
      <c r="BEP20" s="46"/>
      <c r="BER20" s="230"/>
      <c r="BFO20" s="46"/>
      <c r="BFQ20" s="230"/>
      <c r="BGN20" s="46"/>
      <c r="BGP20" s="230"/>
      <c r="BHM20" s="46"/>
      <c r="BHO20" s="230"/>
      <c r="BIL20" s="46"/>
      <c r="BIN20" s="230"/>
      <c r="BJK20" s="46"/>
      <c r="BJM20" s="230"/>
      <c r="BKJ20" s="46"/>
      <c r="BKL20" s="230"/>
      <c r="BLI20" s="46"/>
      <c r="BLK20" s="230"/>
      <c r="BMH20" s="46"/>
      <c r="BMJ20" s="230"/>
      <c r="BNG20" s="46"/>
      <c r="BNI20" s="230"/>
      <c r="BOF20" s="46"/>
      <c r="BOH20" s="230"/>
      <c r="BPE20" s="46"/>
      <c r="BPG20" s="230"/>
      <c r="BQD20" s="46"/>
      <c r="BQF20" s="230"/>
      <c r="BRC20" s="46"/>
      <c r="BRE20" s="230"/>
      <c r="BSB20" s="46"/>
      <c r="BSD20" s="230"/>
      <c r="BTA20" s="46"/>
      <c r="BTC20" s="230"/>
      <c r="BTZ20" s="46"/>
      <c r="BUB20" s="230"/>
      <c r="BUY20" s="46"/>
      <c r="BVA20" s="230"/>
      <c r="BVX20" s="46"/>
      <c r="BVZ20" s="230"/>
      <c r="BWW20" s="46"/>
      <c r="BWY20" s="230"/>
      <c r="BXV20" s="46"/>
      <c r="BXX20" s="230"/>
      <c r="BYU20" s="46"/>
      <c r="BYW20" s="230"/>
      <c r="BZT20" s="46"/>
      <c r="BZV20" s="230"/>
      <c r="CAS20" s="46"/>
      <c r="CAU20" s="230"/>
      <c r="CBR20" s="46"/>
      <c r="CBT20" s="230"/>
      <c r="CCQ20" s="46"/>
      <c r="CCS20" s="230"/>
      <c r="CDP20" s="46"/>
      <c r="CDR20" s="230"/>
      <c r="CEO20" s="46"/>
      <c r="CEQ20" s="230"/>
      <c r="CFN20" s="46"/>
      <c r="CFP20" s="230"/>
      <c r="CGM20" s="46"/>
      <c r="CGO20" s="230"/>
      <c r="CHL20" s="46"/>
      <c r="CHN20" s="230"/>
      <c r="CIK20" s="46"/>
      <c r="CIM20" s="230"/>
      <c r="CJJ20" s="46"/>
      <c r="CJL20" s="230"/>
      <c r="CKI20" s="46"/>
      <c r="CKK20" s="230"/>
      <c r="CLH20" s="46"/>
      <c r="CLJ20" s="230"/>
      <c r="CMG20" s="46"/>
      <c r="CMI20" s="230"/>
      <c r="CNF20" s="46"/>
      <c r="CNH20" s="230"/>
      <c r="COE20" s="46"/>
      <c r="COG20" s="230"/>
      <c r="CPD20" s="46"/>
      <c r="CPF20" s="230"/>
      <c r="CQC20" s="46"/>
      <c r="CQE20" s="230"/>
      <c r="CRB20" s="46"/>
      <c r="CRD20" s="230"/>
      <c r="CSA20" s="46"/>
      <c r="CSC20" s="230"/>
      <c r="CSZ20" s="46"/>
      <c r="CTB20" s="230"/>
      <c r="CTY20" s="46"/>
      <c r="CUA20" s="230"/>
      <c r="CUX20" s="46"/>
      <c r="CUZ20" s="230"/>
      <c r="CVW20" s="46"/>
      <c r="CVY20" s="230"/>
      <c r="CWV20" s="46"/>
      <c r="CWX20" s="230"/>
      <c r="CXU20" s="46"/>
      <c r="CXW20" s="230"/>
      <c r="CYT20" s="46"/>
      <c r="CYV20" s="230"/>
      <c r="CZS20" s="46"/>
      <c r="CZU20" s="230"/>
      <c r="DAR20" s="46"/>
      <c r="DAT20" s="230"/>
      <c r="DBQ20" s="46"/>
      <c r="DBS20" s="230"/>
      <c r="DCP20" s="46"/>
      <c r="DCR20" s="230"/>
      <c r="DDO20" s="46"/>
      <c r="DDQ20" s="230"/>
      <c r="DEN20" s="46"/>
      <c r="DEP20" s="230"/>
      <c r="DFM20" s="46"/>
      <c r="DFO20" s="230"/>
      <c r="DGL20" s="46"/>
      <c r="DGN20" s="230"/>
      <c r="DHK20" s="46"/>
      <c r="DHM20" s="230"/>
      <c r="DIJ20" s="46"/>
      <c r="DIL20" s="230"/>
      <c r="DJI20" s="46"/>
      <c r="DJK20" s="230"/>
      <c r="DKH20" s="46"/>
      <c r="DKJ20" s="230"/>
      <c r="DLG20" s="46"/>
      <c r="DLI20" s="230"/>
      <c r="DMF20" s="46"/>
      <c r="DMH20" s="230"/>
      <c r="DNE20" s="46"/>
      <c r="DNG20" s="230"/>
      <c r="DOD20" s="46"/>
      <c r="DOF20" s="230"/>
      <c r="DPC20" s="46"/>
      <c r="DPE20" s="230"/>
      <c r="DQB20" s="46"/>
      <c r="DQD20" s="230"/>
      <c r="DRA20" s="46"/>
      <c r="DRC20" s="230"/>
      <c r="DRZ20" s="46"/>
      <c r="DSB20" s="230"/>
      <c r="DSY20" s="46"/>
      <c r="DTA20" s="230"/>
      <c r="DTX20" s="46"/>
      <c r="DTZ20" s="230"/>
      <c r="DUW20" s="46"/>
      <c r="DUY20" s="230"/>
      <c r="DVV20" s="46"/>
      <c r="DVX20" s="230"/>
      <c r="DWU20" s="46"/>
      <c r="DWW20" s="230"/>
      <c r="DXT20" s="46"/>
      <c r="DXV20" s="230"/>
      <c r="DYS20" s="46"/>
      <c r="DYU20" s="230"/>
      <c r="DZR20" s="46"/>
      <c r="DZT20" s="230"/>
      <c r="EAQ20" s="46"/>
      <c r="EAS20" s="230"/>
      <c r="EBP20" s="46"/>
      <c r="EBR20" s="230"/>
      <c r="ECO20" s="46"/>
      <c r="ECQ20" s="230"/>
      <c r="EDN20" s="46"/>
      <c r="EDP20" s="230"/>
      <c r="EEM20" s="46"/>
      <c r="EEO20" s="230"/>
      <c r="EFL20" s="46"/>
      <c r="EFN20" s="230"/>
      <c r="EGK20" s="46"/>
      <c r="EGM20" s="230"/>
      <c r="EHJ20" s="46"/>
      <c r="EHL20" s="230"/>
      <c r="EII20" s="46"/>
      <c r="EIK20" s="230"/>
      <c r="EJH20" s="46"/>
      <c r="EJJ20" s="230"/>
      <c r="EKG20" s="46"/>
      <c r="EKI20" s="230"/>
      <c r="ELF20" s="46"/>
      <c r="ELH20" s="230"/>
      <c r="EME20" s="46"/>
      <c r="EMG20" s="230"/>
      <c r="END20" s="46"/>
      <c r="ENF20" s="230"/>
      <c r="EOC20" s="46"/>
      <c r="EOE20" s="230"/>
      <c r="EPB20" s="46"/>
      <c r="EPD20" s="230"/>
      <c r="EQA20" s="46"/>
      <c r="EQC20" s="230"/>
      <c r="EQZ20" s="46"/>
      <c r="ERB20" s="230"/>
      <c r="ERY20" s="46"/>
      <c r="ESA20" s="230"/>
      <c r="ESX20" s="46"/>
      <c r="ESZ20" s="230"/>
      <c r="ETW20" s="46"/>
      <c r="ETY20" s="230"/>
      <c r="EUV20" s="46"/>
      <c r="EUX20" s="230"/>
      <c r="EVU20" s="46"/>
      <c r="EVW20" s="230"/>
      <c r="EWT20" s="46"/>
      <c r="EWV20" s="230"/>
      <c r="EXS20" s="46"/>
      <c r="EXU20" s="230"/>
      <c r="EYR20" s="46"/>
      <c r="EYT20" s="230"/>
      <c r="EZQ20" s="46"/>
      <c r="EZS20" s="230"/>
      <c r="FAP20" s="46"/>
      <c r="FAR20" s="230"/>
      <c r="FBO20" s="46"/>
      <c r="FBQ20" s="230"/>
      <c r="FCN20" s="46"/>
      <c r="FCP20" s="230"/>
      <c r="FDM20" s="46"/>
      <c r="FDO20" s="230"/>
      <c r="FEL20" s="46"/>
      <c r="FEN20" s="230"/>
      <c r="FFK20" s="46"/>
      <c r="FFM20" s="230"/>
      <c r="FGJ20" s="46"/>
      <c r="FGL20" s="230"/>
      <c r="FHI20" s="46"/>
      <c r="FHK20" s="230"/>
      <c r="FIH20" s="46"/>
      <c r="FIJ20" s="230"/>
      <c r="FJG20" s="46"/>
      <c r="FJI20" s="230"/>
      <c r="FKF20" s="46"/>
      <c r="FKH20" s="230"/>
      <c r="FLE20" s="46"/>
      <c r="FLG20" s="230"/>
      <c r="FMD20" s="46"/>
      <c r="FMF20" s="230"/>
      <c r="FNC20" s="46"/>
      <c r="FNE20" s="230"/>
      <c r="FOB20" s="46"/>
      <c r="FOD20" s="230"/>
      <c r="FPA20" s="46"/>
      <c r="FPC20" s="230"/>
      <c r="FPZ20" s="46"/>
      <c r="FQB20" s="230"/>
      <c r="FQY20" s="46"/>
      <c r="FRA20" s="230"/>
      <c r="FRX20" s="46"/>
      <c r="FRZ20" s="230"/>
      <c r="FSW20" s="46"/>
      <c r="FSY20" s="230"/>
      <c r="FTV20" s="46"/>
      <c r="FTX20" s="230"/>
      <c r="FUU20" s="46"/>
      <c r="FUW20" s="230"/>
      <c r="FVT20" s="46"/>
      <c r="FVV20" s="230"/>
      <c r="FWS20" s="46"/>
      <c r="FWU20" s="230"/>
      <c r="FXR20" s="46"/>
      <c r="FXT20" s="230"/>
      <c r="FYQ20" s="46"/>
      <c r="FYS20" s="230"/>
      <c r="FZP20" s="46"/>
      <c r="FZR20" s="230"/>
      <c r="GAO20" s="46"/>
      <c r="GAQ20" s="230"/>
      <c r="GBN20" s="46"/>
      <c r="GBP20" s="230"/>
      <c r="GCM20" s="46"/>
      <c r="GCO20" s="230"/>
      <c r="GDL20" s="46"/>
      <c r="GDN20" s="230"/>
      <c r="GEK20" s="46"/>
      <c r="GEM20" s="230"/>
      <c r="GFJ20" s="46"/>
      <c r="GFL20" s="230"/>
      <c r="GGI20" s="46"/>
      <c r="GGK20" s="230"/>
      <c r="GHH20" s="46"/>
      <c r="GHJ20" s="230"/>
      <c r="GIG20" s="46"/>
      <c r="GII20" s="230"/>
      <c r="GJF20" s="46"/>
      <c r="GJH20" s="230"/>
      <c r="GKE20" s="46"/>
      <c r="GKG20" s="230"/>
      <c r="GLD20" s="46"/>
      <c r="GLF20" s="230"/>
      <c r="GMC20" s="46"/>
      <c r="GME20" s="230"/>
      <c r="GNB20" s="46"/>
      <c r="GND20" s="230"/>
      <c r="GOA20" s="46"/>
      <c r="GOC20" s="230"/>
      <c r="GOZ20" s="46"/>
      <c r="GPB20" s="230"/>
      <c r="GPY20" s="46"/>
      <c r="GQA20" s="230"/>
      <c r="GQX20" s="46"/>
      <c r="GQZ20" s="230"/>
      <c r="GRW20" s="46"/>
      <c r="GRY20" s="230"/>
      <c r="GSV20" s="46"/>
      <c r="GSX20" s="230"/>
      <c r="GTU20" s="46"/>
      <c r="GTW20" s="230"/>
      <c r="GUT20" s="46"/>
      <c r="GUV20" s="230"/>
      <c r="GVS20" s="46"/>
      <c r="GVU20" s="230"/>
      <c r="GWR20" s="46"/>
      <c r="GWT20" s="230"/>
      <c r="GXQ20" s="46"/>
      <c r="GXS20" s="230"/>
      <c r="GYP20" s="46"/>
      <c r="GYR20" s="230"/>
      <c r="GZO20" s="46"/>
      <c r="GZQ20" s="230"/>
      <c r="HAN20" s="46"/>
      <c r="HAP20" s="230"/>
      <c r="HBM20" s="46"/>
      <c r="HBO20" s="230"/>
      <c r="HCL20" s="46"/>
      <c r="HCN20" s="230"/>
      <c r="HDK20" s="46"/>
      <c r="HDM20" s="230"/>
      <c r="HEJ20" s="46"/>
      <c r="HEL20" s="230"/>
      <c r="HFI20" s="46"/>
      <c r="HFK20" s="230"/>
      <c r="HGH20" s="46"/>
      <c r="HGJ20" s="230"/>
      <c r="HHG20" s="46"/>
      <c r="HHI20" s="230"/>
      <c r="HIF20" s="46"/>
      <c r="HIH20" s="230"/>
      <c r="HJE20" s="46"/>
      <c r="HJG20" s="230"/>
      <c r="HKD20" s="46"/>
      <c r="HKF20" s="230"/>
      <c r="HLC20" s="46"/>
      <c r="HLE20" s="230"/>
      <c r="HMB20" s="46"/>
      <c r="HMD20" s="230"/>
      <c r="HNA20" s="46"/>
      <c r="HNC20" s="230"/>
      <c r="HNZ20" s="46"/>
      <c r="HOB20" s="230"/>
      <c r="HOY20" s="46"/>
      <c r="HPA20" s="230"/>
      <c r="HPX20" s="46"/>
      <c r="HPZ20" s="230"/>
      <c r="HQW20" s="46"/>
      <c r="HQY20" s="230"/>
      <c r="HRV20" s="46"/>
      <c r="HRX20" s="230"/>
      <c r="HSU20" s="46"/>
      <c r="HSW20" s="230"/>
      <c r="HTT20" s="46"/>
      <c r="HTV20" s="230"/>
      <c r="HUS20" s="46"/>
      <c r="HUU20" s="230"/>
      <c r="HVR20" s="46"/>
      <c r="HVT20" s="230"/>
      <c r="HWQ20" s="46"/>
      <c r="HWS20" s="230"/>
      <c r="HXP20" s="46"/>
      <c r="HXR20" s="230"/>
      <c r="HYO20" s="46"/>
      <c r="HYQ20" s="230"/>
      <c r="HZN20" s="46"/>
      <c r="HZP20" s="230"/>
      <c r="IAM20" s="46"/>
      <c r="IAO20" s="230"/>
      <c r="IBL20" s="46"/>
      <c r="IBN20" s="230"/>
      <c r="ICK20" s="46"/>
      <c r="ICM20" s="230"/>
      <c r="IDJ20" s="46"/>
      <c r="IDL20" s="230"/>
      <c r="IEI20" s="46"/>
      <c r="IEK20" s="230"/>
      <c r="IFH20" s="46"/>
      <c r="IFJ20" s="230"/>
      <c r="IGG20" s="46"/>
      <c r="IGI20" s="230"/>
      <c r="IHF20" s="46"/>
      <c r="IHH20" s="230"/>
      <c r="IIE20" s="46"/>
      <c r="IIG20" s="230"/>
      <c r="IJD20" s="46"/>
      <c r="IJF20" s="230"/>
      <c r="IKC20" s="46"/>
      <c r="IKE20" s="230"/>
      <c r="ILB20" s="46"/>
      <c r="ILD20" s="230"/>
      <c r="IMA20" s="46"/>
      <c r="IMC20" s="230"/>
      <c r="IMZ20" s="46"/>
      <c r="INB20" s="230"/>
      <c r="INY20" s="46"/>
      <c r="IOA20" s="230"/>
      <c r="IOX20" s="46"/>
      <c r="IOZ20" s="230"/>
      <c r="IPW20" s="46"/>
      <c r="IPY20" s="230"/>
      <c r="IQV20" s="46"/>
      <c r="IQX20" s="230"/>
      <c r="IRU20" s="46"/>
      <c r="IRW20" s="230"/>
      <c r="IST20" s="46"/>
      <c r="ISV20" s="230"/>
      <c r="ITS20" s="46"/>
      <c r="ITU20" s="230"/>
      <c r="IUR20" s="46"/>
      <c r="IUT20" s="230"/>
      <c r="IVQ20" s="46"/>
      <c r="IVS20" s="230"/>
      <c r="IWP20" s="46"/>
      <c r="IWR20" s="230"/>
      <c r="IXO20" s="46"/>
      <c r="IXQ20" s="230"/>
      <c r="IYN20" s="46"/>
      <c r="IYP20" s="230"/>
      <c r="IZM20" s="46"/>
      <c r="IZO20" s="230"/>
      <c r="JAL20" s="46"/>
      <c r="JAN20" s="230"/>
      <c r="JBK20" s="46"/>
      <c r="JBM20" s="230"/>
      <c r="JCJ20" s="46"/>
      <c r="JCL20" s="230"/>
      <c r="JDI20" s="46"/>
      <c r="JDK20" s="230"/>
      <c r="JEH20" s="46"/>
      <c r="JEJ20" s="230"/>
      <c r="JFG20" s="46"/>
      <c r="JFI20" s="230"/>
      <c r="JGF20" s="46"/>
      <c r="JGH20" s="230"/>
      <c r="JHE20" s="46"/>
      <c r="JHG20" s="230"/>
      <c r="JID20" s="46"/>
      <c r="JIF20" s="230"/>
      <c r="JJC20" s="46"/>
      <c r="JJE20" s="230"/>
      <c r="JKB20" s="46"/>
      <c r="JKD20" s="230"/>
      <c r="JLA20" s="46"/>
      <c r="JLC20" s="230"/>
      <c r="JLZ20" s="46"/>
      <c r="JMB20" s="230"/>
      <c r="JMY20" s="46"/>
      <c r="JNA20" s="230"/>
      <c r="JNX20" s="46"/>
      <c r="JNZ20" s="230"/>
      <c r="JOW20" s="46"/>
      <c r="JOY20" s="230"/>
      <c r="JPV20" s="46"/>
      <c r="JPX20" s="230"/>
      <c r="JQU20" s="46"/>
      <c r="JQW20" s="230"/>
      <c r="JRT20" s="46"/>
      <c r="JRV20" s="230"/>
      <c r="JSS20" s="46"/>
      <c r="JSU20" s="230"/>
      <c r="JTR20" s="46"/>
      <c r="JTT20" s="230"/>
      <c r="JUQ20" s="46"/>
      <c r="JUS20" s="230"/>
      <c r="JVP20" s="46"/>
      <c r="JVR20" s="230"/>
      <c r="JWO20" s="46"/>
      <c r="JWQ20" s="230"/>
      <c r="JXN20" s="46"/>
      <c r="JXP20" s="230"/>
      <c r="JYM20" s="46"/>
      <c r="JYO20" s="230"/>
      <c r="JZL20" s="46"/>
      <c r="JZN20" s="230"/>
      <c r="KAK20" s="46"/>
      <c r="KAM20" s="230"/>
      <c r="KBJ20" s="46"/>
      <c r="KBL20" s="230"/>
      <c r="KCI20" s="46"/>
      <c r="KCK20" s="230"/>
      <c r="KDH20" s="46"/>
      <c r="KDJ20" s="230"/>
      <c r="KEG20" s="46"/>
      <c r="KEI20" s="230"/>
      <c r="KFF20" s="46"/>
      <c r="KFH20" s="230"/>
      <c r="KGE20" s="46"/>
      <c r="KGG20" s="230"/>
      <c r="KHD20" s="46"/>
      <c r="KHF20" s="230"/>
      <c r="KIC20" s="46"/>
      <c r="KIE20" s="230"/>
      <c r="KJB20" s="46"/>
      <c r="KJD20" s="230"/>
      <c r="KKA20" s="46"/>
      <c r="KKC20" s="230"/>
      <c r="KKZ20" s="46"/>
      <c r="KLB20" s="230"/>
      <c r="KLY20" s="46"/>
      <c r="KMA20" s="230"/>
      <c r="KMX20" s="46"/>
      <c r="KMZ20" s="230"/>
      <c r="KNW20" s="46"/>
      <c r="KNY20" s="230"/>
      <c r="KOV20" s="46"/>
      <c r="KOX20" s="230"/>
      <c r="KPU20" s="46"/>
      <c r="KPW20" s="230"/>
      <c r="KQT20" s="46"/>
      <c r="KQV20" s="230"/>
      <c r="KRS20" s="46"/>
      <c r="KRU20" s="230"/>
      <c r="KSR20" s="46"/>
      <c r="KST20" s="230"/>
      <c r="KTQ20" s="46"/>
      <c r="KTS20" s="230"/>
      <c r="KUP20" s="46"/>
      <c r="KUR20" s="230"/>
      <c r="KVO20" s="46"/>
      <c r="KVQ20" s="230"/>
      <c r="KWN20" s="46"/>
      <c r="KWP20" s="230"/>
      <c r="KXM20" s="46"/>
      <c r="KXO20" s="230"/>
      <c r="KYL20" s="46"/>
      <c r="KYN20" s="230"/>
      <c r="KZK20" s="46"/>
      <c r="KZM20" s="230"/>
      <c r="LAJ20" s="46"/>
      <c r="LAL20" s="230"/>
      <c r="LBI20" s="46"/>
      <c r="LBK20" s="230"/>
      <c r="LCH20" s="46"/>
      <c r="LCJ20" s="230"/>
      <c r="LDG20" s="46"/>
      <c r="LDI20" s="230"/>
      <c r="LEF20" s="46"/>
      <c r="LEH20" s="230"/>
      <c r="LFE20" s="46"/>
      <c r="LFG20" s="230"/>
      <c r="LGD20" s="46"/>
      <c r="LGF20" s="230"/>
      <c r="LHC20" s="46"/>
      <c r="LHE20" s="230"/>
      <c r="LIB20" s="46"/>
      <c r="LID20" s="230"/>
      <c r="LJA20" s="46"/>
      <c r="LJC20" s="230"/>
      <c r="LJZ20" s="46"/>
      <c r="LKB20" s="230"/>
      <c r="LKY20" s="46"/>
      <c r="LLA20" s="230"/>
      <c r="LLX20" s="46"/>
      <c r="LLZ20" s="230"/>
      <c r="LMW20" s="46"/>
      <c r="LMY20" s="230"/>
      <c r="LNV20" s="46"/>
      <c r="LNX20" s="230"/>
      <c r="LOU20" s="46"/>
      <c r="LOW20" s="230"/>
      <c r="LPT20" s="46"/>
      <c r="LPV20" s="230"/>
      <c r="LQS20" s="46"/>
      <c r="LQU20" s="230"/>
      <c r="LRR20" s="46"/>
      <c r="LRT20" s="230"/>
      <c r="LSQ20" s="46"/>
      <c r="LSS20" s="230"/>
      <c r="LTP20" s="46"/>
      <c r="LTR20" s="230"/>
      <c r="LUO20" s="46"/>
      <c r="LUQ20" s="230"/>
      <c r="LVN20" s="46"/>
      <c r="LVP20" s="230"/>
      <c r="LWM20" s="46"/>
      <c r="LWO20" s="230"/>
      <c r="LXL20" s="46"/>
      <c r="LXN20" s="230"/>
      <c r="LYK20" s="46"/>
      <c r="LYM20" s="230"/>
      <c r="LZJ20" s="46"/>
      <c r="LZL20" s="230"/>
      <c r="MAI20" s="46"/>
      <c r="MAK20" s="230"/>
      <c r="MBH20" s="46"/>
      <c r="MBJ20" s="230"/>
      <c r="MCG20" s="46"/>
      <c r="MCI20" s="230"/>
      <c r="MDF20" s="46"/>
      <c r="MDH20" s="230"/>
      <c r="MEE20" s="46"/>
      <c r="MEG20" s="230"/>
      <c r="MFD20" s="46"/>
      <c r="MFF20" s="230"/>
      <c r="MGC20" s="46"/>
      <c r="MGE20" s="230"/>
      <c r="MHB20" s="46"/>
      <c r="MHD20" s="230"/>
      <c r="MIA20" s="46"/>
      <c r="MIC20" s="230"/>
      <c r="MIZ20" s="46"/>
      <c r="MJB20" s="230"/>
      <c r="MJY20" s="46"/>
      <c r="MKA20" s="230"/>
      <c r="MKX20" s="46"/>
      <c r="MKZ20" s="230"/>
      <c r="MLW20" s="46"/>
      <c r="MLY20" s="230"/>
      <c r="MMV20" s="46"/>
      <c r="MMX20" s="230"/>
      <c r="MNU20" s="46"/>
      <c r="MNW20" s="230"/>
      <c r="MOT20" s="46"/>
      <c r="MOV20" s="230"/>
      <c r="MPS20" s="46"/>
      <c r="MPU20" s="230"/>
      <c r="MQR20" s="46"/>
      <c r="MQT20" s="230"/>
      <c r="MRQ20" s="46"/>
      <c r="MRS20" s="230"/>
      <c r="MSP20" s="46"/>
      <c r="MSR20" s="230"/>
      <c r="MTO20" s="46"/>
      <c r="MTQ20" s="230"/>
      <c r="MUN20" s="46"/>
      <c r="MUP20" s="230"/>
      <c r="MVM20" s="46"/>
      <c r="MVO20" s="230"/>
      <c r="MWL20" s="46"/>
      <c r="MWN20" s="230"/>
      <c r="MXK20" s="46"/>
      <c r="MXM20" s="230"/>
      <c r="MYJ20" s="46"/>
      <c r="MYL20" s="230"/>
      <c r="MZI20" s="46"/>
      <c r="MZK20" s="230"/>
      <c r="NAH20" s="46"/>
      <c r="NAJ20" s="230"/>
      <c r="NBG20" s="46"/>
      <c r="NBI20" s="230"/>
      <c r="NCF20" s="46"/>
      <c r="NCH20" s="230"/>
      <c r="NDE20" s="46"/>
      <c r="NDG20" s="230"/>
      <c r="NED20" s="46"/>
      <c r="NEF20" s="230"/>
      <c r="NFC20" s="46"/>
      <c r="NFE20" s="230"/>
      <c r="NGB20" s="46"/>
      <c r="NGD20" s="230"/>
      <c r="NHA20" s="46"/>
      <c r="NHC20" s="230"/>
      <c r="NHZ20" s="46"/>
      <c r="NIB20" s="230"/>
      <c r="NIY20" s="46"/>
      <c r="NJA20" s="230"/>
      <c r="NJX20" s="46"/>
      <c r="NJZ20" s="230"/>
      <c r="NKW20" s="46"/>
      <c r="NKY20" s="230"/>
      <c r="NLV20" s="46"/>
      <c r="NLX20" s="230"/>
      <c r="NMU20" s="46"/>
      <c r="NMW20" s="230"/>
      <c r="NNT20" s="46"/>
      <c r="NNV20" s="230"/>
      <c r="NOS20" s="46"/>
      <c r="NOU20" s="230"/>
      <c r="NPR20" s="46"/>
      <c r="NPT20" s="230"/>
      <c r="NQQ20" s="46"/>
      <c r="NQS20" s="230"/>
      <c r="NRP20" s="46"/>
      <c r="NRR20" s="230"/>
      <c r="NSO20" s="46"/>
      <c r="NSQ20" s="230"/>
      <c r="NTN20" s="46"/>
      <c r="NTP20" s="230"/>
      <c r="NUM20" s="46"/>
      <c r="NUO20" s="230"/>
      <c r="NVL20" s="46"/>
      <c r="NVN20" s="230"/>
      <c r="NWK20" s="46"/>
      <c r="NWM20" s="230"/>
      <c r="NXJ20" s="46"/>
      <c r="NXL20" s="230"/>
      <c r="NYI20" s="46"/>
      <c r="NYK20" s="230"/>
      <c r="NZH20" s="46"/>
      <c r="NZJ20" s="230"/>
      <c r="OAG20" s="46"/>
      <c r="OAI20" s="230"/>
      <c r="OBF20" s="46"/>
      <c r="OBH20" s="230"/>
      <c r="OCE20" s="46"/>
      <c r="OCG20" s="230"/>
      <c r="ODD20" s="46"/>
      <c r="ODF20" s="230"/>
      <c r="OEC20" s="46"/>
      <c r="OEE20" s="230"/>
      <c r="OFB20" s="46"/>
      <c r="OFD20" s="230"/>
      <c r="OGA20" s="46"/>
      <c r="OGC20" s="230"/>
      <c r="OGZ20" s="46"/>
      <c r="OHB20" s="230"/>
      <c r="OHY20" s="46"/>
      <c r="OIA20" s="230"/>
      <c r="OIX20" s="46"/>
      <c r="OIZ20" s="230"/>
      <c r="OJW20" s="46"/>
      <c r="OJY20" s="230"/>
      <c r="OKV20" s="46"/>
      <c r="OKX20" s="230"/>
      <c r="OLU20" s="46"/>
      <c r="OLW20" s="230"/>
      <c r="OMT20" s="46"/>
      <c r="OMV20" s="230"/>
      <c r="ONS20" s="46"/>
      <c r="ONU20" s="230"/>
      <c r="OOR20" s="46"/>
      <c r="OOT20" s="230"/>
      <c r="OPQ20" s="46"/>
      <c r="OPS20" s="230"/>
      <c r="OQP20" s="46"/>
      <c r="OQR20" s="230"/>
      <c r="ORO20" s="46"/>
      <c r="ORQ20" s="230"/>
      <c r="OSN20" s="46"/>
      <c r="OSP20" s="230"/>
      <c r="OTM20" s="46"/>
      <c r="OTO20" s="230"/>
      <c r="OUL20" s="46"/>
      <c r="OUN20" s="230"/>
      <c r="OVK20" s="46"/>
      <c r="OVM20" s="230"/>
      <c r="OWJ20" s="46"/>
      <c r="OWL20" s="230"/>
      <c r="OXI20" s="46"/>
      <c r="OXK20" s="230"/>
      <c r="OYH20" s="46"/>
      <c r="OYJ20" s="230"/>
      <c r="OZG20" s="46"/>
      <c r="OZI20" s="230"/>
      <c r="PAF20" s="46"/>
      <c r="PAH20" s="230"/>
      <c r="PBE20" s="46"/>
      <c r="PBG20" s="230"/>
      <c r="PCD20" s="46"/>
      <c r="PCF20" s="230"/>
      <c r="PDC20" s="46"/>
      <c r="PDE20" s="230"/>
      <c r="PEB20" s="46"/>
      <c r="PED20" s="230"/>
      <c r="PFA20" s="46"/>
      <c r="PFC20" s="230"/>
      <c r="PFZ20" s="46"/>
      <c r="PGB20" s="230"/>
      <c r="PGY20" s="46"/>
      <c r="PHA20" s="230"/>
      <c r="PHX20" s="46"/>
      <c r="PHZ20" s="230"/>
      <c r="PIW20" s="46"/>
      <c r="PIY20" s="230"/>
      <c r="PJV20" s="46"/>
      <c r="PJX20" s="230"/>
      <c r="PKU20" s="46"/>
      <c r="PKW20" s="230"/>
      <c r="PLT20" s="46"/>
      <c r="PLV20" s="230"/>
      <c r="PMS20" s="46"/>
      <c r="PMU20" s="230"/>
      <c r="PNR20" s="46"/>
      <c r="PNT20" s="230"/>
      <c r="POQ20" s="46"/>
      <c r="POS20" s="230"/>
      <c r="PPP20" s="46"/>
      <c r="PPR20" s="230"/>
      <c r="PQO20" s="46"/>
      <c r="PQQ20" s="230"/>
      <c r="PRN20" s="46"/>
      <c r="PRP20" s="230"/>
      <c r="PSM20" s="46"/>
      <c r="PSO20" s="230"/>
      <c r="PTL20" s="46"/>
      <c r="PTN20" s="230"/>
      <c r="PUK20" s="46"/>
      <c r="PUM20" s="230"/>
      <c r="PVJ20" s="46"/>
      <c r="PVL20" s="230"/>
      <c r="PWI20" s="46"/>
      <c r="PWK20" s="230"/>
      <c r="PXH20" s="46"/>
      <c r="PXJ20" s="230"/>
      <c r="PYG20" s="46"/>
      <c r="PYI20" s="230"/>
      <c r="PZF20" s="46"/>
      <c r="PZH20" s="230"/>
      <c r="QAE20" s="46"/>
      <c r="QAG20" s="230"/>
      <c r="QBD20" s="46"/>
      <c r="QBF20" s="230"/>
      <c r="QCC20" s="46"/>
      <c r="QCE20" s="230"/>
      <c r="QDB20" s="46"/>
      <c r="QDD20" s="230"/>
      <c r="QEA20" s="46"/>
      <c r="QEC20" s="230"/>
      <c r="QEZ20" s="46"/>
      <c r="QFB20" s="230"/>
      <c r="QFY20" s="46"/>
      <c r="QGA20" s="230"/>
      <c r="QGX20" s="46"/>
      <c r="QGZ20" s="230"/>
      <c r="QHW20" s="46"/>
      <c r="QHY20" s="230"/>
      <c r="QIV20" s="46"/>
      <c r="QIX20" s="230"/>
      <c r="QJU20" s="46"/>
      <c r="QJW20" s="230"/>
      <c r="QKT20" s="46"/>
      <c r="QKV20" s="230"/>
      <c r="QLS20" s="46"/>
      <c r="QLU20" s="230"/>
      <c r="QMR20" s="46"/>
      <c r="QMT20" s="230"/>
      <c r="QNQ20" s="46"/>
      <c r="QNS20" s="230"/>
      <c r="QOP20" s="46"/>
      <c r="QOR20" s="230"/>
      <c r="QPO20" s="46"/>
      <c r="QPQ20" s="230"/>
      <c r="QQN20" s="46"/>
      <c r="QQP20" s="230"/>
      <c r="QRM20" s="46"/>
      <c r="QRO20" s="230"/>
      <c r="QSL20" s="46"/>
      <c r="QSN20" s="230"/>
      <c r="QTK20" s="46"/>
      <c r="QTM20" s="230"/>
      <c r="QUJ20" s="46"/>
      <c r="QUL20" s="230"/>
      <c r="QVI20" s="46"/>
      <c r="QVK20" s="230"/>
      <c r="QWH20" s="46"/>
      <c r="QWJ20" s="230"/>
      <c r="QXG20" s="46"/>
      <c r="QXI20" s="230"/>
      <c r="QYF20" s="46"/>
      <c r="QYH20" s="230"/>
      <c r="QZE20" s="46"/>
      <c r="QZG20" s="230"/>
      <c r="RAD20" s="46"/>
      <c r="RAF20" s="230"/>
      <c r="RBC20" s="46"/>
      <c r="RBE20" s="230"/>
      <c r="RCB20" s="46"/>
      <c r="RCD20" s="230"/>
      <c r="RDA20" s="46"/>
      <c r="RDC20" s="230"/>
      <c r="RDZ20" s="46"/>
      <c r="REB20" s="230"/>
      <c r="REY20" s="46"/>
      <c r="RFA20" s="230"/>
      <c r="RFX20" s="46"/>
      <c r="RFZ20" s="230"/>
      <c r="RGW20" s="46"/>
      <c r="RGY20" s="230"/>
      <c r="RHV20" s="46"/>
      <c r="RHX20" s="230"/>
      <c r="RIU20" s="46"/>
      <c r="RIW20" s="230"/>
      <c r="RJT20" s="46"/>
      <c r="RJV20" s="230"/>
      <c r="RKS20" s="46"/>
      <c r="RKU20" s="230"/>
      <c r="RLR20" s="46"/>
      <c r="RLT20" s="230"/>
      <c r="RMQ20" s="46"/>
      <c r="RMS20" s="230"/>
      <c r="RNP20" s="46"/>
      <c r="RNR20" s="230"/>
      <c r="ROO20" s="46"/>
      <c r="ROQ20" s="230"/>
      <c r="RPN20" s="46"/>
      <c r="RPP20" s="230"/>
      <c r="RQM20" s="46"/>
      <c r="RQO20" s="230"/>
      <c r="RRL20" s="46"/>
      <c r="RRN20" s="230"/>
      <c r="RSK20" s="46"/>
      <c r="RSM20" s="230"/>
      <c r="RTJ20" s="46"/>
      <c r="RTL20" s="230"/>
      <c r="RUI20" s="46"/>
      <c r="RUK20" s="230"/>
      <c r="RVH20" s="46"/>
      <c r="RVJ20" s="230"/>
      <c r="RWG20" s="46"/>
      <c r="RWI20" s="230"/>
      <c r="RXF20" s="46"/>
      <c r="RXH20" s="230"/>
      <c r="RYE20" s="46"/>
      <c r="RYG20" s="230"/>
      <c r="RZD20" s="46"/>
      <c r="RZF20" s="230"/>
      <c r="SAC20" s="46"/>
      <c r="SAE20" s="230"/>
      <c r="SBB20" s="46"/>
      <c r="SBD20" s="230"/>
      <c r="SCA20" s="46"/>
      <c r="SCC20" s="230"/>
      <c r="SCZ20" s="46"/>
      <c r="SDB20" s="230"/>
      <c r="SDY20" s="46"/>
      <c r="SEA20" s="230"/>
      <c r="SEX20" s="46"/>
      <c r="SEZ20" s="230"/>
      <c r="SFW20" s="46"/>
      <c r="SFY20" s="230"/>
      <c r="SGV20" s="46"/>
      <c r="SGX20" s="230"/>
      <c r="SHU20" s="46"/>
      <c r="SHW20" s="230"/>
      <c r="SIT20" s="46"/>
      <c r="SIV20" s="230"/>
      <c r="SJS20" s="46"/>
      <c r="SJU20" s="230"/>
      <c r="SKR20" s="46"/>
      <c r="SKT20" s="230"/>
      <c r="SLQ20" s="46"/>
      <c r="SLS20" s="230"/>
      <c r="SMP20" s="46"/>
      <c r="SMR20" s="230"/>
      <c r="SNO20" s="46"/>
      <c r="SNQ20" s="230"/>
      <c r="SON20" s="46"/>
      <c r="SOP20" s="230"/>
      <c r="SPM20" s="46"/>
      <c r="SPO20" s="230"/>
      <c r="SQL20" s="46"/>
      <c r="SQN20" s="230"/>
      <c r="SRK20" s="46"/>
      <c r="SRM20" s="230"/>
      <c r="SSJ20" s="46"/>
      <c r="SSL20" s="230"/>
      <c r="STI20" s="46"/>
      <c r="STK20" s="230"/>
      <c r="SUH20" s="46"/>
      <c r="SUJ20" s="230"/>
      <c r="SVG20" s="46"/>
      <c r="SVI20" s="230"/>
      <c r="SWF20" s="46"/>
      <c r="SWH20" s="230"/>
      <c r="SXE20" s="46"/>
      <c r="SXG20" s="230"/>
      <c r="SYD20" s="46"/>
      <c r="SYF20" s="230"/>
      <c r="SZC20" s="46"/>
      <c r="SZE20" s="230"/>
      <c r="TAB20" s="46"/>
      <c r="TAD20" s="230"/>
      <c r="TBA20" s="46"/>
      <c r="TBC20" s="230"/>
      <c r="TBZ20" s="46"/>
      <c r="TCB20" s="230"/>
      <c r="TCY20" s="46"/>
      <c r="TDA20" s="230"/>
      <c r="TDX20" s="46"/>
      <c r="TDZ20" s="230"/>
      <c r="TEW20" s="46"/>
      <c r="TEY20" s="230"/>
      <c r="TFV20" s="46"/>
      <c r="TFX20" s="230"/>
      <c r="TGU20" s="46"/>
      <c r="TGW20" s="230"/>
      <c r="THT20" s="46"/>
      <c r="THV20" s="230"/>
      <c r="TIS20" s="46"/>
      <c r="TIU20" s="230"/>
      <c r="TJR20" s="46"/>
      <c r="TJT20" s="230"/>
      <c r="TKQ20" s="46"/>
      <c r="TKS20" s="230"/>
      <c r="TLP20" s="46"/>
      <c r="TLR20" s="230"/>
      <c r="TMO20" s="46"/>
      <c r="TMQ20" s="230"/>
      <c r="TNN20" s="46"/>
      <c r="TNP20" s="230"/>
      <c r="TOM20" s="46"/>
      <c r="TOO20" s="230"/>
      <c r="TPL20" s="46"/>
      <c r="TPN20" s="230"/>
      <c r="TQK20" s="46"/>
      <c r="TQM20" s="230"/>
      <c r="TRJ20" s="46"/>
      <c r="TRL20" s="230"/>
      <c r="TSI20" s="46"/>
      <c r="TSK20" s="230"/>
      <c r="TTH20" s="46"/>
      <c r="TTJ20" s="230"/>
      <c r="TUG20" s="46"/>
      <c r="TUI20" s="230"/>
      <c r="TVF20" s="46"/>
      <c r="TVH20" s="230"/>
      <c r="TWE20" s="46"/>
      <c r="TWG20" s="230"/>
      <c r="TXD20" s="46"/>
      <c r="TXF20" s="230"/>
      <c r="TYC20" s="46"/>
      <c r="TYE20" s="230"/>
      <c r="TZB20" s="46"/>
      <c r="TZD20" s="230"/>
      <c r="UAA20" s="46"/>
      <c r="UAC20" s="230"/>
      <c r="UAZ20" s="46"/>
      <c r="UBB20" s="230"/>
      <c r="UBY20" s="46"/>
      <c r="UCA20" s="230"/>
      <c r="UCX20" s="46"/>
      <c r="UCZ20" s="230"/>
      <c r="UDW20" s="46"/>
      <c r="UDY20" s="230"/>
      <c r="UEV20" s="46"/>
      <c r="UEX20" s="230"/>
      <c r="UFU20" s="46"/>
      <c r="UFW20" s="230"/>
      <c r="UGT20" s="46"/>
      <c r="UGV20" s="230"/>
      <c r="UHS20" s="46"/>
      <c r="UHU20" s="230"/>
      <c r="UIR20" s="46"/>
      <c r="UIT20" s="230"/>
      <c r="UJQ20" s="46"/>
      <c r="UJS20" s="230"/>
      <c r="UKP20" s="46"/>
      <c r="UKR20" s="230"/>
      <c r="ULO20" s="46"/>
      <c r="ULQ20" s="230"/>
      <c r="UMN20" s="46"/>
      <c r="UMP20" s="230"/>
      <c r="UNM20" s="46"/>
      <c r="UNO20" s="230"/>
      <c r="UOL20" s="46"/>
      <c r="UON20" s="230"/>
      <c r="UPK20" s="46"/>
      <c r="UPM20" s="230"/>
      <c r="UQJ20" s="46"/>
      <c r="UQL20" s="230"/>
      <c r="URI20" s="46"/>
      <c r="URK20" s="230"/>
      <c r="USH20" s="46"/>
      <c r="USJ20" s="230"/>
      <c r="UTG20" s="46"/>
      <c r="UTI20" s="230"/>
      <c r="UUF20" s="46"/>
      <c r="UUH20" s="230"/>
      <c r="UVE20" s="46"/>
      <c r="UVG20" s="230"/>
      <c r="UWD20" s="46"/>
      <c r="UWF20" s="230"/>
      <c r="UXC20" s="46"/>
      <c r="UXE20" s="230"/>
      <c r="UYB20" s="46"/>
      <c r="UYD20" s="230"/>
      <c r="UZA20" s="46"/>
      <c r="UZC20" s="230"/>
      <c r="UZZ20" s="46"/>
      <c r="VAB20" s="230"/>
      <c r="VAY20" s="46"/>
      <c r="VBA20" s="230"/>
      <c r="VBX20" s="46"/>
      <c r="VBZ20" s="230"/>
      <c r="VCW20" s="46"/>
      <c r="VCY20" s="230"/>
      <c r="VDV20" s="46"/>
      <c r="VDX20" s="230"/>
      <c r="VEU20" s="46"/>
      <c r="VEW20" s="230"/>
      <c r="VFT20" s="46"/>
      <c r="VFV20" s="230"/>
      <c r="VGS20" s="46"/>
      <c r="VGU20" s="230"/>
      <c r="VHR20" s="46"/>
      <c r="VHT20" s="230"/>
      <c r="VIQ20" s="46"/>
      <c r="VIS20" s="230"/>
      <c r="VJP20" s="46"/>
      <c r="VJR20" s="230"/>
      <c r="VKO20" s="46"/>
      <c r="VKQ20" s="230"/>
      <c r="VLN20" s="46"/>
      <c r="VLP20" s="230"/>
      <c r="VMM20" s="46"/>
      <c r="VMO20" s="230"/>
      <c r="VNL20" s="46"/>
      <c r="VNN20" s="230"/>
      <c r="VOK20" s="46"/>
      <c r="VOM20" s="230"/>
      <c r="VPJ20" s="46"/>
      <c r="VPL20" s="230"/>
      <c r="VQI20" s="46"/>
      <c r="VQK20" s="230"/>
      <c r="VRH20" s="46"/>
      <c r="VRJ20" s="230"/>
      <c r="VSG20" s="46"/>
      <c r="VSI20" s="230"/>
      <c r="VTF20" s="46"/>
      <c r="VTH20" s="230"/>
      <c r="VUE20" s="46"/>
      <c r="VUG20" s="230"/>
      <c r="VVD20" s="46"/>
      <c r="VVF20" s="230"/>
      <c r="VWC20" s="46"/>
      <c r="VWE20" s="230"/>
      <c r="VXB20" s="46"/>
      <c r="VXD20" s="230"/>
      <c r="VYA20" s="46"/>
      <c r="VYC20" s="230"/>
      <c r="VYZ20" s="46"/>
      <c r="VZB20" s="230"/>
      <c r="VZY20" s="46"/>
      <c r="WAA20" s="230"/>
      <c r="WAX20" s="46"/>
      <c r="WAZ20" s="230"/>
      <c r="WBW20" s="46"/>
      <c r="WBY20" s="230"/>
      <c r="WCV20" s="46"/>
      <c r="WCX20" s="230"/>
      <c r="WDU20" s="46"/>
      <c r="WDW20" s="230"/>
      <c r="WET20" s="46"/>
      <c r="WEV20" s="230"/>
      <c r="WFS20" s="46"/>
      <c r="WFU20" s="230"/>
      <c r="WGR20" s="46"/>
      <c r="WGT20" s="230"/>
      <c r="WHQ20" s="46"/>
      <c r="WHS20" s="230"/>
      <c r="WIP20" s="46"/>
      <c r="WIR20" s="230"/>
      <c r="WJO20" s="46"/>
      <c r="WJQ20" s="230"/>
      <c r="WKN20" s="46"/>
      <c r="WKP20" s="230"/>
      <c r="WLM20" s="46"/>
      <c r="WLO20" s="230"/>
      <c r="WML20" s="46"/>
      <c r="WMN20" s="230"/>
      <c r="WNK20" s="46"/>
      <c r="WNM20" s="230"/>
      <c r="WOJ20" s="46"/>
      <c r="WOL20" s="230"/>
      <c r="WPI20" s="46"/>
      <c r="WPK20" s="230"/>
      <c r="WQH20" s="46"/>
      <c r="WQJ20" s="230"/>
      <c r="WRG20" s="46"/>
      <c r="WRI20" s="230"/>
      <c r="WSF20" s="46"/>
      <c r="WSH20" s="230"/>
      <c r="WTE20" s="46"/>
      <c r="WTG20" s="230"/>
      <c r="WUD20" s="46"/>
      <c r="WUF20" s="230"/>
      <c r="WVC20" s="46"/>
      <c r="WVE20" s="230"/>
      <c r="WWB20" s="46"/>
      <c r="WWD20" s="230"/>
      <c r="WXA20" s="46"/>
      <c r="WXC20" s="230"/>
      <c r="WXZ20" s="46"/>
      <c r="WYB20" s="230"/>
      <c r="WYY20" s="46"/>
      <c r="WZA20" s="230"/>
      <c r="WZX20" s="46"/>
      <c r="WZZ20" s="230"/>
      <c r="XAW20" s="46"/>
      <c r="XAY20" s="230"/>
      <c r="XBV20" s="46"/>
      <c r="XBX20" s="230"/>
      <c r="XCU20" s="46"/>
      <c r="XCW20" s="230"/>
      <c r="XDT20" s="46"/>
      <c r="XDV20" s="230"/>
      <c r="XES20" s="46"/>
      <c r="XEU20" s="230"/>
    </row>
    <row r="21" spans="1:1023 1025:2048 2050:3050 3073:4075 4098:5100 5123:6125 6148:7150 7173:8175 8198:9200 9223:10225 10248:11250 11273:12275 12298:13300 13323:14325 14348:15350 15373:16375" ht="13.5" hidden="1" x14ac:dyDescent="0.25">
      <c r="A21" s="60" t="s">
        <v>45</v>
      </c>
      <c r="B21" s="229">
        <v>1.8</v>
      </c>
      <c r="C21" s="60">
        <v>0</v>
      </c>
      <c r="D21" s="60">
        <v>0</v>
      </c>
      <c r="E21" s="60">
        <v>0</v>
      </c>
      <c r="F21" s="60">
        <v>0</v>
      </c>
      <c r="G21" s="60">
        <v>0</v>
      </c>
      <c r="H21" s="60">
        <v>0</v>
      </c>
      <c r="I21" s="60">
        <v>0</v>
      </c>
      <c r="J21" s="60">
        <v>0</v>
      </c>
      <c r="K21" s="60">
        <v>0</v>
      </c>
      <c r="L21" s="60">
        <v>0</v>
      </c>
      <c r="M21" s="60">
        <v>0</v>
      </c>
      <c r="N21" s="60">
        <v>0</v>
      </c>
      <c r="O21" s="60">
        <v>0</v>
      </c>
      <c r="P21" s="60">
        <v>0</v>
      </c>
      <c r="Q21" s="60">
        <v>0</v>
      </c>
      <c r="R21" s="60">
        <v>0</v>
      </c>
      <c r="S21" s="60">
        <v>0</v>
      </c>
      <c r="T21" s="229">
        <v>4</v>
      </c>
      <c r="U21" s="229">
        <v>5.5</v>
      </c>
      <c r="V21" s="229">
        <v>2.5</v>
      </c>
      <c r="W21" s="229"/>
      <c r="X21" s="229">
        <v>1.8</v>
      </c>
      <c r="Y21" s="229"/>
      <c r="Z21" s="60">
        <v>2.5</v>
      </c>
      <c r="AA21" s="60">
        <v>4</v>
      </c>
      <c r="AB21" s="60">
        <v>5.5</v>
      </c>
      <c r="AC21" s="60"/>
      <c r="AD21" s="60"/>
      <c r="AV21" s="46"/>
      <c r="AX21" s="230"/>
      <c r="BU21" s="46"/>
      <c r="BW21" s="230"/>
      <c r="CT21" s="46"/>
      <c r="CV21" s="230"/>
      <c r="DS21" s="46"/>
      <c r="DU21" s="230"/>
      <c r="ER21" s="46"/>
      <c r="ET21" s="230"/>
      <c r="FQ21" s="46"/>
      <c r="FS21" s="230"/>
      <c r="GP21" s="46"/>
      <c r="GR21" s="230"/>
      <c r="HO21" s="46"/>
      <c r="HQ21" s="230"/>
      <c r="IN21" s="46"/>
      <c r="IP21" s="230"/>
      <c r="JM21" s="46"/>
      <c r="JO21" s="230"/>
      <c r="KL21" s="46"/>
      <c r="KN21" s="230"/>
      <c r="LK21" s="46"/>
      <c r="LM21" s="230"/>
      <c r="MJ21" s="46"/>
      <c r="ML21" s="230"/>
      <c r="NI21" s="46"/>
      <c r="NK21" s="230"/>
      <c r="OH21" s="46"/>
      <c r="OJ21" s="230"/>
      <c r="PG21" s="46"/>
      <c r="PI21" s="230"/>
      <c r="QF21" s="46"/>
      <c r="QH21" s="230"/>
      <c r="RE21" s="46"/>
      <c r="RG21" s="230"/>
      <c r="SD21" s="46"/>
      <c r="SF21" s="230"/>
      <c r="TC21" s="46"/>
      <c r="TE21" s="230"/>
      <c r="UB21" s="46"/>
      <c r="UD21" s="230"/>
      <c r="VA21" s="46"/>
      <c r="VC21" s="230"/>
      <c r="VZ21" s="46"/>
      <c r="WB21" s="230"/>
      <c r="WY21" s="46"/>
      <c r="XA21" s="230"/>
      <c r="XX21" s="46"/>
      <c r="XZ21" s="230"/>
      <c r="YW21" s="46"/>
      <c r="YY21" s="230"/>
      <c r="ZV21" s="46"/>
      <c r="ZX21" s="230"/>
      <c r="AAU21" s="46"/>
      <c r="AAW21" s="230"/>
      <c r="ABT21" s="46"/>
      <c r="ABV21" s="230"/>
      <c r="ACS21" s="46"/>
      <c r="ACU21" s="230"/>
      <c r="ADR21" s="46"/>
      <c r="ADT21" s="230"/>
      <c r="AEQ21" s="46"/>
      <c r="AES21" s="230"/>
      <c r="AFP21" s="46"/>
      <c r="AFR21" s="230"/>
      <c r="AGO21" s="46"/>
      <c r="AGQ21" s="230"/>
      <c r="AHN21" s="46"/>
      <c r="AHP21" s="230"/>
      <c r="AIM21" s="46"/>
      <c r="AIO21" s="230"/>
      <c r="AJL21" s="46"/>
      <c r="AJN21" s="230"/>
      <c r="AKK21" s="46"/>
      <c r="AKM21" s="230"/>
      <c r="ALJ21" s="46"/>
      <c r="ALL21" s="230"/>
      <c r="AMI21" s="46"/>
      <c r="AMK21" s="230"/>
      <c r="ANH21" s="46"/>
      <c r="ANJ21" s="230"/>
      <c r="AOG21" s="46"/>
      <c r="AOI21" s="230"/>
      <c r="APF21" s="46"/>
      <c r="APH21" s="230"/>
      <c r="AQE21" s="46"/>
      <c r="AQG21" s="230"/>
      <c r="ARD21" s="46"/>
      <c r="ARF21" s="230"/>
      <c r="ASC21" s="46"/>
      <c r="ASE21" s="230"/>
      <c r="ATB21" s="46"/>
      <c r="ATD21" s="230"/>
      <c r="AUA21" s="46"/>
      <c r="AUC21" s="230"/>
      <c r="AUZ21" s="46"/>
      <c r="AVB21" s="230"/>
      <c r="AVY21" s="46"/>
      <c r="AWA21" s="230"/>
      <c r="AWX21" s="46"/>
      <c r="AWZ21" s="230"/>
      <c r="AXW21" s="46"/>
      <c r="AXY21" s="230"/>
      <c r="AYV21" s="46"/>
      <c r="AYX21" s="230"/>
      <c r="AZU21" s="46"/>
      <c r="AZW21" s="230"/>
      <c r="BAT21" s="46"/>
      <c r="BAV21" s="230"/>
      <c r="BBS21" s="46"/>
      <c r="BBU21" s="230"/>
      <c r="BCR21" s="46"/>
      <c r="BCT21" s="230"/>
      <c r="BDQ21" s="46"/>
      <c r="BDS21" s="230"/>
      <c r="BEP21" s="46"/>
      <c r="BER21" s="230"/>
      <c r="BFO21" s="46"/>
      <c r="BFQ21" s="230"/>
      <c r="BGN21" s="46"/>
      <c r="BGP21" s="230"/>
      <c r="BHM21" s="46"/>
      <c r="BHO21" s="230"/>
      <c r="BIL21" s="46"/>
      <c r="BIN21" s="230"/>
      <c r="BJK21" s="46"/>
      <c r="BJM21" s="230"/>
      <c r="BKJ21" s="46"/>
      <c r="BKL21" s="230"/>
      <c r="BLI21" s="46"/>
      <c r="BLK21" s="230"/>
      <c r="BMH21" s="46"/>
      <c r="BMJ21" s="230"/>
      <c r="BNG21" s="46"/>
      <c r="BNI21" s="230"/>
      <c r="BOF21" s="46"/>
      <c r="BOH21" s="230"/>
      <c r="BPE21" s="46"/>
      <c r="BPG21" s="230"/>
      <c r="BQD21" s="46"/>
      <c r="BQF21" s="230"/>
      <c r="BRC21" s="46"/>
      <c r="BRE21" s="230"/>
      <c r="BSB21" s="46"/>
      <c r="BSD21" s="230"/>
      <c r="BTA21" s="46"/>
      <c r="BTC21" s="230"/>
      <c r="BTZ21" s="46"/>
      <c r="BUB21" s="230"/>
      <c r="BUY21" s="46"/>
      <c r="BVA21" s="230"/>
      <c r="BVX21" s="46"/>
      <c r="BVZ21" s="230"/>
      <c r="BWW21" s="46"/>
      <c r="BWY21" s="230"/>
      <c r="BXV21" s="46"/>
      <c r="BXX21" s="230"/>
      <c r="BYU21" s="46"/>
      <c r="BYW21" s="230"/>
      <c r="BZT21" s="46"/>
      <c r="BZV21" s="230"/>
      <c r="CAS21" s="46"/>
      <c r="CAU21" s="230"/>
      <c r="CBR21" s="46"/>
      <c r="CBT21" s="230"/>
      <c r="CCQ21" s="46"/>
      <c r="CCS21" s="230"/>
      <c r="CDP21" s="46"/>
      <c r="CDR21" s="230"/>
      <c r="CEO21" s="46"/>
      <c r="CEQ21" s="230"/>
      <c r="CFN21" s="46"/>
      <c r="CFP21" s="230"/>
      <c r="CGM21" s="46"/>
      <c r="CGO21" s="230"/>
      <c r="CHL21" s="46"/>
      <c r="CHN21" s="230"/>
      <c r="CIK21" s="46"/>
      <c r="CIM21" s="230"/>
      <c r="CJJ21" s="46"/>
      <c r="CJL21" s="230"/>
      <c r="CKI21" s="46"/>
      <c r="CKK21" s="230"/>
      <c r="CLH21" s="46"/>
      <c r="CLJ21" s="230"/>
      <c r="CMG21" s="46"/>
      <c r="CMI21" s="230"/>
      <c r="CNF21" s="46"/>
      <c r="CNH21" s="230"/>
      <c r="COE21" s="46"/>
      <c r="COG21" s="230"/>
      <c r="CPD21" s="46"/>
      <c r="CPF21" s="230"/>
      <c r="CQC21" s="46"/>
      <c r="CQE21" s="230"/>
      <c r="CRB21" s="46"/>
      <c r="CRD21" s="230"/>
      <c r="CSA21" s="46"/>
      <c r="CSC21" s="230"/>
      <c r="CSZ21" s="46"/>
      <c r="CTB21" s="230"/>
      <c r="CTY21" s="46"/>
      <c r="CUA21" s="230"/>
      <c r="CUX21" s="46"/>
      <c r="CUZ21" s="230"/>
      <c r="CVW21" s="46"/>
      <c r="CVY21" s="230"/>
      <c r="CWV21" s="46"/>
      <c r="CWX21" s="230"/>
      <c r="CXU21" s="46"/>
      <c r="CXW21" s="230"/>
      <c r="CYT21" s="46"/>
      <c r="CYV21" s="230"/>
      <c r="CZS21" s="46"/>
      <c r="CZU21" s="230"/>
      <c r="DAR21" s="46"/>
      <c r="DAT21" s="230"/>
      <c r="DBQ21" s="46"/>
      <c r="DBS21" s="230"/>
      <c r="DCP21" s="46"/>
      <c r="DCR21" s="230"/>
      <c r="DDO21" s="46"/>
      <c r="DDQ21" s="230"/>
      <c r="DEN21" s="46"/>
      <c r="DEP21" s="230"/>
      <c r="DFM21" s="46"/>
      <c r="DFO21" s="230"/>
      <c r="DGL21" s="46"/>
      <c r="DGN21" s="230"/>
      <c r="DHK21" s="46"/>
      <c r="DHM21" s="230"/>
      <c r="DIJ21" s="46"/>
      <c r="DIL21" s="230"/>
      <c r="DJI21" s="46"/>
      <c r="DJK21" s="230"/>
      <c r="DKH21" s="46"/>
      <c r="DKJ21" s="230"/>
      <c r="DLG21" s="46"/>
      <c r="DLI21" s="230"/>
      <c r="DMF21" s="46"/>
      <c r="DMH21" s="230"/>
      <c r="DNE21" s="46"/>
      <c r="DNG21" s="230"/>
      <c r="DOD21" s="46"/>
      <c r="DOF21" s="230"/>
      <c r="DPC21" s="46"/>
      <c r="DPE21" s="230"/>
      <c r="DQB21" s="46"/>
      <c r="DQD21" s="230"/>
      <c r="DRA21" s="46"/>
      <c r="DRC21" s="230"/>
      <c r="DRZ21" s="46"/>
      <c r="DSB21" s="230"/>
      <c r="DSY21" s="46"/>
      <c r="DTA21" s="230"/>
      <c r="DTX21" s="46"/>
      <c r="DTZ21" s="230"/>
      <c r="DUW21" s="46"/>
      <c r="DUY21" s="230"/>
      <c r="DVV21" s="46"/>
      <c r="DVX21" s="230"/>
      <c r="DWU21" s="46"/>
      <c r="DWW21" s="230"/>
      <c r="DXT21" s="46"/>
      <c r="DXV21" s="230"/>
      <c r="DYS21" s="46"/>
      <c r="DYU21" s="230"/>
      <c r="DZR21" s="46"/>
      <c r="DZT21" s="230"/>
      <c r="EAQ21" s="46"/>
      <c r="EAS21" s="230"/>
      <c r="EBP21" s="46"/>
      <c r="EBR21" s="230"/>
      <c r="ECO21" s="46"/>
      <c r="ECQ21" s="230"/>
      <c r="EDN21" s="46"/>
      <c r="EDP21" s="230"/>
      <c r="EEM21" s="46"/>
      <c r="EEO21" s="230"/>
      <c r="EFL21" s="46"/>
      <c r="EFN21" s="230"/>
      <c r="EGK21" s="46"/>
      <c r="EGM21" s="230"/>
      <c r="EHJ21" s="46"/>
      <c r="EHL21" s="230"/>
      <c r="EII21" s="46"/>
      <c r="EIK21" s="230"/>
      <c r="EJH21" s="46"/>
      <c r="EJJ21" s="230"/>
      <c r="EKG21" s="46"/>
      <c r="EKI21" s="230"/>
      <c r="ELF21" s="46"/>
      <c r="ELH21" s="230"/>
      <c r="EME21" s="46"/>
      <c r="EMG21" s="230"/>
      <c r="END21" s="46"/>
      <c r="ENF21" s="230"/>
      <c r="EOC21" s="46"/>
      <c r="EOE21" s="230"/>
      <c r="EPB21" s="46"/>
      <c r="EPD21" s="230"/>
      <c r="EQA21" s="46"/>
      <c r="EQC21" s="230"/>
      <c r="EQZ21" s="46"/>
      <c r="ERB21" s="230"/>
      <c r="ERY21" s="46"/>
      <c r="ESA21" s="230"/>
      <c r="ESX21" s="46"/>
      <c r="ESZ21" s="230"/>
      <c r="ETW21" s="46"/>
      <c r="ETY21" s="230"/>
      <c r="EUV21" s="46"/>
      <c r="EUX21" s="230"/>
      <c r="EVU21" s="46"/>
      <c r="EVW21" s="230"/>
      <c r="EWT21" s="46"/>
      <c r="EWV21" s="230"/>
      <c r="EXS21" s="46"/>
      <c r="EXU21" s="230"/>
      <c r="EYR21" s="46"/>
      <c r="EYT21" s="230"/>
      <c r="EZQ21" s="46"/>
      <c r="EZS21" s="230"/>
      <c r="FAP21" s="46"/>
      <c r="FAR21" s="230"/>
      <c r="FBO21" s="46"/>
      <c r="FBQ21" s="230"/>
      <c r="FCN21" s="46"/>
      <c r="FCP21" s="230"/>
      <c r="FDM21" s="46"/>
      <c r="FDO21" s="230"/>
      <c r="FEL21" s="46"/>
      <c r="FEN21" s="230"/>
      <c r="FFK21" s="46"/>
      <c r="FFM21" s="230"/>
      <c r="FGJ21" s="46"/>
      <c r="FGL21" s="230"/>
      <c r="FHI21" s="46"/>
      <c r="FHK21" s="230"/>
      <c r="FIH21" s="46"/>
      <c r="FIJ21" s="230"/>
      <c r="FJG21" s="46"/>
      <c r="FJI21" s="230"/>
      <c r="FKF21" s="46"/>
      <c r="FKH21" s="230"/>
      <c r="FLE21" s="46"/>
      <c r="FLG21" s="230"/>
      <c r="FMD21" s="46"/>
      <c r="FMF21" s="230"/>
      <c r="FNC21" s="46"/>
      <c r="FNE21" s="230"/>
      <c r="FOB21" s="46"/>
      <c r="FOD21" s="230"/>
      <c r="FPA21" s="46"/>
      <c r="FPC21" s="230"/>
      <c r="FPZ21" s="46"/>
      <c r="FQB21" s="230"/>
      <c r="FQY21" s="46"/>
      <c r="FRA21" s="230"/>
      <c r="FRX21" s="46"/>
      <c r="FRZ21" s="230"/>
      <c r="FSW21" s="46"/>
      <c r="FSY21" s="230"/>
      <c r="FTV21" s="46"/>
      <c r="FTX21" s="230"/>
      <c r="FUU21" s="46"/>
      <c r="FUW21" s="230"/>
      <c r="FVT21" s="46"/>
      <c r="FVV21" s="230"/>
      <c r="FWS21" s="46"/>
      <c r="FWU21" s="230"/>
      <c r="FXR21" s="46"/>
      <c r="FXT21" s="230"/>
      <c r="FYQ21" s="46"/>
      <c r="FYS21" s="230"/>
      <c r="FZP21" s="46"/>
      <c r="FZR21" s="230"/>
      <c r="GAO21" s="46"/>
      <c r="GAQ21" s="230"/>
      <c r="GBN21" s="46"/>
      <c r="GBP21" s="230"/>
      <c r="GCM21" s="46"/>
      <c r="GCO21" s="230"/>
      <c r="GDL21" s="46"/>
      <c r="GDN21" s="230"/>
      <c r="GEK21" s="46"/>
      <c r="GEM21" s="230"/>
      <c r="GFJ21" s="46"/>
      <c r="GFL21" s="230"/>
      <c r="GGI21" s="46"/>
      <c r="GGK21" s="230"/>
      <c r="GHH21" s="46"/>
      <c r="GHJ21" s="230"/>
      <c r="GIG21" s="46"/>
      <c r="GII21" s="230"/>
      <c r="GJF21" s="46"/>
      <c r="GJH21" s="230"/>
      <c r="GKE21" s="46"/>
      <c r="GKG21" s="230"/>
      <c r="GLD21" s="46"/>
      <c r="GLF21" s="230"/>
      <c r="GMC21" s="46"/>
      <c r="GME21" s="230"/>
      <c r="GNB21" s="46"/>
      <c r="GND21" s="230"/>
      <c r="GOA21" s="46"/>
      <c r="GOC21" s="230"/>
      <c r="GOZ21" s="46"/>
      <c r="GPB21" s="230"/>
      <c r="GPY21" s="46"/>
      <c r="GQA21" s="230"/>
      <c r="GQX21" s="46"/>
      <c r="GQZ21" s="230"/>
      <c r="GRW21" s="46"/>
      <c r="GRY21" s="230"/>
      <c r="GSV21" s="46"/>
      <c r="GSX21" s="230"/>
      <c r="GTU21" s="46"/>
      <c r="GTW21" s="230"/>
      <c r="GUT21" s="46"/>
      <c r="GUV21" s="230"/>
      <c r="GVS21" s="46"/>
      <c r="GVU21" s="230"/>
      <c r="GWR21" s="46"/>
      <c r="GWT21" s="230"/>
      <c r="GXQ21" s="46"/>
      <c r="GXS21" s="230"/>
      <c r="GYP21" s="46"/>
      <c r="GYR21" s="230"/>
      <c r="GZO21" s="46"/>
      <c r="GZQ21" s="230"/>
      <c r="HAN21" s="46"/>
      <c r="HAP21" s="230"/>
      <c r="HBM21" s="46"/>
      <c r="HBO21" s="230"/>
      <c r="HCL21" s="46"/>
      <c r="HCN21" s="230"/>
      <c r="HDK21" s="46"/>
      <c r="HDM21" s="230"/>
      <c r="HEJ21" s="46"/>
      <c r="HEL21" s="230"/>
      <c r="HFI21" s="46"/>
      <c r="HFK21" s="230"/>
      <c r="HGH21" s="46"/>
      <c r="HGJ21" s="230"/>
      <c r="HHG21" s="46"/>
      <c r="HHI21" s="230"/>
      <c r="HIF21" s="46"/>
      <c r="HIH21" s="230"/>
      <c r="HJE21" s="46"/>
      <c r="HJG21" s="230"/>
      <c r="HKD21" s="46"/>
      <c r="HKF21" s="230"/>
      <c r="HLC21" s="46"/>
      <c r="HLE21" s="230"/>
      <c r="HMB21" s="46"/>
      <c r="HMD21" s="230"/>
      <c r="HNA21" s="46"/>
      <c r="HNC21" s="230"/>
      <c r="HNZ21" s="46"/>
      <c r="HOB21" s="230"/>
      <c r="HOY21" s="46"/>
      <c r="HPA21" s="230"/>
      <c r="HPX21" s="46"/>
      <c r="HPZ21" s="230"/>
      <c r="HQW21" s="46"/>
      <c r="HQY21" s="230"/>
      <c r="HRV21" s="46"/>
      <c r="HRX21" s="230"/>
      <c r="HSU21" s="46"/>
      <c r="HSW21" s="230"/>
      <c r="HTT21" s="46"/>
      <c r="HTV21" s="230"/>
      <c r="HUS21" s="46"/>
      <c r="HUU21" s="230"/>
      <c r="HVR21" s="46"/>
      <c r="HVT21" s="230"/>
      <c r="HWQ21" s="46"/>
      <c r="HWS21" s="230"/>
      <c r="HXP21" s="46"/>
      <c r="HXR21" s="230"/>
      <c r="HYO21" s="46"/>
      <c r="HYQ21" s="230"/>
      <c r="HZN21" s="46"/>
      <c r="HZP21" s="230"/>
      <c r="IAM21" s="46"/>
      <c r="IAO21" s="230"/>
      <c r="IBL21" s="46"/>
      <c r="IBN21" s="230"/>
      <c r="ICK21" s="46"/>
      <c r="ICM21" s="230"/>
      <c r="IDJ21" s="46"/>
      <c r="IDL21" s="230"/>
      <c r="IEI21" s="46"/>
      <c r="IEK21" s="230"/>
      <c r="IFH21" s="46"/>
      <c r="IFJ21" s="230"/>
      <c r="IGG21" s="46"/>
      <c r="IGI21" s="230"/>
      <c r="IHF21" s="46"/>
      <c r="IHH21" s="230"/>
      <c r="IIE21" s="46"/>
      <c r="IIG21" s="230"/>
      <c r="IJD21" s="46"/>
      <c r="IJF21" s="230"/>
      <c r="IKC21" s="46"/>
      <c r="IKE21" s="230"/>
      <c r="ILB21" s="46"/>
      <c r="ILD21" s="230"/>
      <c r="IMA21" s="46"/>
      <c r="IMC21" s="230"/>
      <c r="IMZ21" s="46"/>
      <c r="INB21" s="230"/>
      <c r="INY21" s="46"/>
      <c r="IOA21" s="230"/>
      <c r="IOX21" s="46"/>
      <c r="IOZ21" s="230"/>
      <c r="IPW21" s="46"/>
      <c r="IPY21" s="230"/>
      <c r="IQV21" s="46"/>
      <c r="IQX21" s="230"/>
      <c r="IRU21" s="46"/>
      <c r="IRW21" s="230"/>
      <c r="IST21" s="46"/>
      <c r="ISV21" s="230"/>
      <c r="ITS21" s="46"/>
      <c r="ITU21" s="230"/>
      <c r="IUR21" s="46"/>
      <c r="IUT21" s="230"/>
      <c r="IVQ21" s="46"/>
      <c r="IVS21" s="230"/>
      <c r="IWP21" s="46"/>
      <c r="IWR21" s="230"/>
      <c r="IXO21" s="46"/>
      <c r="IXQ21" s="230"/>
      <c r="IYN21" s="46"/>
      <c r="IYP21" s="230"/>
      <c r="IZM21" s="46"/>
      <c r="IZO21" s="230"/>
      <c r="JAL21" s="46"/>
      <c r="JAN21" s="230"/>
      <c r="JBK21" s="46"/>
      <c r="JBM21" s="230"/>
      <c r="JCJ21" s="46"/>
      <c r="JCL21" s="230"/>
      <c r="JDI21" s="46"/>
      <c r="JDK21" s="230"/>
      <c r="JEH21" s="46"/>
      <c r="JEJ21" s="230"/>
      <c r="JFG21" s="46"/>
      <c r="JFI21" s="230"/>
      <c r="JGF21" s="46"/>
      <c r="JGH21" s="230"/>
      <c r="JHE21" s="46"/>
      <c r="JHG21" s="230"/>
      <c r="JID21" s="46"/>
      <c r="JIF21" s="230"/>
      <c r="JJC21" s="46"/>
      <c r="JJE21" s="230"/>
      <c r="JKB21" s="46"/>
      <c r="JKD21" s="230"/>
      <c r="JLA21" s="46"/>
      <c r="JLC21" s="230"/>
      <c r="JLZ21" s="46"/>
      <c r="JMB21" s="230"/>
      <c r="JMY21" s="46"/>
      <c r="JNA21" s="230"/>
      <c r="JNX21" s="46"/>
      <c r="JNZ21" s="230"/>
      <c r="JOW21" s="46"/>
      <c r="JOY21" s="230"/>
      <c r="JPV21" s="46"/>
      <c r="JPX21" s="230"/>
      <c r="JQU21" s="46"/>
      <c r="JQW21" s="230"/>
      <c r="JRT21" s="46"/>
      <c r="JRV21" s="230"/>
      <c r="JSS21" s="46"/>
      <c r="JSU21" s="230"/>
      <c r="JTR21" s="46"/>
      <c r="JTT21" s="230"/>
      <c r="JUQ21" s="46"/>
      <c r="JUS21" s="230"/>
      <c r="JVP21" s="46"/>
      <c r="JVR21" s="230"/>
      <c r="JWO21" s="46"/>
      <c r="JWQ21" s="230"/>
      <c r="JXN21" s="46"/>
      <c r="JXP21" s="230"/>
      <c r="JYM21" s="46"/>
      <c r="JYO21" s="230"/>
      <c r="JZL21" s="46"/>
      <c r="JZN21" s="230"/>
      <c r="KAK21" s="46"/>
      <c r="KAM21" s="230"/>
      <c r="KBJ21" s="46"/>
      <c r="KBL21" s="230"/>
      <c r="KCI21" s="46"/>
      <c r="KCK21" s="230"/>
      <c r="KDH21" s="46"/>
      <c r="KDJ21" s="230"/>
      <c r="KEG21" s="46"/>
      <c r="KEI21" s="230"/>
      <c r="KFF21" s="46"/>
      <c r="KFH21" s="230"/>
      <c r="KGE21" s="46"/>
      <c r="KGG21" s="230"/>
      <c r="KHD21" s="46"/>
      <c r="KHF21" s="230"/>
      <c r="KIC21" s="46"/>
      <c r="KIE21" s="230"/>
      <c r="KJB21" s="46"/>
      <c r="KJD21" s="230"/>
      <c r="KKA21" s="46"/>
      <c r="KKC21" s="230"/>
      <c r="KKZ21" s="46"/>
      <c r="KLB21" s="230"/>
      <c r="KLY21" s="46"/>
      <c r="KMA21" s="230"/>
      <c r="KMX21" s="46"/>
      <c r="KMZ21" s="230"/>
      <c r="KNW21" s="46"/>
      <c r="KNY21" s="230"/>
      <c r="KOV21" s="46"/>
      <c r="KOX21" s="230"/>
      <c r="KPU21" s="46"/>
      <c r="KPW21" s="230"/>
      <c r="KQT21" s="46"/>
      <c r="KQV21" s="230"/>
      <c r="KRS21" s="46"/>
      <c r="KRU21" s="230"/>
      <c r="KSR21" s="46"/>
      <c r="KST21" s="230"/>
      <c r="KTQ21" s="46"/>
      <c r="KTS21" s="230"/>
      <c r="KUP21" s="46"/>
      <c r="KUR21" s="230"/>
      <c r="KVO21" s="46"/>
      <c r="KVQ21" s="230"/>
      <c r="KWN21" s="46"/>
      <c r="KWP21" s="230"/>
      <c r="KXM21" s="46"/>
      <c r="KXO21" s="230"/>
      <c r="KYL21" s="46"/>
      <c r="KYN21" s="230"/>
      <c r="KZK21" s="46"/>
      <c r="KZM21" s="230"/>
      <c r="LAJ21" s="46"/>
      <c r="LAL21" s="230"/>
      <c r="LBI21" s="46"/>
      <c r="LBK21" s="230"/>
      <c r="LCH21" s="46"/>
      <c r="LCJ21" s="230"/>
      <c r="LDG21" s="46"/>
      <c r="LDI21" s="230"/>
      <c r="LEF21" s="46"/>
      <c r="LEH21" s="230"/>
      <c r="LFE21" s="46"/>
      <c r="LFG21" s="230"/>
      <c r="LGD21" s="46"/>
      <c r="LGF21" s="230"/>
      <c r="LHC21" s="46"/>
      <c r="LHE21" s="230"/>
      <c r="LIB21" s="46"/>
      <c r="LID21" s="230"/>
      <c r="LJA21" s="46"/>
      <c r="LJC21" s="230"/>
      <c r="LJZ21" s="46"/>
      <c r="LKB21" s="230"/>
      <c r="LKY21" s="46"/>
      <c r="LLA21" s="230"/>
      <c r="LLX21" s="46"/>
      <c r="LLZ21" s="230"/>
      <c r="LMW21" s="46"/>
      <c r="LMY21" s="230"/>
      <c r="LNV21" s="46"/>
      <c r="LNX21" s="230"/>
      <c r="LOU21" s="46"/>
      <c r="LOW21" s="230"/>
      <c r="LPT21" s="46"/>
      <c r="LPV21" s="230"/>
      <c r="LQS21" s="46"/>
      <c r="LQU21" s="230"/>
      <c r="LRR21" s="46"/>
      <c r="LRT21" s="230"/>
      <c r="LSQ21" s="46"/>
      <c r="LSS21" s="230"/>
      <c r="LTP21" s="46"/>
      <c r="LTR21" s="230"/>
      <c r="LUO21" s="46"/>
      <c r="LUQ21" s="230"/>
      <c r="LVN21" s="46"/>
      <c r="LVP21" s="230"/>
      <c r="LWM21" s="46"/>
      <c r="LWO21" s="230"/>
      <c r="LXL21" s="46"/>
      <c r="LXN21" s="230"/>
      <c r="LYK21" s="46"/>
      <c r="LYM21" s="230"/>
      <c r="LZJ21" s="46"/>
      <c r="LZL21" s="230"/>
      <c r="MAI21" s="46"/>
      <c r="MAK21" s="230"/>
      <c r="MBH21" s="46"/>
      <c r="MBJ21" s="230"/>
      <c r="MCG21" s="46"/>
      <c r="MCI21" s="230"/>
      <c r="MDF21" s="46"/>
      <c r="MDH21" s="230"/>
      <c r="MEE21" s="46"/>
      <c r="MEG21" s="230"/>
      <c r="MFD21" s="46"/>
      <c r="MFF21" s="230"/>
      <c r="MGC21" s="46"/>
      <c r="MGE21" s="230"/>
      <c r="MHB21" s="46"/>
      <c r="MHD21" s="230"/>
      <c r="MIA21" s="46"/>
      <c r="MIC21" s="230"/>
      <c r="MIZ21" s="46"/>
      <c r="MJB21" s="230"/>
      <c r="MJY21" s="46"/>
      <c r="MKA21" s="230"/>
      <c r="MKX21" s="46"/>
      <c r="MKZ21" s="230"/>
      <c r="MLW21" s="46"/>
      <c r="MLY21" s="230"/>
      <c r="MMV21" s="46"/>
      <c r="MMX21" s="230"/>
      <c r="MNU21" s="46"/>
      <c r="MNW21" s="230"/>
      <c r="MOT21" s="46"/>
      <c r="MOV21" s="230"/>
      <c r="MPS21" s="46"/>
      <c r="MPU21" s="230"/>
      <c r="MQR21" s="46"/>
      <c r="MQT21" s="230"/>
      <c r="MRQ21" s="46"/>
      <c r="MRS21" s="230"/>
      <c r="MSP21" s="46"/>
      <c r="MSR21" s="230"/>
      <c r="MTO21" s="46"/>
      <c r="MTQ21" s="230"/>
      <c r="MUN21" s="46"/>
      <c r="MUP21" s="230"/>
      <c r="MVM21" s="46"/>
      <c r="MVO21" s="230"/>
      <c r="MWL21" s="46"/>
      <c r="MWN21" s="230"/>
      <c r="MXK21" s="46"/>
      <c r="MXM21" s="230"/>
      <c r="MYJ21" s="46"/>
      <c r="MYL21" s="230"/>
      <c r="MZI21" s="46"/>
      <c r="MZK21" s="230"/>
      <c r="NAH21" s="46"/>
      <c r="NAJ21" s="230"/>
      <c r="NBG21" s="46"/>
      <c r="NBI21" s="230"/>
      <c r="NCF21" s="46"/>
      <c r="NCH21" s="230"/>
      <c r="NDE21" s="46"/>
      <c r="NDG21" s="230"/>
      <c r="NED21" s="46"/>
      <c r="NEF21" s="230"/>
      <c r="NFC21" s="46"/>
      <c r="NFE21" s="230"/>
      <c r="NGB21" s="46"/>
      <c r="NGD21" s="230"/>
      <c r="NHA21" s="46"/>
      <c r="NHC21" s="230"/>
      <c r="NHZ21" s="46"/>
      <c r="NIB21" s="230"/>
      <c r="NIY21" s="46"/>
      <c r="NJA21" s="230"/>
      <c r="NJX21" s="46"/>
      <c r="NJZ21" s="230"/>
      <c r="NKW21" s="46"/>
      <c r="NKY21" s="230"/>
      <c r="NLV21" s="46"/>
      <c r="NLX21" s="230"/>
      <c r="NMU21" s="46"/>
      <c r="NMW21" s="230"/>
      <c r="NNT21" s="46"/>
      <c r="NNV21" s="230"/>
      <c r="NOS21" s="46"/>
      <c r="NOU21" s="230"/>
      <c r="NPR21" s="46"/>
      <c r="NPT21" s="230"/>
      <c r="NQQ21" s="46"/>
      <c r="NQS21" s="230"/>
      <c r="NRP21" s="46"/>
      <c r="NRR21" s="230"/>
      <c r="NSO21" s="46"/>
      <c r="NSQ21" s="230"/>
      <c r="NTN21" s="46"/>
      <c r="NTP21" s="230"/>
      <c r="NUM21" s="46"/>
      <c r="NUO21" s="230"/>
      <c r="NVL21" s="46"/>
      <c r="NVN21" s="230"/>
      <c r="NWK21" s="46"/>
      <c r="NWM21" s="230"/>
      <c r="NXJ21" s="46"/>
      <c r="NXL21" s="230"/>
      <c r="NYI21" s="46"/>
      <c r="NYK21" s="230"/>
      <c r="NZH21" s="46"/>
      <c r="NZJ21" s="230"/>
      <c r="OAG21" s="46"/>
      <c r="OAI21" s="230"/>
      <c r="OBF21" s="46"/>
      <c r="OBH21" s="230"/>
      <c r="OCE21" s="46"/>
      <c r="OCG21" s="230"/>
      <c r="ODD21" s="46"/>
      <c r="ODF21" s="230"/>
      <c r="OEC21" s="46"/>
      <c r="OEE21" s="230"/>
      <c r="OFB21" s="46"/>
      <c r="OFD21" s="230"/>
      <c r="OGA21" s="46"/>
      <c r="OGC21" s="230"/>
      <c r="OGZ21" s="46"/>
      <c r="OHB21" s="230"/>
      <c r="OHY21" s="46"/>
      <c r="OIA21" s="230"/>
      <c r="OIX21" s="46"/>
      <c r="OIZ21" s="230"/>
      <c r="OJW21" s="46"/>
      <c r="OJY21" s="230"/>
      <c r="OKV21" s="46"/>
      <c r="OKX21" s="230"/>
      <c r="OLU21" s="46"/>
      <c r="OLW21" s="230"/>
      <c r="OMT21" s="46"/>
      <c r="OMV21" s="230"/>
      <c r="ONS21" s="46"/>
      <c r="ONU21" s="230"/>
      <c r="OOR21" s="46"/>
      <c r="OOT21" s="230"/>
      <c r="OPQ21" s="46"/>
      <c r="OPS21" s="230"/>
      <c r="OQP21" s="46"/>
      <c r="OQR21" s="230"/>
      <c r="ORO21" s="46"/>
      <c r="ORQ21" s="230"/>
      <c r="OSN21" s="46"/>
      <c r="OSP21" s="230"/>
      <c r="OTM21" s="46"/>
      <c r="OTO21" s="230"/>
      <c r="OUL21" s="46"/>
      <c r="OUN21" s="230"/>
      <c r="OVK21" s="46"/>
      <c r="OVM21" s="230"/>
      <c r="OWJ21" s="46"/>
      <c r="OWL21" s="230"/>
      <c r="OXI21" s="46"/>
      <c r="OXK21" s="230"/>
      <c r="OYH21" s="46"/>
      <c r="OYJ21" s="230"/>
      <c r="OZG21" s="46"/>
      <c r="OZI21" s="230"/>
      <c r="PAF21" s="46"/>
      <c r="PAH21" s="230"/>
      <c r="PBE21" s="46"/>
      <c r="PBG21" s="230"/>
      <c r="PCD21" s="46"/>
      <c r="PCF21" s="230"/>
      <c r="PDC21" s="46"/>
      <c r="PDE21" s="230"/>
      <c r="PEB21" s="46"/>
      <c r="PED21" s="230"/>
      <c r="PFA21" s="46"/>
      <c r="PFC21" s="230"/>
      <c r="PFZ21" s="46"/>
      <c r="PGB21" s="230"/>
      <c r="PGY21" s="46"/>
      <c r="PHA21" s="230"/>
      <c r="PHX21" s="46"/>
      <c r="PHZ21" s="230"/>
      <c r="PIW21" s="46"/>
      <c r="PIY21" s="230"/>
      <c r="PJV21" s="46"/>
      <c r="PJX21" s="230"/>
      <c r="PKU21" s="46"/>
      <c r="PKW21" s="230"/>
      <c r="PLT21" s="46"/>
      <c r="PLV21" s="230"/>
      <c r="PMS21" s="46"/>
      <c r="PMU21" s="230"/>
      <c r="PNR21" s="46"/>
      <c r="PNT21" s="230"/>
      <c r="POQ21" s="46"/>
      <c r="POS21" s="230"/>
      <c r="PPP21" s="46"/>
      <c r="PPR21" s="230"/>
      <c r="PQO21" s="46"/>
      <c r="PQQ21" s="230"/>
      <c r="PRN21" s="46"/>
      <c r="PRP21" s="230"/>
      <c r="PSM21" s="46"/>
      <c r="PSO21" s="230"/>
      <c r="PTL21" s="46"/>
      <c r="PTN21" s="230"/>
      <c r="PUK21" s="46"/>
      <c r="PUM21" s="230"/>
      <c r="PVJ21" s="46"/>
      <c r="PVL21" s="230"/>
      <c r="PWI21" s="46"/>
      <c r="PWK21" s="230"/>
      <c r="PXH21" s="46"/>
      <c r="PXJ21" s="230"/>
      <c r="PYG21" s="46"/>
      <c r="PYI21" s="230"/>
      <c r="PZF21" s="46"/>
      <c r="PZH21" s="230"/>
      <c r="QAE21" s="46"/>
      <c r="QAG21" s="230"/>
      <c r="QBD21" s="46"/>
      <c r="QBF21" s="230"/>
      <c r="QCC21" s="46"/>
      <c r="QCE21" s="230"/>
      <c r="QDB21" s="46"/>
      <c r="QDD21" s="230"/>
      <c r="QEA21" s="46"/>
      <c r="QEC21" s="230"/>
      <c r="QEZ21" s="46"/>
      <c r="QFB21" s="230"/>
      <c r="QFY21" s="46"/>
      <c r="QGA21" s="230"/>
      <c r="QGX21" s="46"/>
      <c r="QGZ21" s="230"/>
      <c r="QHW21" s="46"/>
      <c r="QHY21" s="230"/>
      <c r="QIV21" s="46"/>
      <c r="QIX21" s="230"/>
      <c r="QJU21" s="46"/>
      <c r="QJW21" s="230"/>
      <c r="QKT21" s="46"/>
      <c r="QKV21" s="230"/>
      <c r="QLS21" s="46"/>
      <c r="QLU21" s="230"/>
      <c r="QMR21" s="46"/>
      <c r="QMT21" s="230"/>
      <c r="QNQ21" s="46"/>
      <c r="QNS21" s="230"/>
      <c r="QOP21" s="46"/>
      <c r="QOR21" s="230"/>
      <c r="QPO21" s="46"/>
      <c r="QPQ21" s="230"/>
      <c r="QQN21" s="46"/>
      <c r="QQP21" s="230"/>
      <c r="QRM21" s="46"/>
      <c r="QRO21" s="230"/>
      <c r="QSL21" s="46"/>
      <c r="QSN21" s="230"/>
      <c r="QTK21" s="46"/>
      <c r="QTM21" s="230"/>
      <c r="QUJ21" s="46"/>
      <c r="QUL21" s="230"/>
      <c r="QVI21" s="46"/>
      <c r="QVK21" s="230"/>
      <c r="QWH21" s="46"/>
      <c r="QWJ21" s="230"/>
      <c r="QXG21" s="46"/>
      <c r="QXI21" s="230"/>
      <c r="QYF21" s="46"/>
      <c r="QYH21" s="230"/>
      <c r="QZE21" s="46"/>
      <c r="QZG21" s="230"/>
      <c r="RAD21" s="46"/>
      <c r="RAF21" s="230"/>
      <c r="RBC21" s="46"/>
      <c r="RBE21" s="230"/>
      <c r="RCB21" s="46"/>
      <c r="RCD21" s="230"/>
      <c r="RDA21" s="46"/>
      <c r="RDC21" s="230"/>
      <c r="RDZ21" s="46"/>
      <c r="REB21" s="230"/>
      <c r="REY21" s="46"/>
      <c r="RFA21" s="230"/>
      <c r="RFX21" s="46"/>
      <c r="RFZ21" s="230"/>
      <c r="RGW21" s="46"/>
      <c r="RGY21" s="230"/>
      <c r="RHV21" s="46"/>
      <c r="RHX21" s="230"/>
      <c r="RIU21" s="46"/>
      <c r="RIW21" s="230"/>
      <c r="RJT21" s="46"/>
      <c r="RJV21" s="230"/>
      <c r="RKS21" s="46"/>
      <c r="RKU21" s="230"/>
      <c r="RLR21" s="46"/>
      <c r="RLT21" s="230"/>
      <c r="RMQ21" s="46"/>
      <c r="RMS21" s="230"/>
      <c r="RNP21" s="46"/>
      <c r="RNR21" s="230"/>
      <c r="ROO21" s="46"/>
      <c r="ROQ21" s="230"/>
      <c r="RPN21" s="46"/>
      <c r="RPP21" s="230"/>
      <c r="RQM21" s="46"/>
      <c r="RQO21" s="230"/>
      <c r="RRL21" s="46"/>
      <c r="RRN21" s="230"/>
      <c r="RSK21" s="46"/>
      <c r="RSM21" s="230"/>
      <c r="RTJ21" s="46"/>
      <c r="RTL21" s="230"/>
      <c r="RUI21" s="46"/>
      <c r="RUK21" s="230"/>
      <c r="RVH21" s="46"/>
      <c r="RVJ21" s="230"/>
      <c r="RWG21" s="46"/>
      <c r="RWI21" s="230"/>
      <c r="RXF21" s="46"/>
      <c r="RXH21" s="230"/>
      <c r="RYE21" s="46"/>
      <c r="RYG21" s="230"/>
      <c r="RZD21" s="46"/>
      <c r="RZF21" s="230"/>
      <c r="SAC21" s="46"/>
      <c r="SAE21" s="230"/>
      <c r="SBB21" s="46"/>
      <c r="SBD21" s="230"/>
      <c r="SCA21" s="46"/>
      <c r="SCC21" s="230"/>
      <c r="SCZ21" s="46"/>
      <c r="SDB21" s="230"/>
      <c r="SDY21" s="46"/>
      <c r="SEA21" s="230"/>
      <c r="SEX21" s="46"/>
      <c r="SEZ21" s="230"/>
      <c r="SFW21" s="46"/>
      <c r="SFY21" s="230"/>
      <c r="SGV21" s="46"/>
      <c r="SGX21" s="230"/>
      <c r="SHU21" s="46"/>
      <c r="SHW21" s="230"/>
      <c r="SIT21" s="46"/>
      <c r="SIV21" s="230"/>
      <c r="SJS21" s="46"/>
      <c r="SJU21" s="230"/>
      <c r="SKR21" s="46"/>
      <c r="SKT21" s="230"/>
      <c r="SLQ21" s="46"/>
      <c r="SLS21" s="230"/>
      <c r="SMP21" s="46"/>
      <c r="SMR21" s="230"/>
      <c r="SNO21" s="46"/>
      <c r="SNQ21" s="230"/>
      <c r="SON21" s="46"/>
      <c r="SOP21" s="230"/>
      <c r="SPM21" s="46"/>
      <c r="SPO21" s="230"/>
      <c r="SQL21" s="46"/>
      <c r="SQN21" s="230"/>
      <c r="SRK21" s="46"/>
      <c r="SRM21" s="230"/>
      <c r="SSJ21" s="46"/>
      <c r="SSL21" s="230"/>
      <c r="STI21" s="46"/>
      <c r="STK21" s="230"/>
      <c r="SUH21" s="46"/>
      <c r="SUJ21" s="230"/>
      <c r="SVG21" s="46"/>
      <c r="SVI21" s="230"/>
      <c r="SWF21" s="46"/>
      <c r="SWH21" s="230"/>
      <c r="SXE21" s="46"/>
      <c r="SXG21" s="230"/>
      <c r="SYD21" s="46"/>
      <c r="SYF21" s="230"/>
      <c r="SZC21" s="46"/>
      <c r="SZE21" s="230"/>
      <c r="TAB21" s="46"/>
      <c r="TAD21" s="230"/>
      <c r="TBA21" s="46"/>
      <c r="TBC21" s="230"/>
      <c r="TBZ21" s="46"/>
      <c r="TCB21" s="230"/>
      <c r="TCY21" s="46"/>
      <c r="TDA21" s="230"/>
      <c r="TDX21" s="46"/>
      <c r="TDZ21" s="230"/>
      <c r="TEW21" s="46"/>
      <c r="TEY21" s="230"/>
      <c r="TFV21" s="46"/>
      <c r="TFX21" s="230"/>
      <c r="TGU21" s="46"/>
      <c r="TGW21" s="230"/>
      <c r="THT21" s="46"/>
      <c r="THV21" s="230"/>
      <c r="TIS21" s="46"/>
      <c r="TIU21" s="230"/>
      <c r="TJR21" s="46"/>
      <c r="TJT21" s="230"/>
      <c r="TKQ21" s="46"/>
      <c r="TKS21" s="230"/>
      <c r="TLP21" s="46"/>
      <c r="TLR21" s="230"/>
      <c r="TMO21" s="46"/>
      <c r="TMQ21" s="230"/>
      <c r="TNN21" s="46"/>
      <c r="TNP21" s="230"/>
      <c r="TOM21" s="46"/>
      <c r="TOO21" s="230"/>
      <c r="TPL21" s="46"/>
      <c r="TPN21" s="230"/>
      <c r="TQK21" s="46"/>
      <c r="TQM21" s="230"/>
      <c r="TRJ21" s="46"/>
      <c r="TRL21" s="230"/>
      <c r="TSI21" s="46"/>
      <c r="TSK21" s="230"/>
      <c r="TTH21" s="46"/>
      <c r="TTJ21" s="230"/>
      <c r="TUG21" s="46"/>
      <c r="TUI21" s="230"/>
      <c r="TVF21" s="46"/>
      <c r="TVH21" s="230"/>
      <c r="TWE21" s="46"/>
      <c r="TWG21" s="230"/>
      <c r="TXD21" s="46"/>
      <c r="TXF21" s="230"/>
      <c r="TYC21" s="46"/>
      <c r="TYE21" s="230"/>
      <c r="TZB21" s="46"/>
      <c r="TZD21" s="230"/>
      <c r="UAA21" s="46"/>
      <c r="UAC21" s="230"/>
      <c r="UAZ21" s="46"/>
      <c r="UBB21" s="230"/>
      <c r="UBY21" s="46"/>
      <c r="UCA21" s="230"/>
      <c r="UCX21" s="46"/>
      <c r="UCZ21" s="230"/>
      <c r="UDW21" s="46"/>
      <c r="UDY21" s="230"/>
      <c r="UEV21" s="46"/>
      <c r="UEX21" s="230"/>
      <c r="UFU21" s="46"/>
      <c r="UFW21" s="230"/>
      <c r="UGT21" s="46"/>
      <c r="UGV21" s="230"/>
      <c r="UHS21" s="46"/>
      <c r="UHU21" s="230"/>
      <c r="UIR21" s="46"/>
      <c r="UIT21" s="230"/>
      <c r="UJQ21" s="46"/>
      <c r="UJS21" s="230"/>
      <c r="UKP21" s="46"/>
      <c r="UKR21" s="230"/>
      <c r="ULO21" s="46"/>
      <c r="ULQ21" s="230"/>
      <c r="UMN21" s="46"/>
      <c r="UMP21" s="230"/>
      <c r="UNM21" s="46"/>
      <c r="UNO21" s="230"/>
      <c r="UOL21" s="46"/>
      <c r="UON21" s="230"/>
      <c r="UPK21" s="46"/>
      <c r="UPM21" s="230"/>
      <c r="UQJ21" s="46"/>
      <c r="UQL21" s="230"/>
      <c r="URI21" s="46"/>
      <c r="URK21" s="230"/>
      <c r="USH21" s="46"/>
      <c r="USJ21" s="230"/>
      <c r="UTG21" s="46"/>
      <c r="UTI21" s="230"/>
      <c r="UUF21" s="46"/>
      <c r="UUH21" s="230"/>
      <c r="UVE21" s="46"/>
      <c r="UVG21" s="230"/>
      <c r="UWD21" s="46"/>
      <c r="UWF21" s="230"/>
      <c r="UXC21" s="46"/>
      <c r="UXE21" s="230"/>
      <c r="UYB21" s="46"/>
      <c r="UYD21" s="230"/>
      <c r="UZA21" s="46"/>
      <c r="UZC21" s="230"/>
      <c r="UZZ21" s="46"/>
      <c r="VAB21" s="230"/>
      <c r="VAY21" s="46"/>
      <c r="VBA21" s="230"/>
      <c r="VBX21" s="46"/>
      <c r="VBZ21" s="230"/>
      <c r="VCW21" s="46"/>
      <c r="VCY21" s="230"/>
      <c r="VDV21" s="46"/>
      <c r="VDX21" s="230"/>
      <c r="VEU21" s="46"/>
      <c r="VEW21" s="230"/>
      <c r="VFT21" s="46"/>
      <c r="VFV21" s="230"/>
      <c r="VGS21" s="46"/>
      <c r="VGU21" s="230"/>
      <c r="VHR21" s="46"/>
      <c r="VHT21" s="230"/>
      <c r="VIQ21" s="46"/>
      <c r="VIS21" s="230"/>
      <c r="VJP21" s="46"/>
      <c r="VJR21" s="230"/>
      <c r="VKO21" s="46"/>
      <c r="VKQ21" s="230"/>
      <c r="VLN21" s="46"/>
      <c r="VLP21" s="230"/>
      <c r="VMM21" s="46"/>
      <c r="VMO21" s="230"/>
      <c r="VNL21" s="46"/>
      <c r="VNN21" s="230"/>
      <c r="VOK21" s="46"/>
      <c r="VOM21" s="230"/>
      <c r="VPJ21" s="46"/>
      <c r="VPL21" s="230"/>
      <c r="VQI21" s="46"/>
      <c r="VQK21" s="230"/>
      <c r="VRH21" s="46"/>
      <c r="VRJ21" s="230"/>
      <c r="VSG21" s="46"/>
      <c r="VSI21" s="230"/>
      <c r="VTF21" s="46"/>
      <c r="VTH21" s="230"/>
      <c r="VUE21" s="46"/>
      <c r="VUG21" s="230"/>
      <c r="VVD21" s="46"/>
      <c r="VVF21" s="230"/>
      <c r="VWC21" s="46"/>
      <c r="VWE21" s="230"/>
      <c r="VXB21" s="46"/>
      <c r="VXD21" s="230"/>
      <c r="VYA21" s="46"/>
      <c r="VYC21" s="230"/>
      <c r="VYZ21" s="46"/>
      <c r="VZB21" s="230"/>
      <c r="VZY21" s="46"/>
      <c r="WAA21" s="230"/>
      <c r="WAX21" s="46"/>
      <c r="WAZ21" s="230"/>
      <c r="WBW21" s="46"/>
      <c r="WBY21" s="230"/>
      <c r="WCV21" s="46"/>
      <c r="WCX21" s="230"/>
      <c r="WDU21" s="46"/>
      <c r="WDW21" s="230"/>
      <c r="WET21" s="46"/>
      <c r="WEV21" s="230"/>
      <c r="WFS21" s="46"/>
      <c r="WFU21" s="230"/>
      <c r="WGR21" s="46"/>
      <c r="WGT21" s="230"/>
      <c r="WHQ21" s="46"/>
      <c r="WHS21" s="230"/>
      <c r="WIP21" s="46"/>
      <c r="WIR21" s="230"/>
      <c r="WJO21" s="46"/>
      <c r="WJQ21" s="230"/>
      <c r="WKN21" s="46"/>
      <c r="WKP21" s="230"/>
      <c r="WLM21" s="46"/>
      <c r="WLO21" s="230"/>
      <c r="WML21" s="46"/>
      <c r="WMN21" s="230"/>
      <c r="WNK21" s="46"/>
      <c r="WNM21" s="230"/>
      <c r="WOJ21" s="46"/>
      <c r="WOL21" s="230"/>
      <c r="WPI21" s="46"/>
      <c r="WPK21" s="230"/>
      <c r="WQH21" s="46"/>
      <c r="WQJ21" s="230"/>
      <c r="WRG21" s="46"/>
      <c r="WRI21" s="230"/>
      <c r="WSF21" s="46"/>
      <c r="WSH21" s="230"/>
      <c r="WTE21" s="46"/>
      <c r="WTG21" s="230"/>
      <c r="WUD21" s="46"/>
      <c r="WUF21" s="230"/>
      <c r="WVC21" s="46"/>
      <c r="WVE21" s="230"/>
      <c r="WWB21" s="46"/>
      <c r="WWD21" s="230"/>
      <c r="WXA21" s="46"/>
      <c r="WXC21" s="230"/>
      <c r="WXZ21" s="46"/>
      <c r="WYB21" s="230"/>
      <c r="WYY21" s="46"/>
      <c r="WZA21" s="230"/>
      <c r="WZX21" s="46"/>
      <c r="WZZ21" s="230"/>
      <c r="XAW21" s="46"/>
      <c r="XAY21" s="230"/>
      <c r="XBV21" s="46"/>
      <c r="XBX21" s="230"/>
      <c r="XCU21" s="46"/>
      <c r="XCW21" s="230"/>
      <c r="XDT21" s="46"/>
      <c r="XDV21" s="230"/>
      <c r="XES21" s="46"/>
      <c r="XEU21" s="230"/>
    </row>
    <row r="22" spans="1:1023 1025:2048 2050:3050 3073:4075 4098:5100 5123:6125 6148:7150 7173:8175 8198:9200 9223:10225 10248:11250 11273:12275 12298:13300 13323:14325 14348:15350 15373:16375" ht="13.5" hidden="1" x14ac:dyDescent="0.25">
      <c r="A22" s="60" t="s">
        <v>46</v>
      </c>
      <c r="B22" s="229">
        <v>1.5</v>
      </c>
      <c r="C22" s="231">
        <v>0</v>
      </c>
      <c r="D22" s="231">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29">
        <v>4</v>
      </c>
      <c r="U22" s="229">
        <v>5.5</v>
      </c>
      <c r="V22" s="229">
        <v>2.5</v>
      </c>
      <c r="W22" s="229"/>
      <c r="X22" s="229">
        <v>1.5</v>
      </c>
      <c r="Y22" s="229"/>
      <c r="Z22" s="60">
        <v>2.5</v>
      </c>
      <c r="AA22" s="60">
        <v>4</v>
      </c>
      <c r="AB22" s="60">
        <v>5.5</v>
      </c>
      <c r="AC22" s="60"/>
      <c r="AD22" s="60"/>
    </row>
    <row r="23" spans="1:1023 1025:2048 2050:3050 3073:4075 4098:5100 5123:6125 6148:7150 7173:8175 8198:9200 9223:10225 10248:11250 11273:12275 12298:13300 13323:14325 14348:15350 15373:16375" ht="13.5" hidden="1" x14ac:dyDescent="0.25">
      <c r="A23" s="60" t="s">
        <v>47</v>
      </c>
      <c r="B23" s="229">
        <v>4.5999999999999996</v>
      </c>
      <c r="C23" s="231">
        <v>0</v>
      </c>
      <c r="D23" s="231">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29">
        <v>4</v>
      </c>
      <c r="U23" s="229">
        <v>5.5</v>
      </c>
      <c r="V23" s="229">
        <v>2.5</v>
      </c>
      <c r="W23" s="229"/>
      <c r="X23" s="229">
        <v>4.5999999999999996</v>
      </c>
      <c r="Y23" s="229"/>
      <c r="Z23" s="60">
        <v>2.5</v>
      </c>
      <c r="AA23" s="60">
        <v>4</v>
      </c>
      <c r="AB23" s="60">
        <v>5.5</v>
      </c>
      <c r="AC23" s="60"/>
      <c r="AD23" s="60"/>
    </row>
    <row r="24" spans="1:1023 1025:2048 2050:3050 3073:4075 4098:5100 5123:6125 6148:7150 7173:8175 8198:9200 9223:10225 10248:11250 11273:12275 12298:13300 13323:14325 14348:15350 15373:16375" ht="13.5" x14ac:dyDescent="0.25">
      <c r="A24" s="60" t="s">
        <v>48</v>
      </c>
      <c r="B24" s="229">
        <v>-0.1</v>
      </c>
      <c r="C24" s="229">
        <v>0</v>
      </c>
      <c r="D24" s="229">
        <v>0</v>
      </c>
      <c r="E24" s="229">
        <v>0</v>
      </c>
      <c r="F24" s="229">
        <v>0</v>
      </c>
      <c r="G24" s="229">
        <v>0</v>
      </c>
      <c r="H24" s="229">
        <v>0</v>
      </c>
      <c r="I24" s="229">
        <v>0</v>
      </c>
      <c r="J24" s="229">
        <v>0</v>
      </c>
      <c r="K24" s="229">
        <v>0</v>
      </c>
      <c r="L24" s="229">
        <v>0</v>
      </c>
      <c r="M24" s="229">
        <v>0</v>
      </c>
      <c r="N24" s="229">
        <v>0</v>
      </c>
      <c r="O24" s="229">
        <v>0</v>
      </c>
      <c r="P24" s="229">
        <v>0</v>
      </c>
      <c r="Q24" s="229">
        <v>0</v>
      </c>
      <c r="R24" s="229">
        <v>0</v>
      </c>
      <c r="S24" s="229">
        <v>0</v>
      </c>
      <c r="T24" s="229">
        <v>4</v>
      </c>
      <c r="U24" s="229">
        <v>5.5</v>
      </c>
      <c r="V24" s="229">
        <v>2.5</v>
      </c>
      <c r="W24" s="232"/>
      <c r="X24" s="229">
        <v>-0.1</v>
      </c>
      <c r="Y24" s="232"/>
      <c r="Z24" s="229">
        <v>2.5</v>
      </c>
      <c r="AA24" s="229">
        <v>4</v>
      </c>
      <c r="AB24" s="229">
        <v>5.5</v>
      </c>
      <c r="AC24" s="229"/>
      <c r="AD24" s="229"/>
    </row>
    <row r="25" spans="1:1023 1025:2048 2050:3050 3073:4075 4098:5100 5123:6125 6148:7150 7173:8175 8198:9200 9223:10225 10248:11250 11273:12275 12298:13300 13323:14325 14348:15350 15373:16375" ht="13.5" x14ac:dyDescent="0.25">
      <c r="A25" s="60" t="s">
        <v>49</v>
      </c>
      <c r="B25" s="229">
        <v>1.1000000000000001</v>
      </c>
      <c r="C25" s="229">
        <v>0</v>
      </c>
      <c r="D25" s="229">
        <v>0</v>
      </c>
      <c r="E25" s="229">
        <v>0</v>
      </c>
      <c r="F25" s="229">
        <v>0</v>
      </c>
      <c r="G25" s="229">
        <v>0</v>
      </c>
      <c r="H25" s="229">
        <v>0</v>
      </c>
      <c r="I25" s="229">
        <v>0</v>
      </c>
      <c r="J25" s="229">
        <v>0</v>
      </c>
      <c r="K25" s="229">
        <v>0</v>
      </c>
      <c r="L25" s="229">
        <v>0</v>
      </c>
      <c r="M25" s="229">
        <v>0</v>
      </c>
      <c r="N25" s="229">
        <v>0</v>
      </c>
      <c r="O25" s="229">
        <v>0</v>
      </c>
      <c r="P25" s="229">
        <v>0</v>
      </c>
      <c r="Q25" s="229">
        <v>0</v>
      </c>
      <c r="R25" s="229">
        <v>0</v>
      </c>
      <c r="S25" s="229">
        <v>0</v>
      </c>
      <c r="T25" s="229">
        <v>4</v>
      </c>
      <c r="U25" s="229">
        <v>5.5</v>
      </c>
      <c r="V25" s="229">
        <v>2.5</v>
      </c>
      <c r="W25" s="232"/>
      <c r="X25" s="229">
        <v>1.1000000000000001</v>
      </c>
      <c r="Y25" s="232"/>
      <c r="Z25" s="229">
        <v>2.5</v>
      </c>
      <c r="AA25" s="229">
        <v>4</v>
      </c>
      <c r="AB25" s="229">
        <v>5.5</v>
      </c>
      <c r="AC25" s="229"/>
      <c r="AD25" s="229"/>
    </row>
    <row r="26" spans="1:1023 1025:2048 2050:3050 3073:4075 4098:5100 5123:6125 6148:7150 7173:8175 8198:9200 9223:10225 10248:11250 11273:12275 12298:13300 13323:14325 14348:15350 15373:16375" ht="13.5" x14ac:dyDescent="0.25">
      <c r="A26" s="60" t="s">
        <v>50</v>
      </c>
      <c r="B26" s="233">
        <v>1</v>
      </c>
      <c r="C26" s="233">
        <v>0</v>
      </c>
      <c r="D26" s="233">
        <v>0</v>
      </c>
      <c r="E26" s="233">
        <v>0</v>
      </c>
      <c r="F26" s="233">
        <v>0</v>
      </c>
      <c r="G26" s="233">
        <v>0</v>
      </c>
      <c r="H26" s="233">
        <v>0</v>
      </c>
      <c r="I26" s="233">
        <v>0</v>
      </c>
      <c r="J26" s="233">
        <v>0</v>
      </c>
      <c r="K26" s="233">
        <v>0</v>
      </c>
      <c r="L26" s="233">
        <v>0</v>
      </c>
      <c r="M26" s="233">
        <v>0</v>
      </c>
      <c r="N26" s="233">
        <v>0</v>
      </c>
      <c r="O26" s="233">
        <v>0</v>
      </c>
      <c r="P26" s="233">
        <v>0</v>
      </c>
      <c r="Q26" s="233">
        <v>0</v>
      </c>
      <c r="R26" s="233">
        <v>0</v>
      </c>
      <c r="S26" s="233">
        <v>0</v>
      </c>
      <c r="T26" s="229">
        <v>4</v>
      </c>
      <c r="U26" s="229">
        <v>5.5</v>
      </c>
      <c r="V26" s="229">
        <v>2.5</v>
      </c>
      <c r="W26" s="232"/>
      <c r="X26" s="229">
        <v>1</v>
      </c>
      <c r="Y26" s="232"/>
      <c r="Z26" s="229">
        <v>2.5</v>
      </c>
      <c r="AA26" s="229">
        <v>4</v>
      </c>
      <c r="AB26" s="229">
        <v>5.5</v>
      </c>
      <c r="AC26" s="229"/>
      <c r="AD26" s="229"/>
    </row>
    <row r="27" spans="1:1023 1025:2048 2050:3050 3073:4075 4098:5100 5123:6125 6148:7150 7173:8175 8198:9200 9223:10225 10248:11250 11273:12275 12298:13300 13323:14325 14348:15350 15373:16375" ht="13.5" x14ac:dyDescent="0.25">
      <c r="A27" s="60" t="s">
        <v>51</v>
      </c>
      <c r="B27" s="233">
        <v>2.6</v>
      </c>
      <c r="C27" s="233">
        <v>0</v>
      </c>
      <c r="D27" s="233">
        <v>0</v>
      </c>
      <c r="E27" s="233">
        <v>0</v>
      </c>
      <c r="F27" s="233">
        <v>0</v>
      </c>
      <c r="G27" s="233">
        <v>0</v>
      </c>
      <c r="H27" s="233">
        <v>0</v>
      </c>
      <c r="I27" s="233">
        <v>0</v>
      </c>
      <c r="J27" s="233">
        <v>0</v>
      </c>
      <c r="K27" s="233">
        <v>0</v>
      </c>
      <c r="L27" s="233">
        <v>0</v>
      </c>
      <c r="M27" s="233">
        <v>0</v>
      </c>
      <c r="N27" s="233">
        <v>0</v>
      </c>
      <c r="O27" s="233">
        <v>0</v>
      </c>
      <c r="P27" s="233">
        <v>0</v>
      </c>
      <c r="Q27" s="233">
        <v>0</v>
      </c>
      <c r="R27" s="233">
        <v>0</v>
      </c>
      <c r="S27" s="233">
        <v>0</v>
      </c>
      <c r="T27" s="229">
        <v>4</v>
      </c>
      <c r="U27" s="229">
        <v>5.5</v>
      </c>
      <c r="V27" s="229">
        <v>2.5</v>
      </c>
      <c r="W27" s="232"/>
      <c r="X27" s="229">
        <v>2.6</v>
      </c>
      <c r="Y27" s="232"/>
      <c r="Z27" s="229">
        <v>2.5</v>
      </c>
      <c r="AA27" s="229">
        <v>4</v>
      </c>
      <c r="AB27" s="229">
        <v>5.5</v>
      </c>
      <c r="AC27" s="229"/>
      <c r="AD27" s="229"/>
    </row>
    <row r="28" spans="1:1023 1025:2048 2050:3050 3073:4075 4098:5100 5123:6125 6148:7150 7173:8175 8198:9200 9223:10225 10248:11250 11273:12275 12298:13300 13323:14325 14348:15350 15373:16375" ht="13.5" x14ac:dyDescent="0.25">
      <c r="A28" s="60" t="s">
        <v>52</v>
      </c>
      <c r="B28" s="233">
        <v>3.7</v>
      </c>
      <c r="C28" s="233">
        <v>0</v>
      </c>
      <c r="D28" s="233">
        <v>0</v>
      </c>
      <c r="E28" s="233">
        <v>0</v>
      </c>
      <c r="F28" s="233">
        <v>0</v>
      </c>
      <c r="G28" s="233">
        <v>0</v>
      </c>
      <c r="H28" s="233">
        <v>0</v>
      </c>
      <c r="I28" s="233">
        <v>0</v>
      </c>
      <c r="J28" s="233">
        <v>0</v>
      </c>
      <c r="K28" s="233">
        <v>0</v>
      </c>
      <c r="L28" s="233">
        <v>0</v>
      </c>
      <c r="M28" s="233">
        <v>0</v>
      </c>
      <c r="N28" s="233">
        <v>0</v>
      </c>
      <c r="O28" s="233">
        <v>0</v>
      </c>
      <c r="P28" s="233">
        <v>0</v>
      </c>
      <c r="Q28" s="233">
        <v>0</v>
      </c>
      <c r="R28" s="233">
        <v>0</v>
      </c>
      <c r="S28" s="233">
        <v>0</v>
      </c>
      <c r="T28" s="229">
        <v>4</v>
      </c>
      <c r="U28" s="229">
        <v>5.5</v>
      </c>
      <c r="V28" s="229">
        <v>2.5</v>
      </c>
      <c r="W28" s="229"/>
      <c r="X28" s="229">
        <v>3.7</v>
      </c>
      <c r="Y28" s="232"/>
      <c r="Z28" s="229">
        <v>2.5</v>
      </c>
      <c r="AA28" s="229">
        <v>4</v>
      </c>
      <c r="AB28" s="229">
        <v>5.5</v>
      </c>
      <c r="AC28" s="229"/>
      <c r="AD28" s="229"/>
    </row>
    <row r="29" spans="1:1023 1025:2048 2050:3050 3073:4075 4098:5100 5123:6125 6148:7150 7173:8175 8198:9200 9223:10225 10248:11250 11273:12275 12298:13300 13323:14325 14348:15350 15373:16375" ht="13.5" x14ac:dyDescent="0.25">
      <c r="A29" s="60" t="s">
        <v>53</v>
      </c>
      <c r="B29" s="233">
        <v>0.90133554832215168</v>
      </c>
      <c r="C29" s="233">
        <v>0</v>
      </c>
      <c r="D29" s="233">
        <v>0</v>
      </c>
      <c r="E29" s="233">
        <v>0</v>
      </c>
      <c r="F29" s="233">
        <v>0</v>
      </c>
      <c r="G29" s="233">
        <v>0</v>
      </c>
      <c r="H29" s="233">
        <v>0</v>
      </c>
      <c r="I29" s="233">
        <v>0</v>
      </c>
      <c r="J29" s="233">
        <v>0</v>
      </c>
      <c r="K29" s="233">
        <v>0</v>
      </c>
      <c r="L29" s="233">
        <v>0</v>
      </c>
      <c r="M29" s="233">
        <v>0</v>
      </c>
      <c r="N29" s="233">
        <v>0</v>
      </c>
      <c r="O29" s="233">
        <v>0</v>
      </c>
      <c r="P29" s="233">
        <v>0</v>
      </c>
      <c r="Q29" s="233">
        <v>0</v>
      </c>
      <c r="R29" s="233">
        <v>0</v>
      </c>
      <c r="S29" s="233">
        <v>0</v>
      </c>
      <c r="T29" s="229">
        <v>4</v>
      </c>
      <c r="U29" s="229">
        <v>5.5</v>
      </c>
      <c r="V29" s="229">
        <v>2.5</v>
      </c>
      <c r="W29" s="229"/>
      <c r="X29" s="229">
        <v>0.90133554832215168</v>
      </c>
      <c r="Y29" s="232"/>
      <c r="Z29" s="229">
        <v>2.5</v>
      </c>
      <c r="AA29" s="229">
        <v>4</v>
      </c>
      <c r="AB29" s="229">
        <v>5.5</v>
      </c>
      <c r="AC29" s="229"/>
      <c r="AD29" s="229"/>
    </row>
    <row r="30" spans="1:1023 1025:2048 2050:3050 3073:4075 4098:5100 5123:6125 6148:7150 7173:8175 8198:9200 9223:10225 10248:11250 11273:12275 12298:13300 13323:14325 14348:15350 15373:16375" ht="13.5" x14ac:dyDescent="0.25">
      <c r="A30" s="60" t="s">
        <v>54</v>
      </c>
      <c r="B30" s="233">
        <v>3.4891725643485501</v>
      </c>
      <c r="C30" s="233">
        <v>0</v>
      </c>
      <c r="D30" s="233">
        <v>0</v>
      </c>
      <c r="E30" s="233">
        <v>0</v>
      </c>
      <c r="F30" s="233">
        <v>0</v>
      </c>
      <c r="G30" s="233">
        <v>0</v>
      </c>
      <c r="H30" s="233">
        <v>0</v>
      </c>
      <c r="I30" s="233">
        <v>0</v>
      </c>
      <c r="J30" s="233">
        <v>0</v>
      </c>
      <c r="K30" s="233">
        <v>0</v>
      </c>
      <c r="L30" s="233">
        <v>0</v>
      </c>
      <c r="M30" s="233">
        <v>0</v>
      </c>
      <c r="N30" s="233">
        <v>0</v>
      </c>
      <c r="O30" s="233">
        <v>0</v>
      </c>
      <c r="P30" s="233">
        <v>0</v>
      </c>
      <c r="Q30" s="233">
        <v>0</v>
      </c>
      <c r="R30" s="233">
        <v>0</v>
      </c>
      <c r="S30" s="233">
        <v>0</v>
      </c>
      <c r="T30" s="229">
        <v>4</v>
      </c>
      <c r="U30" s="229">
        <v>5.5</v>
      </c>
      <c r="V30" s="229">
        <v>2.5</v>
      </c>
      <c r="W30" s="229"/>
      <c r="X30" s="229">
        <v>3.49</v>
      </c>
      <c r="Y30" s="232"/>
      <c r="Z30" s="229">
        <v>2.5</v>
      </c>
      <c r="AA30" s="229">
        <v>4</v>
      </c>
      <c r="AB30" s="229">
        <v>5.5</v>
      </c>
      <c r="AC30" s="229"/>
      <c r="AD30" s="229"/>
    </row>
    <row r="31" spans="1:1023 1025:2048 2050:3050 3073:4075 4098:5100 5123:6125 6148:7150 7173:8175 8198:9200 9223:10225 10248:11250 11273:12275 12298:13300 13323:14325 14348:15350 15373:16375" ht="13.5" x14ac:dyDescent="0.25">
      <c r="A31" s="60" t="s">
        <v>55</v>
      </c>
      <c r="B31" s="233">
        <v>1.8</v>
      </c>
      <c r="C31" s="233">
        <v>0</v>
      </c>
      <c r="D31" s="233">
        <v>0</v>
      </c>
      <c r="E31" s="233">
        <v>0</v>
      </c>
      <c r="F31" s="233">
        <v>0</v>
      </c>
      <c r="G31" s="233">
        <v>0</v>
      </c>
      <c r="H31" s="233">
        <v>0</v>
      </c>
      <c r="I31" s="233">
        <v>0</v>
      </c>
      <c r="J31" s="233">
        <v>0</v>
      </c>
      <c r="K31" s="233">
        <v>0</v>
      </c>
      <c r="L31" s="233">
        <v>0</v>
      </c>
      <c r="M31" s="233">
        <v>0</v>
      </c>
      <c r="N31" s="233">
        <v>0</v>
      </c>
      <c r="O31" s="233">
        <v>0</v>
      </c>
      <c r="P31" s="233">
        <v>0</v>
      </c>
      <c r="Q31" s="233">
        <v>0</v>
      </c>
      <c r="R31" s="233">
        <v>0</v>
      </c>
      <c r="S31" s="233">
        <v>0</v>
      </c>
      <c r="T31" s="229">
        <v>4</v>
      </c>
      <c r="U31" s="229">
        <v>5.5</v>
      </c>
      <c r="V31" s="229">
        <v>2.5</v>
      </c>
      <c r="W31" s="229"/>
      <c r="X31" s="229">
        <v>1.8</v>
      </c>
      <c r="Y31" s="232"/>
      <c r="Z31" s="229">
        <v>2.5</v>
      </c>
      <c r="AA31" s="229">
        <v>4</v>
      </c>
      <c r="AB31" s="229">
        <v>5.5</v>
      </c>
      <c r="AC31" s="229"/>
      <c r="AD31" s="229"/>
    </row>
    <row r="32" spans="1:1023 1025:2048 2050:3050 3073:4075 4098:5100 5123:6125 6148:7150 7173:8175 8198:9200 9223:10225 10248:11250 11273:12275 12298:13300 13323:14325 14348:15350 15373:16375" ht="16.5" x14ac:dyDescent="0.3">
      <c r="A32" s="234" t="s">
        <v>56</v>
      </c>
      <c r="B32" s="233">
        <v>1.9</v>
      </c>
      <c r="C32" s="233">
        <v>0</v>
      </c>
      <c r="D32" s="233">
        <v>0</v>
      </c>
      <c r="E32" s="233">
        <v>0</v>
      </c>
      <c r="F32" s="233">
        <v>0</v>
      </c>
      <c r="G32" s="233">
        <v>0</v>
      </c>
      <c r="H32" s="233">
        <v>0</v>
      </c>
      <c r="I32" s="233">
        <v>0</v>
      </c>
      <c r="J32" s="233">
        <v>0</v>
      </c>
      <c r="K32" s="233">
        <v>0</v>
      </c>
      <c r="L32" s="233">
        <v>0</v>
      </c>
      <c r="M32" s="233">
        <v>0</v>
      </c>
      <c r="N32" s="233">
        <v>0</v>
      </c>
      <c r="O32" s="233">
        <v>0</v>
      </c>
      <c r="P32" s="233">
        <v>0</v>
      </c>
      <c r="Q32" s="233">
        <v>0</v>
      </c>
      <c r="R32" s="233">
        <v>0</v>
      </c>
      <c r="S32" s="233">
        <v>0</v>
      </c>
      <c r="T32" s="229">
        <v>4</v>
      </c>
      <c r="U32" s="229">
        <v>5.5</v>
      </c>
      <c r="V32" s="229">
        <v>2.5</v>
      </c>
      <c r="W32" s="229"/>
      <c r="X32" s="229">
        <v>1.9</v>
      </c>
      <c r="Y32" s="232"/>
      <c r="Z32" s="229">
        <v>2.5</v>
      </c>
      <c r="AA32" s="229">
        <v>4</v>
      </c>
      <c r="AB32" s="229">
        <v>5.5</v>
      </c>
      <c r="AC32" s="229"/>
      <c r="AD32" s="229"/>
    </row>
    <row r="33" spans="1:30" ht="16.5" x14ac:dyDescent="0.3">
      <c r="A33" s="234" t="s">
        <v>57</v>
      </c>
      <c r="B33" s="233">
        <v>2.5</v>
      </c>
      <c r="C33" s="233">
        <v>0</v>
      </c>
      <c r="D33" s="233">
        <v>0</v>
      </c>
      <c r="E33" s="233">
        <v>0</v>
      </c>
      <c r="F33" s="233">
        <v>0</v>
      </c>
      <c r="G33" s="233">
        <v>0</v>
      </c>
      <c r="H33" s="233">
        <v>0</v>
      </c>
      <c r="I33" s="233">
        <v>0</v>
      </c>
      <c r="J33" s="233">
        <v>0</v>
      </c>
      <c r="K33" s="233">
        <v>0</v>
      </c>
      <c r="L33" s="233">
        <v>0</v>
      </c>
      <c r="M33" s="233">
        <v>0</v>
      </c>
      <c r="N33" s="233">
        <v>0</v>
      </c>
      <c r="O33" s="233">
        <v>0</v>
      </c>
      <c r="P33" s="233">
        <v>0</v>
      </c>
      <c r="Q33" s="233">
        <v>0</v>
      </c>
      <c r="R33" s="233">
        <v>0</v>
      </c>
      <c r="S33" s="233">
        <v>0</v>
      </c>
      <c r="T33" s="229">
        <v>4</v>
      </c>
      <c r="U33" s="229">
        <v>5.5</v>
      </c>
      <c r="V33" s="229">
        <v>2.5</v>
      </c>
      <c r="W33" s="229"/>
      <c r="X33" s="229">
        <v>2.5</v>
      </c>
      <c r="Y33" s="229"/>
      <c r="Z33" s="229">
        <v>2.5</v>
      </c>
      <c r="AA33" s="229">
        <v>4</v>
      </c>
      <c r="AB33" s="229">
        <v>5.5</v>
      </c>
      <c r="AC33" s="229"/>
      <c r="AD33" s="229"/>
    </row>
    <row r="34" spans="1:30" ht="16.5" x14ac:dyDescent="0.3">
      <c r="A34" s="234" t="s">
        <v>58</v>
      </c>
      <c r="B34" s="233">
        <v>0.47793958081770427</v>
      </c>
      <c r="C34" s="233">
        <v>0</v>
      </c>
      <c r="D34" s="233">
        <v>0</v>
      </c>
      <c r="E34" s="233">
        <v>0</v>
      </c>
      <c r="F34" s="233">
        <v>0</v>
      </c>
      <c r="G34" s="233">
        <v>0</v>
      </c>
      <c r="H34" s="233">
        <v>0</v>
      </c>
      <c r="I34" s="233">
        <v>0</v>
      </c>
      <c r="J34" s="233">
        <v>0</v>
      </c>
      <c r="K34" s="233">
        <v>0</v>
      </c>
      <c r="L34" s="233">
        <v>0</v>
      </c>
      <c r="M34" s="233">
        <v>0</v>
      </c>
      <c r="N34" s="233">
        <v>0</v>
      </c>
      <c r="O34" s="233">
        <v>0</v>
      </c>
      <c r="P34" s="233">
        <v>0</v>
      </c>
      <c r="Q34" s="233">
        <v>0</v>
      </c>
      <c r="R34" s="233">
        <v>0</v>
      </c>
      <c r="S34" s="233">
        <v>0</v>
      </c>
      <c r="T34" s="229">
        <v>4</v>
      </c>
      <c r="U34" s="229">
        <v>5.5</v>
      </c>
      <c r="V34" s="229">
        <v>2.5</v>
      </c>
      <c r="W34" s="229"/>
      <c r="X34" s="229">
        <v>0.47793958081770427</v>
      </c>
      <c r="Y34" s="229"/>
      <c r="Z34" s="229">
        <v>2.5</v>
      </c>
      <c r="AA34" s="229">
        <v>4</v>
      </c>
      <c r="AB34" s="229">
        <v>5.5</v>
      </c>
      <c r="AC34" s="229"/>
      <c r="AD34" s="229"/>
    </row>
    <row r="35" spans="1:30" ht="16.5" x14ac:dyDescent="0.3">
      <c r="A35" s="234" t="s">
        <v>59</v>
      </c>
      <c r="B35" s="233">
        <v>0.72819999999999996</v>
      </c>
      <c r="C35" s="233">
        <v>0</v>
      </c>
      <c r="D35" s="233">
        <v>0</v>
      </c>
      <c r="E35" s="233">
        <v>0</v>
      </c>
      <c r="F35" s="233">
        <v>0</v>
      </c>
      <c r="G35" s="233">
        <v>0</v>
      </c>
      <c r="H35" s="233">
        <v>0</v>
      </c>
      <c r="I35" s="233">
        <v>0</v>
      </c>
      <c r="J35" s="233">
        <v>0</v>
      </c>
      <c r="K35" s="233">
        <v>0</v>
      </c>
      <c r="L35" s="233">
        <v>0</v>
      </c>
      <c r="M35" s="233">
        <v>0</v>
      </c>
      <c r="N35" s="233">
        <v>0</v>
      </c>
      <c r="O35" s="233">
        <v>0</v>
      </c>
      <c r="P35" s="233">
        <v>0</v>
      </c>
      <c r="Q35" s="233">
        <v>0</v>
      </c>
      <c r="R35" s="233">
        <v>0</v>
      </c>
      <c r="S35" s="233">
        <v>0</v>
      </c>
      <c r="T35" s="229">
        <v>4</v>
      </c>
      <c r="U35" s="229">
        <v>5.5</v>
      </c>
      <c r="V35" s="229">
        <v>2.5</v>
      </c>
      <c r="W35" s="229"/>
      <c r="X35" s="229">
        <v>0.72819999999999996</v>
      </c>
      <c r="Y35" s="229"/>
      <c r="Z35" s="229">
        <v>2.5</v>
      </c>
      <c r="AA35" s="229">
        <v>4</v>
      </c>
      <c r="AB35" s="229">
        <v>5.5</v>
      </c>
      <c r="AC35" s="229"/>
      <c r="AD35" s="229"/>
    </row>
    <row r="36" spans="1:30" ht="16.5" x14ac:dyDescent="0.3">
      <c r="A36" s="234" t="s">
        <v>60</v>
      </c>
      <c r="B36" s="233">
        <v>-0.11022336893751117</v>
      </c>
      <c r="C36" s="233">
        <v>0</v>
      </c>
      <c r="D36" s="233">
        <v>0</v>
      </c>
      <c r="E36" s="233">
        <v>0</v>
      </c>
      <c r="F36" s="233">
        <v>0</v>
      </c>
      <c r="G36" s="233">
        <v>0</v>
      </c>
      <c r="H36" s="233">
        <v>0</v>
      </c>
      <c r="I36" s="233">
        <v>0</v>
      </c>
      <c r="J36" s="233">
        <v>0</v>
      </c>
      <c r="K36" s="233">
        <v>0</v>
      </c>
      <c r="L36" s="233">
        <v>0</v>
      </c>
      <c r="M36" s="233">
        <v>0</v>
      </c>
      <c r="N36" s="233">
        <v>0</v>
      </c>
      <c r="O36" s="233">
        <v>0</v>
      </c>
      <c r="P36" s="233">
        <v>0</v>
      </c>
      <c r="Q36" s="233">
        <v>0</v>
      </c>
      <c r="R36" s="233">
        <v>0</v>
      </c>
      <c r="S36" s="233">
        <v>0</v>
      </c>
      <c r="T36" s="229">
        <v>4</v>
      </c>
      <c r="U36" s="229">
        <v>5.5</v>
      </c>
      <c r="V36" s="229">
        <v>2.5</v>
      </c>
      <c r="W36" s="229"/>
      <c r="X36" s="229">
        <v>-0.11022336893751117</v>
      </c>
      <c r="Y36" s="229"/>
      <c r="Z36" s="229">
        <v>2.5</v>
      </c>
      <c r="AA36" s="229">
        <v>4</v>
      </c>
      <c r="AB36" s="229">
        <v>5.5</v>
      </c>
      <c r="AC36" s="229"/>
      <c r="AD36" s="229"/>
    </row>
    <row r="37" spans="1:30" ht="16.5" x14ac:dyDescent="0.3">
      <c r="A37" s="234" t="s">
        <v>61</v>
      </c>
      <c r="B37" s="233">
        <v>1.6775261712177212</v>
      </c>
      <c r="C37" s="233">
        <v>0</v>
      </c>
      <c r="D37" s="233">
        <v>0</v>
      </c>
      <c r="E37" s="233">
        <v>0</v>
      </c>
      <c r="F37" s="233">
        <v>0</v>
      </c>
      <c r="G37" s="233">
        <v>0</v>
      </c>
      <c r="H37" s="233">
        <v>0</v>
      </c>
      <c r="I37" s="233">
        <v>0</v>
      </c>
      <c r="J37" s="233">
        <v>0</v>
      </c>
      <c r="K37" s="233">
        <v>0</v>
      </c>
      <c r="L37" s="233">
        <v>0</v>
      </c>
      <c r="M37" s="233">
        <v>0</v>
      </c>
      <c r="N37" s="233">
        <v>0</v>
      </c>
      <c r="O37" s="233">
        <v>0</v>
      </c>
      <c r="P37" s="233">
        <v>0</v>
      </c>
      <c r="Q37" s="233">
        <v>0</v>
      </c>
      <c r="R37" s="233">
        <v>0</v>
      </c>
      <c r="S37" s="233">
        <v>0</v>
      </c>
      <c r="T37" s="229">
        <v>4</v>
      </c>
      <c r="U37" s="229">
        <v>5.5</v>
      </c>
      <c r="V37" s="229">
        <v>2.5</v>
      </c>
      <c r="W37" s="229"/>
      <c r="X37" s="229">
        <v>1.68</v>
      </c>
      <c r="Y37" s="229"/>
      <c r="Z37" s="229">
        <v>2.5</v>
      </c>
      <c r="AA37" s="229">
        <v>4</v>
      </c>
      <c r="AB37" s="229">
        <v>5.5</v>
      </c>
      <c r="AC37" s="229"/>
      <c r="AD37" s="229"/>
    </row>
    <row r="38" spans="1:30" ht="16.5" x14ac:dyDescent="0.3">
      <c r="A38" s="234" t="s">
        <v>62</v>
      </c>
      <c r="B38" s="233">
        <v>1.4326844717312213</v>
      </c>
      <c r="C38" s="233">
        <v>0</v>
      </c>
      <c r="D38" s="233">
        <v>0</v>
      </c>
      <c r="E38" s="233">
        <v>0</v>
      </c>
      <c r="F38" s="233">
        <v>0</v>
      </c>
      <c r="G38" s="233">
        <v>0</v>
      </c>
      <c r="H38" s="233">
        <v>0</v>
      </c>
      <c r="I38" s="233">
        <v>0</v>
      </c>
      <c r="J38" s="233">
        <v>0</v>
      </c>
      <c r="K38" s="233">
        <v>0</v>
      </c>
      <c r="L38" s="233">
        <v>0</v>
      </c>
      <c r="M38" s="233">
        <v>0</v>
      </c>
      <c r="N38" s="233">
        <v>0</v>
      </c>
      <c r="O38" s="233">
        <v>0</v>
      </c>
      <c r="P38" s="233">
        <v>0</v>
      </c>
      <c r="Q38" s="233">
        <v>0</v>
      </c>
      <c r="R38" s="233">
        <v>0</v>
      </c>
      <c r="S38" s="233">
        <v>0</v>
      </c>
      <c r="T38" s="229">
        <v>4</v>
      </c>
      <c r="U38" s="229">
        <v>5.5</v>
      </c>
      <c r="V38" s="229">
        <v>2.5</v>
      </c>
      <c r="W38" s="232"/>
      <c r="X38" s="232">
        <v>1.4326844717312213</v>
      </c>
      <c r="Y38" s="232"/>
      <c r="Z38" s="229">
        <v>2.5</v>
      </c>
      <c r="AA38" s="229">
        <v>4</v>
      </c>
      <c r="AB38" s="229">
        <v>5.5</v>
      </c>
      <c r="AC38" s="229"/>
      <c r="AD38" s="229"/>
    </row>
    <row r="39" spans="1:30" ht="16.5" x14ac:dyDescent="0.3">
      <c r="A39" s="234" t="s">
        <v>63</v>
      </c>
      <c r="B39" s="233">
        <v>3.6488327008795949</v>
      </c>
      <c r="C39" s="233">
        <v>0</v>
      </c>
      <c r="D39" s="233">
        <v>0</v>
      </c>
      <c r="E39" s="233">
        <v>0</v>
      </c>
      <c r="F39" s="233">
        <v>0</v>
      </c>
      <c r="G39" s="233">
        <v>0</v>
      </c>
      <c r="H39" s="233">
        <v>0</v>
      </c>
      <c r="I39" s="233">
        <v>0</v>
      </c>
      <c r="J39" s="233">
        <v>0</v>
      </c>
      <c r="K39" s="233">
        <v>0</v>
      </c>
      <c r="L39" s="233">
        <v>0</v>
      </c>
      <c r="M39" s="233">
        <v>0</v>
      </c>
      <c r="N39" s="233">
        <v>0</v>
      </c>
      <c r="O39" s="233">
        <v>0</v>
      </c>
      <c r="P39" s="233">
        <v>0</v>
      </c>
      <c r="Q39" s="233">
        <v>0</v>
      </c>
      <c r="R39" s="233">
        <v>0</v>
      </c>
      <c r="S39" s="233">
        <v>0</v>
      </c>
      <c r="T39" s="229">
        <v>4</v>
      </c>
      <c r="U39" s="229">
        <v>5.5</v>
      </c>
      <c r="V39" s="229">
        <v>2.5</v>
      </c>
      <c r="W39" s="232">
        <v>3.6488327008795949</v>
      </c>
      <c r="X39" s="232">
        <v>3.6488327008795949</v>
      </c>
      <c r="Y39" s="233">
        <v>2.4725899999999998</v>
      </c>
      <c r="Z39" s="229">
        <v>2.5</v>
      </c>
      <c r="AA39" s="229">
        <v>4</v>
      </c>
      <c r="AB39" s="229">
        <v>5.5</v>
      </c>
      <c r="AC39" s="229"/>
      <c r="AD39" s="229"/>
    </row>
    <row r="40" spans="1:30" ht="16.5" x14ac:dyDescent="0.3">
      <c r="A40" s="234" t="s">
        <v>64</v>
      </c>
      <c r="B40" s="233">
        <v>4.4148270414462054</v>
      </c>
      <c r="C40" s="233">
        <v>0.19618311315971049</v>
      </c>
      <c r="D40" s="233">
        <v>0.13236381506743822</v>
      </c>
      <c r="E40" s="233">
        <v>0.10519856419727258</v>
      </c>
      <c r="F40" s="233">
        <v>9.0251001023489152E-2</v>
      </c>
      <c r="G40" s="233">
        <v>8.104818824354254E-2</v>
      </c>
      <c r="H40" s="233">
        <v>7.5103225002255414E-2</v>
      </c>
      <c r="I40" s="233">
        <v>7.126561616675442E-2</v>
      </c>
      <c r="J40" s="233">
        <v>6.895030839159233E-2</v>
      </c>
      <c r="K40" s="233">
        <v>0.13571425460347974</v>
      </c>
      <c r="L40" s="233">
        <v>6.895030839159233E-2</v>
      </c>
      <c r="M40" s="233">
        <v>7.126561616675442E-2</v>
      </c>
      <c r="N40" s="233">
        <v>7.5103225002255414E-2</v>
      </c>
      <c r="O40" s="233">
        <v>8.104818824354254E-2</v>
      </c>
      <c r="P40" s="233">
        <v>9.0251001023489152E-2</v>
      </c>
      <c r="Q40" s="233">
        <v>0.10519856419727258</v>
      </c>
      <c r="R40" s="233">
        <v>0.13236381506743822</v>
      </c>
      <c r="S40" s="233">
        <v>0.19618311315970516</v>
      </c>
      <c r="T40" s="229">
        <v>4</v>
      </c>
      <c r="U40" s="229">
        <v>5.5</v>
      </c>
      <c r="V40" s="229">
        <v>2.5</v>
      </c>
      <c r="W40" s="233">
        <v>5.3030480000000004</v>
      </c>
      <c r="X40" s="232"/>
      <c r="Y40" s="233">
        <v>2.7713399999999999</v>
      </c>
      <c r="Z40" s="229">
        <v>2.5</v>
      </c>
      <c r="AA40" s="229">
        <v>4</v>
      </c>
      <c r="AB40" s="229">
        <v>5.5</v>
      </c>
      <c r="AC40" s="229"/>
      <c r="AD40" s="229"/>
    </row>
    <row r="41" spans="1:30" ht="16.5" x14ac:dyDescent="0.3">
      <c r="A41" s="234" t="s">
        <v>65</v>
      </c>
      <c r="B41" s="233">
        <v>2.9420687771898795</v>
      </c>
      <c r="C41" s="233">
        <v>0.52315496842589582</v>
      </c>
      <c r="D41" s="233">
        <v>0.3529701735131674</v>
      </c>
      <c r="E41" s="233">
        <v>0.28052950452606051</v>
      </c>
      <c r="F41" s="233">
        <v>0.24066933606263863</v>
      </c>
      <c r="G41" s="233">
        <v>0.21612850198277922</v>
      </c>
      <c r="H41" s="233">
        <v>0.20027526667268081</v>
      </c>
      <c r="I41" s="233">
        <v>0.1900416431113463</v>
      </c>
      <c r="J41" s="233">
        <v>0.18386748904424532</v>
      </c>
      <c r="K41" s="233">
        <v>0.36190467894261324</v>
      </c>
      <c r="L41" s="233">
        <v>0.18386748904424532</v>
      </c>
      <c r="M41" s="233">
        <v>0.1900416431113463</v>
      </c>
      <c r="N41" s="233">
        <v>0.20027526667267992</v>
      </c>
      <c r="O41" s="233">
        <v>0.21612850198278011</v>
      </c>
      <c r="P41" s="233">
        <v>0.24066933606263863</v>
      </c>
      <c r="Q41" s="233">
        <v>0.28052950452606051</v>
      </c>
      <c r="R41" s="233">
        <v>0.3529701735131674</v>
      </c>
      <c r="S41" s="233">
        <v>0.52315496842588072</v>
      </c>
      <c r="T41" s="229">
        <v>4</v>
      </c>
      <c r="U41" s="229">
        <v>5.5</v>
      </c>
      <c r="V41" s="229">
        <v>2.5</v>
      </c>
      <c r="W41" s="233">
        <v>5.3106580000000001</v>
      </c>
      <c r="X41" s="232"/>
      <c r="Y41" s="233">
        <v>2.8218100000000002</v>
      </c>
      <c r="Z41" s="229">
        <v>2.5</v>
      </c>
      <c r="AA41" s="229">
        <v>4</v>
      </c>
      <c r="AB41" s="229">
        <v>5.5</v>
      </c>
      <c r="AC41" s="229"/>
      <c r="AD41" s="229"/>
    </row>
    <row r="42" spans="1:30" ht="16.5" x14ac:dyDescent="0.3">
      <c r="A42" s="234" t="s">
        <v>66</v>
      </c>
      <c r="B42" s="233">
        <v>2.9499041243386142</v>
      </c>
      <c r="C42" s="233">
        <v>0.58854933947913324</v>
      </c>
      <c r="D42" s="233">
        <v>0.39709144520231288</v>
      </c>
      <c r="E42" s="233">
        <v>0.31559569259181863</v>
      </c>
      <c r="F42" s="233">
        <v>0.27075300307046835</v>
      </c>
      <c r="G42" s="233">
        <v>0.24314456473062673</v>
      </c>
      <c r="H42" s="233">
        <v>0.22530967500676535</v>
      </c>
      <c r="I42" s="233">
        <v>0.21379684850026504</v>
      </c>
      <c r="J42" s="233">
        <v>0.2068509251747761</v>
      </c>
      <c r="K42" s="233">
        <v>0.40714276381043923</v>
      </c>
      <c r="L42" s="233">
        <v>0.2068509251747761</v>
      </c>
      <c r="M42" s="233">
        <v>0.21379684850026504</v>
      </c>
      <c r="N42" s="233">
        <v>0.22530967500676446</v>
      </c>
      <c r="O42" s="233">
        <v>0.24314456473062762</v>
      </c>
      <c r="P42" s="233">
        <v>0.27075300307046835</v>
      </c>
      <c r="Q42" s="233">
        <v>0.31559569259181863</v>
      </c>
      <c r="R42" s="233">
        <v>0.39709144520231288</v>
      </c>
      <c r="S42" s="233">
        <v>0.58854933947911547</v>
      </c>
      <c r="T42" s="229">
        <v>4</v>
      </c>
      <c r="U42" s="229">
        <v>5.5</v>
      </c>
      <c r="V42" s="229">
        <v>2.5</v>
      </c>
      <c r="W42" s="233">
        <v>5.6145670000000001</v>
      </c>
      <c r="X42" s="232"/>
      <c r="Y42" s="233">
        <v>3.93648</v>
      </c>
      <c r="Z42" s="229">
        <v>2.5</v>
      </c>
      <c r="AA42" s="229">
        <v>4</v>
      </c>
      <c r="AB42" s="229">
        <v>5.5</v>
      </c>
      <c r="AC42" s="229"/>
      <c r="AD42" s="229"/>
    </row>
    <row r="43" spans="1:30" ht="16.5" x14ac:dyDescent="0.3">
      <c r="A43" s="234" t="s">
        <v>67</v>
      </c>
      <c r="B43" s="233">
        <v>2.3925194714873492</v>
      </c>
      <c r="C43" s="233">
        <v>0.65394371053236977</v>
      </c>
      <c r="D43" s="233">
        <v>0.44121271689145924</v>
      </c>
      <c r="E43" s="233">
        <v>0.35066188065757542</v>
      </c>
      <c r="F43" s="233">
        <v>0.30083667007829895</v>
      </c>
      <c r="G43" s="233">
        <v>0.27016062747847336</v>
      </c>
      <c r="H43" s="233">
        <v>0.25034408334085168</v>
      </c>
      <c r="I43" s="233">
        <v>0.23755205388918288</v>
      </c>
      <c r="J43" s="233">
        <v>0.22983436130530599</v>
      </c>
      <c r="K43" s="233">
        <v>0.452380848678267</v>
      </c>
      <c r="L43" s="233">
        <v>0.22983436130530599</v>
      </c>
      <c r="M43" s="233">
        <v>0.23755205388918288</v>
      </c>
      <c r="N43" s="233">
        <v>0.25034408334085079</v>
      </c>
      <c r="O43" s="233">
        <v>0.27016062747847425</v>
      </c>
      <c r="P43" s="233">
        <v>0.30083667007829895</v>
      </c>
      <c r="Q43" s="233">
        <v>0.35066188065757586</v>
      </c>
      <c r="R43" s="233">
        <v>0.44121271689145836</v>
      </c>
      <c r="S43" s="233">
        <v>0.65394371053235112</v>
      </c>
      <c r="T43" s="229">
        <v>4</v>
      </c>
      <c r="U43" s="229">
        <v>5.5</v>
      </c>
      <c r="V43" s="229">
        <v>2.5</v>
      </c>
      <c r="W43" s="233">
        <v>5.353256</v>
      </c>
      <c r="X43" s="232"/>
      <c r="Y43" s="233">
        <v>4.4353899999999999</v>
      </c>
      <c r="Z43" s="229">
        <v>2.5</v>
      </c>
      <c r="AA43" s="229">
        <v>4</v>
      </c>
      <c r="AB43" s="229">
        <v>5.5</v>
      </c>
      <c r="AC43" s="229">
        <v>8</v>
      </c>
      <c r="AD43" s="229">
        <v>-4</v>
      </c>
    </row>
    <row r="44" spans="1:30" ht="16.5" x14ac:dyDescent="0.3">
      <c r="A44" s="234" t="s">
        <v>68</v>
      </c>
      <c r="B44" s="233">
        <v>1.4190010362531722</v>
      </c>
      <c r="C44" s="233">
        <v>0.69753995790119472</v>
      </c>
      <c r="D44" s="233">
        <v>0.47062689801755653</v>
      </c>
      <c r="E44" s="233">
        <v>0.37403933936808054</v>
      </c>
      <c r="F44" s="233">
        <v>0.32089244808351891</v>
      </c>
      <c r="G44" s="233">
        <v>0.28817133597703837</v>
      </c>
      <c r="H44" s="233">
        <v>0.26703368889690804</v>
      </c>
      <c r="I44" s="233">
        <v>0.25338885748179463</v>
      </c>
      <c r="J44" s="233">
        <v>0.24515665205899317</v>
      </c>
      <c r="K44" s="233">
        <v>0.48253957192348462</v>
      </c>
      <c r="L44" s="233">
        <v>0.24515665205899317</v>
      </c>
      <c r="M44" s="233">
        <v>0.25338885748179507</v>
      </c>
      <c r="N44" s="233">
        <v>0.26703368889690804</v>
      </c>
      <c r="O44" s="233">
        <v>0.28817133597703837</v>
      </c>
      <c r="P44" s="233">
        <v>0.32089244808351935</v>
      </c>
      <c r="Q44" s="233">
        <v>0.37403933936808098</v>
      </c>
      <c r="R44" s="233">
        <v>0.47062689801755564</v>
      </c>
      <c r="S44" s="233">
        <v>0.69753995790117518</v>
      </c>
      <c r="T44" s="229">
        <v>4</v>
      </c>
      <c r="U44" s="229">
        <v>5.5</v>
      </c>
      <c r="V44" s="229">
        <v>2.5</v>
      </c>
      <c r="W44" s="233">
        <v>4.5771199999999999</v>
      </c>
      <c r="X44" s="232"/>
      <c r="Y44" s="233">
        <v>4.2595499999999999</v>
      </c>
      <c r="Z44" s="229">
        <v>2.5</v>
      </c>
      <c r="AA44" s="229">
        <v>4</v>
      </c>
      <c r="AB44" s="229">
        <v>5.5</v>
      </c>
      <c r="AC44" s="229"/>
      <c r="AD44" s="229"/>
    </row>
    <row r="45" spans="1:30" ht="16.5" x14ac:dyDescent="0.3">
      <c r="A45" s="234" t="s">
        <v>69</v>
      </c>
      <c r="B45" s="233">
        <v>0.89168631086287786</v>
      </c>
      <c r="C45" s="233">
        <v>0.77020037018256926</v>
      </c>
      <c r="D45" s="233">
        <v>0.51965053322771881</v>
      </c>
      <c r="E45" s="233">
        <v>0.41300177055225529</v>
      </c>
      <c r="F45" s="233">
        <v>0.35431874475888581</v>
      </c>
      <c r="G45" s="233">
        <v>0.31818918347464642</v>
      </c>
      <c r="H45" s="233">
        <v>0.29484969815700257</v>
      </c>
      <c r="I45" s="233">
        <v>0.27978353013614843</v>
      </c>
      <c r="J45" s="233">
        <v>0.27069380331513937</v>
      </c>
      <c r="K45" s="233">
        <v>0.53280411066551281</v>
      </c>
      <c r="L45" s="233">
        <v>0.27069380331513848</v>
      </c>
      <c r="M45" s="233">
        <v>0.27978353013614843</v>
      </c>
      <c r="N45" s="233">
        <v>0.29484969815700346</v>
      </c>
      <c r="O45" s="233">
        <v>0.31818918347464642</v>
      </c>
      <c r="P45" s="233">
        <v>0.35431874475888581</v>
      </c>
      <c r="Q45" s="233">
        <v>0.41300177055225529</v>
      </c>
      <c r="R45" s="233">
        <v>0.51965053322771926</v>
      </c>
      <c r="S45" s="233">
        <v>0.77020037018254683</v>
      </c>
      <c r="T45" s="229">
        <v>4</v>
      </c>
      <c r="U45" s="229">
        <v>5.5</v>
      </c>
      <c r="V45" s="229">
        <v>2.5</v>
      </c>
      <c r="W45" s="233">
        <v>4.3787760000000002</v>
      </c>
      <c r="X45" s="232"/>
      <c r="Y45" s="233">
        <v>3.8911699999999998</v>
      </c>
      <c r="Z45" s="229">
        <v>2.5</v>
      </c>
      <c r="AA45" s="229">
        <v>4</v>
      </c>
      <c r="AB45" s="229">
        <v>5.5</v>
      </c>
      <c r="AC45" s="229"/>
      <c r="AD45" s="229"/>
    </row>
    <row r="46" spans="1:30" ht="16.5" x14ac:dyDescent="0.3">
      <c r="A46" s="234" t="s">
        <v>70</v>
      </c>
      <c r="B46" s="233">
        <v>0.88329816578481823</v>
      </c>
      <c r="C46" s="233">
        <v>0.78473245263884417</v>
      </c>
      <c r="D46" s="233">
        <v>0.52945526026975109</v>
      </c>
      <c r="E46" s="233">
        <v>0.42079425678909033</v>
      </c>
      <c r="F46" s="233">
        <v>0.36100400409395927</v>
      </c>
      <c r="G46" s="233">
        <v>0.32419275297416794</v>
      </c>
      <c r="H46" s="233">
        <v>0.30041290000902166</v>
      </c>
      <c r="I46" s="233">
        <v>0.28506246466701901</v>
      </c>
      <c r="J46" s="233">
        <v>0.27580123356636843</v>
      </c>
      <c r="K46" s="233">
        <v>0.54285701841391898</v>
      </c>
      <c r="L46" s="233">
        <v>0.27580123356636754</v>
      </c>
      <c r="M46" s="233">
        <v>0.28506246466701857</v>
      </c>
      <c r="N46" s="233">
        <v>0.30041290000902254</v>
      </c>
      <c r="O46" s="233">
        <v>0.32419275297416839</v>
      </c>
      <c r="P46" s="233">
        <v>0.36100400409395927</v>
      </c>
      <c r="Q46" s="233">
        <v>0.42079425678909033</v>
      </c>
      <c r="R46" s="233">
        <v>0.52945526026975109</v>
      </c>
      <c r="S46" s="233">
        <v>0.78473245263882152</v>
      </c>
      <c r="T46" s="229">
        <v>4</v>
      </c>
      <c r="U46" s="229">
        <v>5.5</v>
      </c>
      <c r="V46" s="229">
        <v>2.5</v>
      </c>
      <c r="W46" s="233">
        <v>4.4361819999999996</v>
      </c>
      <c r="X46" s="232"/>
      <c r="Y46" s="233">
        <v>3.7275999999999998</v>
      </c>
      <c r="Z46" s="229">
        <v>2.5</v>
      </c>
      <c r="AA46" s="229">
        <v>4</v>
      </c>
      <c r="AB46" s="229">
        <v>5.5</v>
      </c>
      <c r="AC46" s="229"/>
      <c r="AD46" s="229"/>
    </row>
    <row r="47" spans="1:30" ht="16.5" x14ac:dyDescent="0.3">
      <c r="A47" s="234" t="s">
        <v>71</v>
      </c>
      <c r="B47" s="233">
        <v>0.76791802070675974</v>
      </c>
      <c r="C47" s="233">
        <v>0.79926453509511886</v>
      </c>
      <c r="D47" s="233">
        <v>0.53925998731178337</v>
      </c>
      <c r="E47" s="233">
        <v>0.42858674302592581</v>
      </c>
      <c r="F47" s="233">
        <v>0.36768926342903185</v>
      </c>
      <c r="G47" s="233">
        <v>0.33019632247369035</v>
      </c>
      <c r="H47" s="233">
        <v>0.30597610186104074</v>
      </c>
      <c r="I47" s="233">
        <v>0.29034139919788959</v>
      </c>
      <c r="J47" s="233">
        <v>0.28090866381759705</v>
      </c>
      <c r="K47" s="233">
        <v>0.55290992616232604</v>
      </c>
      <c r="L47" s="233">
        <v>0.28090866381759572</v>
      </c>
      <c r="M47" s="233">
        <v>0.29034139919789048</v>
      </c>
      <c r="N47" s="233">
        <v>0.30597610186103985</v>
      </c>
      <c r="O47" s="233">
        <v>0.33019632247369035</v>
      </c>
      <c r="P47" s="233">
        <v>0.36768926342903274</v>
      </c>
      <c r="Q47" s="233">
        <v>0.42858674302592537</v>
      </c>
      <c r="R47" s="233">
        <v>0.53925998731178382</v>
      </c>
      <c r="S47" s="233">
        <v>0.79926453509509621</v>
      </c>
      <c r="T47" s="229">
        <v>4</v>
      </c>
      <c r="U47" s="229">
        <v>5.5</v>
      </c>
      <c r="V47" s="229">
        <v>2.5</v>
      </c>
      <c r="W47" s="233">
        <v>4.3865959999999999</v>
      </c>
      <c r="X47" s="232"/>
      <c r="Y47" s="233">
        <v>3.65585</v>
      </c>
      <c r="Z47" s="229">
        <v>2.5</v>
      </c>
      <c r="AA47" s="229">
        <v>4</v>
      </c>
      <c r="AB47" s="229">
        <v>5.5</v>
      </c>
      <c r="AC47" s="229"/>
      <c r="AD47" s="229"/>
    </row>
    <row r="48" spans="1:30" ht="16.5" x14ac:dyDescent="0.3">
      <c r="A48" s="234" t="s">
        <v>72</v>
      </c>
      <c r="B48" s="233">
        <v>-4.3317414527416664E-2</v>
      </c>
      <c r="C48" s="233">
        <v>0.84286078246394336</v>
      </c>
      <c r="D48" s="233">
        <v>0.56867416843788088</v>
      </c>
      <c r="E48" s="233">
        <v>0.45196420173643093</v>
      </c>
      <c r="F48" s="233">
        <v>0.38774504143425181</v>
      </c>
      <c r="G48" s="233">
        <v>0.34820703097225536</v>
      </c>
      <c r="H48" s="233">
        <v>0.3226657074170971</v>
      </c>
      <c r="I48" s="233">
        <v>0.30617820279050223</v>
      </c>
      <c r="J48" s="233">
        <v>0.29623095457128379</v>
      </c>
      <c r="K48" s="233">
        <v>0.58306864940754322</v>
      </c>
      <c r="L48" s="233">
        <v>0.2962309545712829</v>
      </c>
      <c r="M48" s="233">
        <v>0.30617820279050267</v>
      </c>
      <c r="N48" s="233">
        <v>0.3226657074170971</v>
      </c>
      <c r="O48" s="233">
        <v>0.34820703097225536</v>
      </c>
      <c r="P48" s="233">
        <v>0.38774504143425226</v>
      </c>
      <c r="Q48" s="233">
        <v>0.45196420173643048</v>
      </c>
      <c r="R48" s="233">
        <v>0.5686741684378811</v>
      </c>
      <c r="S48" s="233">
        <v>0.84286078246391849</v>
      </c>
      <c r="T48" s="229">
        <v>4</v>
      </c>
      <c r="U48" s="229">
        <v>5.5</v>
      </c>
      <c r="V48" s="229">
        <v>2.5</v>
      </c>
      <c r="W48" s="233">
        <v>3.7727430000000002</v>
      </c>
      <c r="X48" s="232"/>
      <c r="Y48" s="233">
        <v>3.6713200000000001</v>
      </c>
      <c r="Z48" s="229">
        <v>2.5</v>
      </c>
      <c r="AA48" s="229">
        <v>4</v>
      </c>
      <c r="AB48" s="229">
        <v>5.5</v>
      </c>
      <c r="AC48" s="229"/>
      <c r="AD48" s="229"/>
    </row>
    <row r="49" spans="1:30" ht="16.5" x14ac:dyDescent="0.3">
      <c r="A49" s="234" t="s">
        <v>73</v>
      </c>
      <c r="B49" s="233">
        <v>-0.55402113991771151</v>
      </c>
      <c r="C49" s="233">
        <v>0.91552119474531768</v>
      </c>
      <c r="D49" s="233">
        <v>0.61769780364804316</v>
      </c>
      <c r="E49" s="233">
        <v>0.4909266329206059</v>
      </c>
      <c r="F49" s="233">
        <v>0.42117133810961827</v>
      </c>
      <c r="G49" s="233">
        <v>0.37822487846986363</v>
      </c>
      <c r="H49" s="233">
        <v>0.35048171667719163</v>
      </c>
      <c r="I49" s="233">
        <v>0.33257287544485603</v>
      </c>
      <c r="J49" s="233">
        <v>0.32176810582742865</v>
      </c>
      <c r="K49" s="233">
        <v>0.63333318814957229</v>
      </c>
      <c r="L49" s="233">
        <v>0.32176810582742954</v>
      </c>
      <c r="M49" s="233">
        <v>0.33257287544485514</v>
      </c>
      <c r="N49" s="233">
        <v>0.35048171667719252</v>
      </c>
      <c r="O49" s="233">
        <v>0.37822487846986341</v>
      </c>
      <c r="P49" s="233">
        <v>0.42117133810961782</v>
      </c>
      <c r="Q49" s="233">
        <v>0.49092663292060568</v>
      </c>
      <c r="R49" s="233">
        <v>0.61769780364804383</v>
      </c>
      <c r="S49" s="233">
        <v>0.91552119474528926</v>
      </c>
      <c r="T49" s="229">
        <v>4</v>
      </c>
      <c r="U49" s="229">
        <v>5.5</v>
      </c>
      <c r="V49" s="229">
        <v>2.5</v>
      </c>
      <c r="W49" s="233">
        <v>3.5910099999999998</v>
      </c>
      <c r="X49" s="232"/>
      <c r="Y49" s="233">
        <v>3.77488</v>
      </c>
      <c r="Z49" s="229">
        <v>2.5</v>
      </c>
      <c r="AA49" s="229">
        <v>4</v>
      </c>
      <c r="AB49" s="229">
        <v>5.5</v>
      </c>
      <c r="AC49" s="229"/>
      <c r="AD49" s="229"/>
    </row>
    <row r="50" spans="1:30" ht="16.5" x14ac:dyDescent="0.3">
      <c r="A50" s="234" t="s">
        <v>74</v>
      </c>
      <c r="B50" s="233">
        <v>-0.41082528499577037</v>
      </c>
      <c r="C50" s="233">
        <v>0.93005327720159259</v>
      </c>
      <c r="D50" s="233">
        <v>0.62750253069007556</v>
      </c>
      <c r="E50" s="233">
        <v>0.49871911915744094</v>
      </c>
      <c r="F50" s="233">
        <v>0.42785659744469129</v>
      </c>
      <c r="G50" s="233">
        <v>0.38422844796938538</v>
      </c>
      <c r="H50" s="233">
        <v>0.35604491852921072</v>
      </c>
      <c r="I50" s="233">
        <v>0.33785180997572661</v>
      </c>
      <c r="J50" s="233">
        <v>0.32687553607865771</v>
      </c>
      <c r="K50" s="233">
        <v>0.6433860958979789</v>
      </c>
      <c r="L50" s="233">
        <v>0.32687553607865816</v>
      </c>
      <c r="M50" s="233">
        <v>0.33785180997572528</v>
      </c>
      <c r="N50" s="233">
        <v>0.35604491852921161</v>
      </c>
      <c r="O50" s="233">
        <v>0.38422844796938538</v>
      </c>
      <c r="P50" s="233">
        <v>0.42785659744469129</v>
      </c>
      <c r="Q50" s="233">
        <v>0.49871911915744072</v>
      </c>
      <c r="R50" s="233">
        <v>0.62750253069007567</v>
      </c>
      <c r="S50" s="233">
        <v>0.93005327720156394</v>
      </c>
      <c r="T50" s="229">
        <v>4</v>
      </c>
      <c r="U50" s="229">
        <v>5.5</v>
      </c>
      <c r="V50" s="229">
        <v>2.5</v>
      </c>
      <c r="W50" s="233">
        <v>3.8</v>
      </c>
      <c r="X50" s="232"/>
      <c r="Y50" s="233">
        <v>4</v>
      </c>
      <c r="Z50" s="229">
        <v>2.5</v>
      </c>
      <c r="AA50" s="229">
        <v>4</v>
      </c>
      <c r="AB50" s="229">
        <v>5.5</v>
      </c>
      <c r="AC50" s="229"/>
      <c r="AD50" s="229"/>
    </row>
    <row r="51" spans="1:30" ht="16.5" x14ac:dyDescent="0.3">
      <c r="A51" s="234" t="s">
        <v>75</v>
      </c>
      <c r="B51" s="233">
        <v>-0.27661943007382916</v>
      </c>
      <c r="C51" s="233">
        <v>0.9445853596578675</v>
      </c>
      <c r="D51" s="233">
        <v>0.63730725773210795</v>
      </c>
      <c r="E51" s="233">
        <v>0.50651160539427575</v>
      </c>
      <c r="F51" s="233">
        <v>0.43454185677976476</v>
      </c>
      <c r="G51" s="233">
        <v>0.3902320174689069</v>
      </c>
      <c r="H51" s="233">
        <v>0.3616081203812298</v>
      </c>
      <c r="I51" s="233">
        <v>0.3431307445065972</v>
      </c>
      <c r="J51" s="233">
        <v>0.33198296632988678</v>
      </c>
      <c r="K51" s="233">
        <v>0.65343900364638507</v>
      </c>
      <c r="L51" s="233">
        <v>0.33198296632988722</v>
      </c>
      <c r="M51" s="233">
        <v>0.34313074450659631</v>
      </c>
      <c r="N51" s="233">
        <v>0.3616081203812298</v>
      </c>
      <c r="O51" s="233">
        <v>0.39023201746890734</v>
      </c>
      <c r="P51" s="233">
        <v>0.43454185677976565</v>
      </c>
      <c r="Q51" s="233">
        <v>0.50651160539427487</v>
      </c>
      <c r="R51" s="233">
        <v>0.6373072577321075</v>
      </c>
      <c r="S51" s="233">
        <v>0.94458535965783952</v>
      </c>
      <c r="T51" s="229">
        <v>4</v>
      </c>
      <c r="U51" s="229">
        <v>5.5</v>
      </c>
      <c r="V51" s="229">
        <v>2.5</v>
      </c>
      <c r="W51" s="233">
        <v>4</v>
      </c>
      <c r="X51" s="232"/>
      <c r="Y51" s="232"/>
      <c r="Z51" s="229">
        <v>2.5</v>
      </c>
      <c r="AA51" s="229">
        <v>4</v>
      </c>
      <c r="AB51" s="229">
        <v>5.5</v>
      </c>
      <c r="AC51" s="229">
        <f>8</f>
        <v>8</v>
      </c>
      <c r="AD51" s="229">
        <v>-4</v>
      </c>
    </row>
  </sheetData>
  <hyperlinks>
    <hyperlink ref="A1" location="List!A1" display="List!A1"/>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115" zoomScaleNormal="115" workbookViewId="0"/>
  </sheetViews>
  <sheetFormatPr defaultColWidth="8.88671875" defaultRowHeight="16.5" x14ac:dyDescent="0.3"/>
  <cols>
    <col min="1" max="1" width="8.88671875" style="35"/>
    <col min="2" max="3" width="8.88671875" style="94"/>
    <col min="4" max="5" width="8.88671875" style="82"/>
    <col min="6" max="16384" width="8.88671875" style="94"/>
  </cols>
  <sheetData>
    <row r="1" spans="1:7" s="24" customFormat="1" ht="15" x14ac:dyDescent="0.25">
      <c r="A1" s="87" t="s">
        <v>848</v>
      </c>
      <c r="B1" s="24" t="s">
        <v>210</v>
      </c>
      <c r="C1" s="24" t="s">
        <v>211</v>
      </c>
      <c r="F1" s="21"/>
      <c r="G1" s="21"/>
    </row>
    <row r="2" spans="1:7" x14ac:dyDescent="0.3">
      <c r="A2" s="206" t="s">
        <v>98</v>
      </c>
      <c r="B2" s="210">
        <v>97.3</v>
      </c>
      <c r="C2" s="211">
        <v>97.33</v>
      </c>
      <c r="F2" s="101"/>
      <c r="G2" s="101"/>
    </row>
    <row r="3" spans="1:7" x14ac:dyDescent="0.3">
      <c r="A3" s="206" t="s">
        <v>80</v>
      </c>
      <c r="B3" s="210">
        <v>96.8</v>
      </c>
      <c r="C3" s="211">
        <v>96.83</v>
      </c>
      <c r="F3" s="101"/>
      <c r="G3" s="101"/>
    </row>
    <row r="4" spans="1:7" x14ac:dyDescent="0.3">
      <c r="A4" s="206" t="s">
        <v>77</v>
      </c>
      <c r="B4" s="210">
        <v>99.8</v>
      </c>
      <c r="C4" s="211">
        <v>99.8</v>
      </c>
      <c r="F4" s="101"/>
      <c r="G4" s="101"/>
    </row>
    <row r="5" spans="1:7" x14ac:dyDescent="0.3">
      <c r="A5" s="206" t="s">
        <v>78</v>
      </c>
      <c r="B5" s="210">
        <v>98.1</v>
      </c>
      <c r="C5" s="211">
        <v>98.06</v>
      </c>
      <c r="F5" s="101"/>
      <c r="G5" s="101"/>
    </row>
    <row r="6" spans="1:7" x14ac:dyDescent="0.3">
      <c r="A6" s="206" t="s">
        <v>99</v>
      </c>
      <c r="B6" s="210">
        <v>97.8</v>
      </c>
      <c r="C6" s="211">
        <v>97.83</v>
      </c>
      <c r="F6" s="101"/>
      <c r="G6" s="101"/>
    </row>
    <row r="7" spans="1:7" x14ac:dyDescent="0.3">
      <c r="A7" s="206" t="s">
        <v>80</v>
      </c>
      <c r="B7" s="210">
        <v>98</v>
      </c>
      <c r="C7" s="211">
        <v>98</v>
      </c>
      <c r="F7" s="101"/>
      <c r="G7" s="101"/>
    </row>
    <row r="8" spans="1:7" x14ac:dyDescent="0.3">
      <c r="A8" s="206" t="s">
        <v>77</v>
      </c>
      <c r="B8" s="210">
        <v>95</v>
      </c>
      <c r="C8" s="211">
        <v>95.03</v>
      </c>
      <c r="F8" s="101"/>
      <c r="G8" s="101"/>
    </row>
    <row r="9" spans="1:7" x14ac:dyDescent="0.3">
      <c r="A9" s="206" t="s">
        <v>78</v>
      </c>
      <c r="B9" s="210">
        <v>92.6</v>
      </c>
      <c r="C9" s="211">
        <v>92.57</v>
      </c>
      <c r="F9" s="101"/>
      <c r="G9" s="101"/>
    </row>
    <row r="10" spans="1:7" x14ac:dyDescent="0.3">
      <c r="A10" s="206" t="s">
        <v>100</v>
      </c>
      <c r="B10" s="210">
        <v>93.4</v>
      </c>
      <c r="C10" s="211">
        <v>93.43</v>
      </c>
      <c r="F10" s="101"/>
      <c r="G10" s="101"/>
    </row>
    <row r="11" spans="1:7" x14ac:dyDescent="0.3">
      <c r="A11" s="206" t="s">
        <v>80</v>
      </c>
      <c r="B11" s="210">
        <v>94.4</v>
      </c>
      <c r="C11" s="211">
        <v>94.36</v>
      </c>
      <c r="F11" s="101"/>
      <c r="G11" s="101"/>
    </row>
    <row r="12" spans="1:7" x14ac:dyDescent="0.3">
      <c r="A12" s="206" t="s">
        <v>77</v>
      </c>
      <c r="B12" s="210">
        <v>94.1</v>
      </c>
      <c r="C12" s="211">
        <v>94.13</v>
      </c>
      <c r="F12" s="101"/>
      <c r="G12" s="101"/>
    </row>
    <row r="13" spans="1:7" x14ac:dyDescent="0.3">
      <c r="A13" s="206" t="s">
        <v>78</v>
      </c>
      <c r="B13" s="210">
        <v>98.2</v>
      </c>
      <c r="C13" s="211">
        <v>98.24</v>
      </c>
      <c r="F13" s="101"/>
      <c r="G13" s="101"/>
    </row>
    <row r="14" spans="1:7" x14ac:dyDescent="0.3">
      <c r="A14" s="206" t="s">
        <v>101</v>
      </c>
      <c r="B14" s="210">
        <v>99</v>
      </c>
      <c r="C14" s="211">
        <v>98.95</v>
      </c>
      <c r="F14" s="80"/>
      <c r="G14" s="101"/>
    </row>
    <row r="15" spans="1:7" x14ac:dyDescent="0.3">
      <c r="A15" s="206" t="s">
        <v>80</v>
      </c>
      <c r="B15" s="210">
        <v>92.2</v>
      </c>
      <c r="C15" s="211">
        <v>92.162499999999994</v>
      </c>
      <c r="F15" s="80"/>
      <c r="G15" s="101"/>
    </row>
    <row r="16" spans="1:7" x14ac:dyDescent="0.3">
      <c r="A16" s="206" t="s">
        <v>77</v>
      </c>
      <c r="B16" s="210">
        <v>95.9</v>
      </c>
      <c r="C16" s="211">
        <v>95.887</v>
      </c>
      <c r="F16" s="80"/>
      <c r="G16" s="101"/>
    </row>
    <row r="17" spans="1:7" x14ac:dyDescent="0.3">
      <c r="A17" s="206" t="s">
        <v>78</v>
      </c>
      <c r="B17" s="210">
        <v>100.3</v>
      </c>
      <c r="C17" s="211">
        <v>105.02</v>
      </c>
      <c r="F17" s="80"/>
      <c r="G17" s="101"/>
    </row>
    <row r="18" spans="1:7" x14ac:dyDescent="0.3">
      <c r="A18" s="206" t="s">
        <v>102</v>
      </c>
      <c r="B18" s="210">
        <v>99.9</v>
      </c>
      <c r="C18" s="211">
        <v>114.28</v>
      </c>
      <c r="F18" s="80"/>
      <c r="G18" s="101"/>
    </row>
    <row r="19" spans="1:7" x14ac:dyDescent="0.3">
      <c r="A19" s="206" t="s">
        <v>80</v>
      </c>
      <c r="B19" s="210">
        <v>99.3</v>
      </c>
      <c r="C19" s="211">
        <v>117.26</v>
      </c>
      <c r="F19" s="80"/>
      <c r="G19" s="101"/>
    </row>
    <row r="20" spans="1:7" x14ac:dyDescent="0.3">
      <c r="A20" s="206" t="s">
        <v>77</v>
      </c>
      <c r="B20" s="210">
        <v>98.7</v>
      </c>
      <c r="C20" s="211">
        <v>117.65</v>
      </c>
      <c r="F20" s="80"/>
      <c r="G20" s="101"/>
    </row>
    <row r="21" spans="1:7" x14ac:dyDescent="0.3">
      <c r="A21" s="206" t="s">
        <v>78</v>
      </c>
      <c r="B21" s="210">
        <v>98.1</v>
      </c>
      <c r="C21" s="211">
        <v>115.98</v>
      </c>
      <c r="F21" s="80"/>
      <c r="G21" s="101"/>
    </row>
    <row r="22" spans="1:7" x14ac:dyDescent="0.3">
      <c r="A22" s="206" t="s">
        <v>103</v>
      </c>
      <c r="B22" s="210">
        <v>97.6</v>
      </c>
      <c r="C22" s="211">
        <v>115.18</v>
      </c>
      <c r="F22" s="80"/>
      <c r="G22" s="101"/>
    </row>
    <row r="23" spans="1:7" x14ac:dyDescent="0.3">
      <c r="A23" s="206" t="s">
        <v>80</v>
      </c>
      <c r="B23" s="210">
        <v>97.3</v>
      </c>
      <c r="C23" s="211">
        <v>115.07</v>
      </c>
      <c r="F23" s="80"/>
      <c r="G23" s="101"/>
    </row>
    <row r="24" spans="1:7" x14ac:dyDescent="0.3">
      <c r="A24" s="206" t="s">
        <v>77</v>
      </c>
      <c r="B24" s="210">
        <v>97.2</v>
      </c>
      <c r="C24" s="211">
        <v>115.11</v>
      </c>
      <c r="F24" s="80"/>
      <c r="G24" s="101"/>
    </row>
    <row r="25" spans="1:7" x14ac:dyDescent="0.3">
      <c r="A25" s="206" t="s">
        <v>78</v>
      </c>
      <c r="B25" s="210">
        <v>97.2</v>
      </c>
      <c r="C25" s="211">
        <v>115.46</v>
      </c>
      <c r="F25" s="80"/>
      <c r="G25" s="101"/>
    </row>
    <row r="26" spans="1:7" x14ac:dyDescent="0.3">
      <c r="A26" s="206" t="s">
        <v>104</v>
      </c>
      <c r="B26" s="210">
        <v>97.3</v>
      </c>
      <c r="C26" s="211">
        <v>116.21</v>
      </c>
      <c r="F26" s="80"/>
      <c r="G26" s="3"/>
    </row>
    <row r="27" spans="1:7" x14ac:dyDescent="0.3">
      <c r="A27" s="206" t="s">
        <v>80</v>
      </c>
      <c r="B27" s="207"/>
      <c r="C27" s="211">
        <v>117.12</v>
      </c>
      <c r="F27" s="80"/>
      <c r="G27" s="3"/>
    </row>
    <row r="28" spans="1:7" x14ac:dyDescent="0.3">
      <c r="A28" s="206" t="s">
        <v>77</v>
      </c>
      <c r="B28" s="207"/>
      <c r="C28" s="211">
        <v>117.91</v>
      </c>
    </row>
    <row r="29" spans="1:7" x14ac:dyDescent="0.3">
      <c r="A29" s="206" t="s">
        <v>78</v>
      </c>
      <c r="B29" s="207"/>
      <c r="C29" s="211">
        <v>118.74</v>
      </c>
    </row>
    <row r="30" spans="1:7" x14ac:dyDescent="0.3">
      <c r="A30" s="206" t="s">
        <v>108</v>
      </c>
      <c r="B30" s="207"/>
      <c r="C30" s="211">
        <v>119.56</v>
      </c>
    </row>
  </sheetData>
  <hyperlinks>
    <hyperlink ref="A1" location="List!A1" display="List!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defaultColWidth="8.88671875" defaultRowHeight="14.25" x14ac:dyDescent="0.25"/>
  <cols>
    <col min="1" max="1" width="8.88671875" style="35"/>
    <col min="2" max="2" width="10.109375" style="94" bestFit="1" customWidth="1"/>
    <col min="3" max="16384" width="8.88671875" style="94"/>
  </cols>
  <sheetData>
    <row r="1" spans="1:4" s="24" customFormat="1" ht="15" x14ac:dyDescent="0.25">
      <c r="A1" s="87" t="s">
        <v>848</v>
      </c>
      <c r="B1" s="24" t="s">
        <v>210</v>
      </c>
      <c r="C1" s="24" t="s">
        <v>211</v>
      </c>
      <c r="D1" s="21"/>
    </row>
    <row r="2" spans="1:4" ht="16.5" x14ac:dyDescent="0.3">
      <c r="A2" s="206" t="s">
        <v>98</v>
      </c>
      <c r="B2" s="210">
        <v>54.1</v>
      </c>
      <c r="C2" s="211">
        <v>53.8</v>
      </c>
      <c r="D2" s="80"/>
    </row>
    <row r="3" spans="1:4" ht="16.5" x14ac:dyDescent="0.3">
      <c r="A3" s="206" t="s">
        <v>80</v>
      </c>
      <c r="B3" s="210">
        <v>50.2</v>
      </c>
      <c r="C3" s="211">
        <v>50.86</v>
      </c>
      <c r="D3" s="80"/>
    </row>
    <row r="4" spans="1:4" ht="16.5" x14ac:dyDescent="0.3">
      <c r="A4" s="206" t="s">
        <v>77</v>
      </c>
      <c r="B4" s="210">
        <v>51.7</v>
      </c>
      <c r="C4" s="211">
        <v>52.11</v>
      </c>
      <c r="D4" s="80"/>
    </row>
    <row r="5" spans="1:4" ht="16.5" x14ac:dyDescent="0.3">
      <c r="A5" s="206" t="s">
        <v>78</v>
      </c>
      <c r="B5" s="210">
        <v>61.4</v>
      </c>
      <c r="C5" s="211">
        <v>61.47</v>
      </c>
      <c r="D5" s="80"/>
    </row>
    <row r="6" spans="1:4" ht="15" x14ac:dyDescent="0.25">
      <c r="A6" s="206" t="s">
        <v>99</v>
      </c>
      <c r="B6" s="210">
        <v>66.900000000000006</v>
      </c>
      <c r="C6" s="211">
        <v>67.16</v>
      </c>
      <c r="D6" s="101"/>
    </row>
    <row r="7" spans="1:4" ht="15" x14ac:dyDescent="0.25">
      <c r="A7" s="206" t="s">
        <v>80</v>
      </c>
      <c r="B7" s="210">
        <v>74.5</v>
      </c>
      <c r="C7" s="211">
        <v>74.87</v>
      </c>
      <c r="D7" s="101"/>
    </row>
    <row r="8" spans="1:4" ht="15" x14ac:dyDescent="0.25">
      <c r="A8" s="206" t="s">
        <v>77</v>
      </c>
      <c r="B8" s="210">
        <v>75.400000000000006</v>
      </c>
      <c r="C8" s="211">
        <v>75.930000000000007</v>
      </c>
      <c r="D8" s="101"/>
    </row>
    <row r="9" spans="1:4" ht="15" x14ac:dyDescent="0.25">
      <c r="A9" s="206" t="s">
        <v>78</v>
      </c>
      <c r="B9" s="210">
        <v>66.7</v>
      </c>
      <c r="C9" s="211">
        <v>67.44</v>
      </c>
      <c r="D9" s="101"/>
    </row>
    <row r="10" spans="1:4" ht="15" x14ac:dyDescent="0.25">
      <c r="A10" s="206" t="s">
        <v>100</v>
      </c>
      <c r="B10" s="210">
        <v>63.2</v>
      </c>
      <c r="C10" s="211">
        <v>63.84</v>
      </c>
      <c r="D10" s="101"/>
    </row>
    <row r="11" spans="1:4" ht="15" x14ac:dyDescent="0.25">
      <c r="A11" s="206" t="s">
        <v>80</v>
      </c>
      <c r="B11" s="210">
        <v>68.2</v>
      </c>
      <c r="C11" s="211">
        <v>68.22</v>
      </c>
      <c r="D11" s="101"/>
    </row>
    <row r="12" spans="1:4" ht="15" x14ac:dyDescent="0.25">
      <c r="A12" s="206" t="s">
        <v>77</v>
      </c>
      <c r="B12" s="210">
        <v>61.8</v>
      </c>
      <c r="C12" s="211">
        <v>61.97</v>
      </c>
      <c r="D12" s="101"/>
    </row>
    <row r="13" spans="1:4" ht="15" x14ac:dyDescent="0.25">
      <c r="A13" s="206" t="s">
        <v>78</v>
      </c>
      <c r="B13" s="210">
        <v>62.6</v>
      </c>
      <c r="C13" s="211">
        <v>62.46</v>
      </c>
      <c r="D13" s="101"/>
    </row>
    <row r="14" spans="1:4" ht="16.5" x14ac:dyDescent="0.3">
      <c r="A14" s="206" t="s">
        <v>101</v>
      </c>
      <c r="B14" s="210">
        <v>49.2</v>
      </c>
      <c r="C14" s="211">
        <v>49.21</v>
      </c>
      <c r="D14" s="80"/>
    </row>
    <row r="15" spans="1:4" ht="16.5" x14ac:dyDescent="0.3">
      <c r="A15" s="206" t="s">
        <v>80</v>
      </c>
      <c r="B15" s="210">
        <v>32.799999999999997</v>
      </c>
      <c r="C15" s="211">
        <v>32.770000000000003</v>
      </c>
      <c r="D15" s="80"/>
    </row>
    <row r="16" spans="1:4" ht="16.5" x14ac:dyDescent="0.3">
      <c r="A16" s="206" t="s">
        <v>77</v>
      </c>
      <c r="B16" s="210">
        <v>42.9</v>
      </c>
      <c r="C16" s="211">
        <v>42.93</v>
      </c>
      <c r="D16" s="80"/>
    </row>
    <row r="17" spans="1:4" ht="16.5" x14ac:dyDescent="0.3">
      <c r="A17" s="206" t="s">
        <v>78</v>
      </c>
      <c r="B17" s="210">
        <v>41.9</v>
      </c>
      <c r="C17" s="211">
        <v>44.94</v>
      </c>
      <c r="D17" s="80"/>
    </row>
    <row r="18" spans="1:4" ht="16.5" x14ac:dyDescent="0.3">
      <c r="A18" s="206" t="s">
        <v>102</v>
      </c>
      <c r="B18" s="210">
        <v>44.4</v>
      </c>
      <c r="C18" s="211">
        <v>58.54</v>
      </c>
      <c r="D18" s="80"/>
    </row>
    <row r="19" spans="1:4" ht="16.5" x14ac:dyDescent="0.3">
      <c r="A19" s="206" t="s">
        <v>80</v>
      </c>
      <c r="B19" s="210">
        <v>44</v>
      </c>
      <c r="C19" s="211">
        <v>63.5</v>
      </c>
      <c r="D19" s="80"/>
    </row>
    <row r="20" spans="1:4" ht="16.5" x14ac:dyDescent="0.3">
      <c r="A20" s="206" t="s">
        <v>77</v>
      </c>
      <c r="B20" s="210">
        <v>44.8</v>
      </c>
      <c r="C20" s="211">
        <v>62.56</v>
      </c>
      <c r="D20" s="80"/>
    </row>
    <row r="21" spans="1:4" ht="16.5" x14ac:dyDescent="0.3">
      <c r="A21" s="206" t="s">
        <v>78</v>
      </c>
      <c r="B21" s="210">
        <v>45.7</v>
      </c>
      <c r="C21" s="211">
        <v>60.69</v>
      </c>
      <c r="D21" s="80"/>
    </row>
    <row r="22" spans="1:4" ht="16.5" x14ac:dyDescent="0.3">
      <c r="A22" s="206" t="s">
        <v>103</v>
      </c>
      <c r="B22" s="210">
        <v>46.6</v>
      </c>
      <c r="C22" s="211">
        <v>60.01</v>
      </c>
      <c r="D22" s="80"/>
    </row>
    <row r="23" spans="1:4" ht="16.5" x14ac:dyDescent="0.3">
      <c r="A23" s="206" t="s">
        <v>80</v>
      </c>
      <c r="B23" s="210">
        <v>47.6</v>
      </c>
      <c r="C23" s="211">
        <v>60.27</v>
      </c>
      <c r="D23" s="80"/>
    </row>
    <row r="24" spans="1:4" ht="16.5" x14ac:dyDescent="0.3">
      <c r="A24" s="206" t="s">
        <v>77</v>
      </c>
      <c r="B24" s="210">
        <v>48.5</v>
      </c>
      <c r="C24" s="211">
        <v>60.79</v>
      </c>
      <c r="D24" s="80"/>
    </row>
    <row r="25" spans="1:4" ht="16.5" x14ac:dyDescent="0.3">
      <c r="A25" s="206" t="s">
        <v>78</v>
      </c>
      <c r="B25" s="210">
        <v>49.3</v>
      </c>
      <c r="C25" s="211">
        <v>61.52</v>
      </c>
      <c r="D25" s="80"/>
    </row>
    <row r="26" spans="1:4" ht="16.5" x14ac:dyDescent="0.3">
      <c r="A26" s="206" t="s">
        <v>104</v>
      </c>
      <c r="B26" s="210">
        <v>50.1</v>
      </c>
      <c r="C26" s="211">
        <v>62.43</v>
      </c>
      <c r="D26" s="80"/>
    </row>
    <row r="27" spans="1:4" ht="16.5" x14ac:dyDescent="0.3">
      <c r="A27" s="206" t="s">
        <v>80</v>
      </c>
      <c r="B27" s="210">
        <v>50.8</v>
      </c>
      <c r="C27" s="211">
        <v>63.32</v>
      </c>
      <c r="D27" s="80"/>
    </row>
    <row r="28" spans="1:4" ht="15" x14ac:dyDescent="0.25">
      <c r="A28" s="206" t="s">
        <v>77</v>
      </c>
      <c r="B28" s="207"/>
      <c r="C28" s="211">
        <v>64.069999999999993</v>
      </c>
    </row>
    <row r="29" spans="1:4" ht="15" x14ac:dyDescent="0.25">
      <c r="A29" s="206" t="s">
        <v>78</v>
      </c>
      <c r="B29" s="207"/>
      <c r="C29" s="211">
        <v>64.760000000000005</v>
      </c>
    </row>
    <row r="30" spans="1:4" ht="15" x14ac:dyDescent="0.25">
      <c r="A30" s="206" t="s">
        <v>108</v>
      </c>
      <c r="B30" s="207"/>
      <c r="C30" s="211">
        <v>65.39</v>
      </c>
    </row>
  </sheetData>
  <hyperlinks>
    <hyperlink ref="A1" location="List!A1" display="List!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defaultColWidth="8.88671875" defaultRowHeight="14.25" x14ac:dyDescent="0.25"/>
  <cols>
    <col min="1" max="1" width="8.88671875" style="35"/>
    <col min="2" max="16384" width="8.88671875" style="94"/>
  </cols>
  <sheetData>
    <row r="1" spans="1:4" ht="15" x14ac:dyDescent="0.25">
      <c r="A1" s="87" t="s">
        <v>848</v>
      </c>
      <c r="B1" s="24" t="s">
        <v>210</v>
      </c>
      <c r="C1" s="24" t="s">
        <v>211</v>
      </c>
      <c r="D1" s="21"/>
    </row>
    <row r="2" spans="1:4" ht="15" x14ac:dyDescent="0.25">
      <c r="A2" s="206" t="s">
        <v>98</v>
      </c>
      <c r="B2" s="210">
        <v>5839.5</v>
      </c>
      <c r="C2" s="210">
        <v>5839.5</v>
      </c>
      <c r="D2" s="101"/>
    </row>
    <row r="3" spans="1:4" ht="15" x14ac:dyDescent="0.25">
      <c r="A3" s="206" t="s">
        <v>80</v>
      </c>
      <c r="B3" s="210">
        <v>5667.5</v>
      </c>
      <c r="C3" s="210">
        <v>5667.5</v>
      </c>
      <c r="D3" s="101"/>
    </row>
    <row r="4" spans="1:4" ht="15" x14ac:dyDescent="0.25">
      <c r="A4" s="206" t="s">
        <v>77</v>
      </c>
      <c r="B4" s="210">
        <v>6343.9</v>
      </c>
      <c r="C4" s="210">
        <v>6343.9</v>
      </c>
      <c r="D4" s="101"/>
    </row>
    <row r="5" spans="1:4" ht="15" x14ac:dyDescent="0.25">
      <c r="A5" s="206" t="s">
        <v>78</v>
      </c>
      <c r="B5" s="210">
        <v>6822.7</v>
      </c>
      <c r="C5" s="210">
        <v>6822.7</v>
      </c>
      <c r="D5" s="101"/>
    </row>
    <row r="6" spans="1:4" ht="15" x14ac:dyDescent="0.25">
      <c r="A6" s="206" t="s">
        <v>99</v>
      </c>
      <c r="B6" s="210">
        <v>6956.2</v>
      </c>
      <c r="C6" s="210">
        <v>6956.2</v>
      </c>
      <c r="D6" s="101"/>
    </row>
    <row r="7" spans="1:4" ht="15" x14ac:dyDescent="0.25">
      <c r="A7" s="206" t="s">
        <v>80</v>
      </c>
      <c r="B7" s="210">
        <v>6880.6</v>
      </c>
      <c r="C7" s="210">
        <v>6880.6</v>
      </c>
      <c r="D7" s="101"/>
    </row>
    <row r="8" spans="1:4" ht="15" x14ac:dyDescent="0.25">
      <c r="A8" s="206" t="s">
        <v>77</v>
      </c>
      <c r="B8" s="210">
        <v>6116.8</v>
      </c>
      <c r="C8" s="210">
        <v>6116.8</v>
      </c>
      <c r="D8" s="101"/>
    </row>
    <row r="9" spans="1:4" ht="15" x14ac:dyDescent="0.25">
      <c r="A9" s="206" t="s">
        <v>78</v>
      </c>
      <c r="B9" s="210">
        <v>6163.3</v>
      </c>
      <c r="C9" s="210">
        <v>6163.3</v>
      </c>
      <c r="D9" s="101"/>
    </row>
    <row r="10" spans="1:4" ht="15" x14ac:dyDescent="0.25">
      <c r="A10" s="206" t="s">
        <v>100</v>
      </c>
      <c r="B10" s="210">
        <v>6222.7</v>
      </c>
      <c r="C10" s="210">
        <v>6222.7</v>
      </c>
      <c r="D10" s="101"/>
    </row>
    <row r="11" spans="1:4" ht="15" x14ac:dyDescent="0.25">
      <c r="A11" s="206" t="s">
        <v>80</v>
      </c>
      <c r="B11" s="210">
        <v>6108.3</v>
      </c>
      <c r="C11" s="210">
        <v>6108.3</v>
      </c>
      <c r="D11" s="101"/>
    </row>
    <row r="12" spans="1:4" ht="15" x14ac:dyDescent="0.25">
      <c r="A12" s="206" t="s">
        <v>77</v>
      </c>
      <c r="B12" s="210">
        <v>5802.4</v>
      </c>
      <c r="C12" s="210">
        <v>5802.4</v>
      </c>
      <c r="D12" s="101"/>
    </row>
    <row r="13" spans="1:4" ht="15" x14ac:dyDescent="0.25">
      <c r="A13" s="206" t="s">
        <v>78</v>
      </c>
      <c r="B13" s="210">
        <v>5896.6</v>
      </c>
      <c r="C13" s="210">
        <v>5896.6</v>
      </c>
      <c r="D13" s="101"/>
    </row>
    <row r="14" spans="1:4" ht="16.5" x14ac:dyDescent="0.3">
      <c r="A14" s="206" t="s">
        <v>101</v>
      </c>
      <c r="B14" s="210">
        <v>5641.9</v>
      </c>
      <c r="C14" s="210">
        <v>5641.9</v>
      </c>
      <c r="D14" s="80"/>
    </row>
    <row r="15" spans="1:4" ht="16.5" x14ac:dyDescent="0.3">
      <c r="A15" s="206" t="s">
        <v>80</v>
      </c>
      <c r="B15" s="210">
        <v>5366.8</v>
      </c>
      <c r="C15" s="210">
        <v>5366.8</v>
      </c>
      <c r="D15" s="80"/>
    </row>
    <row r="16" spans="1:4" ht="16.5" x14ac:dyDescent="0.3">
      <c r="A16" s="206" t="s">
        <v>77</v>
      </c>
      <c r="B16" s="210">
        <v>6513.4</v>
      </c>
      <c r="C16" s="210">
        <v>6513.4</v>
      </c>
      <c r="D16" s="80"/>
    </row>
    <row r="17" spans="1:4" ht="16.5" x14ac:dyDescent="0.3">
      <c r="A17" s="206" t="s">
        <v>78</v>
      </c>
      <c r="B17" s="210">
        <v>6849.6</v>
      </c>
      <c r="C17" s="211">
        <v>7209.49</v>
      </c>
      <c r="D17" s="80"/>
    </row>
    <row r="18" spans="1:4" ht="16.5" x14ac:dyDescent="0.3">
      <c r="A18" s="206" t="s">
        <v>102</v>
      </c>
      <c r="B18" s="210">
        <v>7023.1</v>
      </c>
      <c r="C18" s="211">
        <v>8122.53</v>
      </c>
      <c r="D18" s="80"/>
    </row>
    <row r="19" spans="1:4" ht="16.5" x14ac:dyDescent="0.3">
      <c r="A19" s="206" t="s">
        <v>80</v>
      </c>
      <c r="B19" s="210">
        <v>6984.3</v>
      </c>
      <c r="C19" s="211">
        <v>9231.6299999999992</v>
      </c>
      <c r="D19" s="80"/>
    </row>
    <row r="20" spans="1:4" ht="16.5" x14ac:dyDescent="0.3">
      <c r="A20" s="206" t="s">
        <v>77</v>
      </c>
      <c r="B20" s="210">
        <v>6917.8</v>
      </c>
      <c r="C20" s="211">
        <v>9532.93</v>
      </c>
      <c r="D20" s="80"/>
    </row>
    <row r="21" spans="1:4" ht="16.5" x14ac:dyDescent="0.3">
      <c r="A21" s="206" t="s">
        <v>78</v>
      </c>
      <c r="B21" s="210">
        <v>6837.9</v>
      </c>
      <c r="C21" s="211">
        <v>9155.91</v>
      </c>
      <c r="D21" s="80"/>
    </row>
    <row r="22" spans="1:4" ht="16.5" x14ac:dyDescent="0.3">
      <c r="A22" s="206" t="s">
        <v>103</v>
      </c>
      <c r="B22" s="210">
        <v>6742.7</v>
      </c>
      <c r="C22" s="211">
        <v>9038.5499999999993</v>
      </c>
      <c r="D22" s="80"/>
    </row>
    <row r="23" spans="1:4" ht="16.5" x14ac:dyDescent="0.3">
      <c r="A23" s="206" t="s">
        <v>80</v>
      </c>
      <c r="B23" s="210">
        <v>6648.3</v>
      </c>
      <c r="C23" s="211">
        <v>9066.2199999999993</v>
      </c>
      <c r="D23" s="80"/>
    </row>
    <row r="24" spans="1:4" ht="16.5" x14ac:dyDescent="0.3">
      <c r="A24" s="206" t="s">
        <v>77</v>
      </c>
      <c r="B24" s="210">
        <v>6575.4</v>
      </c>
      <c r="C24" s="211">
        <v>9128.7999999999993</v>
      </c>
      <c r="D24" s="80"/>
    </row>
    <row r="25" spans="1:4" ht="16.5" x14ac:dyDescent="0.3">
      <c r="A25" s="206" t="s">
        <v>78</v>
      </c>
      <c r="B25" s="210">
        <v>6519.4</v>
      </c>
      <c r="C25" s="211">
        <v>9214.1</v>
      </c>
      <c r="D25" s="80"/>
    </row>
    <row r="26" spans="1:4" ht="16.5" x14ac:dyDescent="0.3">
      <c r="A26" s="206" t="s">
        <v>104</v>
      </c>
      <c r="B26" s="210">
        <v>6472.3</v>
      </c>
      <c r="C26" s="211">
        <v>9316.9500000000007</v>
      </c>
      <c r="D26" s="80"/>
    </row>
    <row r="27" spans="1:4" ht="16.5" x14ac:dyDescent="0.3">
      <c r="A27" s="206" t="s">
        <v>80</v>
      </c>
      <c r="B27" s="210">
        <v>6432.4</v>
      </c>
      <c r="C27" s="211">
        <v>9417.8799999999992</v>
      </c>
      <c r="D27" s="80"/>
    </row>
    <row r="28" spans="1:4" ht="15" x14ac:dyDescent="0.25">
      <c r="A28" s="206" t="s">
        <v>77</v>
      </c>
      <c r="B28" s="207"/>
      <c r="C28" s="211">
        <v>9505.91</v>
      </c>
      <c r="D28" s="212"/>
    </row>
    <row r="29" spans="1:4" ht="15" x14ac:dyDescent="0.25">
      <c r="A29" s="206" t="s">
        <v>78</v>
      </c>
      <c r="B29" s="207"/>
      <c r="C29" s="211">
        <v>9596.2000000000007</v>
      </c>
      <c r="D29" s="212"/>
    </row>
    <row r="30" spans="1:4" ht="15" x14ac:dyDescent="0.25">
      <c r="A30" s="206" t="s">
        <v>108</v>
      </c>
      <c r="B30" s="207"/>
      <c r="C30" s="211">
        <v>9684.27</v>
      </c>
      <c r="D30" s="212"/>
    </row>
  </sheetData>
  <hyperlinks>
    <hyperlink ref="A1" location="List!A1" display="List!A1"/>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opLeftCell="I1" zoomScale="145" zoomScaleNormal="145" workbookViewId="0"/>
  </sheetViews>
  <sheetFormatPr defaultColWidth="8.88671875" defaultRowHeight="14.25" x14ac:dyDescent="0.25"/>
  <cols>
    <col min="1" max="1" width="8.88671875" style="22"/>
    <col min="2" max="2" width="8.88671875" style="1"/>
    <col min="3" max="3" width="11.33203125" style="1" customWidth="1"/>
    <col min="4" max="4" width="10" style="1" customWidth="1"/>
    <col min="5" max="16384" width="8.88671875" style="1"/>
  </cols>
  <sheetData>
    <row r="1" spans="1:11" ht="15" x14ac:dyDescent="0.25">
      <c r="A1" s="87" t="s">
        <v>848</v>
      </c>
      <c r="B1" s="7"/>
      <c r="C1" s="7"/>
      <c r="D1" s="50"/>
      <c r="E1" s="8"/>
      <c r="F1" s="8"/>
      <c r="G1" s="9"/>
      <c r="H1" s="9"/>
      <c r="I1" s="8"/>
      <c r="J1" s="8"/>
      <c r="K1" s="51"/>
    </row>
    <row r="2" spans="1:11" hidden="1" x14ac:dyDescent="0.25">
      <c r="A2" s="64" t="s">
        <v>76</v>
      </c>
      <c r="B2" s="10"/>
      <c r="C2" s="10"/>
      <c r="D2" s="47"/>
      <c r="E2" s="10"/>
      <c r="F2" s="10"/>
      <c r="G2" s="11"/>
      <c r="H2" s="11"/>
      <c r="I2" s="10"/>
      <c r="J2" s="10"/>
      <c r="K2" s="47"/>
    </row>
    <row r="3" spans="1:11" hidden="1" x14ac:dyDescent="0.25">
      <c r="A3" s="64" t="s">
        <v>77</v>
      </c>
      <c r="B3" s="10"/>
      <c r="C3" s="10"/>
      <c r="D3" s="47"/>
      <c r="E3" s="10"/>
      <c r="F3" s="10"/>
      <c r="G3" s="11"/>
      <c r="H3" s="11"/>
      <c r="I3" s="10"/>
      <c r="J3" s="10"/>
      <c r="K3" s="47"/>
    </row>
    <row r="4" spans="1:11" hidden="1" x14ac:dyDescent="0.25">
      <c r="A4" s="64" t="s">
        <v>78</v>
      </c>
      <c r="B4" s="10"/>
      <c r="C4" s="10"/>
      <c r="D4" s="47"/>
      <c r="E4" s="10"/>
      <c r="F4" s="10"/>
      <c r="G4" s="11"/>
      <c r="H4" s="11"/>
      <c r="I4" s="10"/>
      <c r="J4" s="10"/>
      <c r="K4" s="47"/>
    </row>
    <row r="5" spans="1:11" hidden="1" x14ac:dyDescent="0.25">
      <c r="A5" s="64" t="s">
        <v>79</v>
      </c>
      <c r="B5" s="10"/>
      <c r="C5" s="10"/>
      <c r="D5" s="47"/>
      <c r="E5" s="10"/>
      <c r="F5" s="10"/>
      <c r="G5" s="11"/>
      <c r="H5" s="11"/>
      <c r="I5" s="10"/>
      <c r="J5" s="10"/>
      <c r="K5" s="47"/>
    </row>
    <row r="6" spans="1:11" hidden="1" x14ac:dyDescent="0.25">
      <c r="A6" s="64" t="s">
        <v>80</v>
      </c>
      <c r="B6" s="10"/>
      <c r="C6" s="10"/>
      <c r="D6" s="47"/>
      <c r="E6" s="10"/>
      <c r="F6" s="10"/>
      <c r="G6" s="11"/>
      <c r="H6" s="11"/>
      <c r="I6" s="10"/>
      <c r="J6" s="10"/>
      <c r="K6" s="47"/>
    </row>
    <row r="7" spans="1:11" hidden="1" x14ac:dyDescent="0.25">
      <c r="A7" s="64" t="s">
        <v>77</v>
      </c>
      <c r="B7" s="10"/>
      <c r="C7" s="10"/>
      <c r="D7" s="47"/>
      <c r="E7" s="10"/>
      <c r="F7" s="10"/>
      <c r="G7" s="11"/>
      <c r="H7" s="11"/>
      <c r="I7" s="10"/>
      <c r="J7" s="10"/>
      <c r="K7" s="47"/>
    </row>
    <row r="8" spans="1:11" hidden="1" x14ac:dyDescent="0.25">
      <c r="A8" s="64" t="s">
        <v>78</v>
      </c>
      <c r="B8" s="10"/>
      <c r="C8" s="10"/>
      <c r="D8" s="47"/>
      <c r="E8" s="10"/>
      <c r="F8" s="10"/>
      <c r="G8" s="11"/>
      <c r="H8" s="11"/>
      <c r="I8" s="10"/>
      <c r="J8" s="10"/>
      <c r="K8" s="47"/>
    </row>
    <row r="9" spans="1:11" hidden="1" x14ac:dyDescent="0.25">
      <c r="A9" s="64" t="s">
        <v>81</v>
      </c>
      <c r="B9" s="10"/>
      <c r="C9" s="10"/>
      <c r="D9" s="47"/>
      <c r="E9" s="10"/>
      <c r="F9" s="10"/>
      <c r="G9" s="11"/>
      <c r="H9" s="11"/>
      <c r="I9" s="10"/>
      <c r="J9" s="10"/>
      <c r="K9" s="47"/>
    </row>
    <row r="10" spans="1:11" hidden="1" x14ac:dyDescent="0.25">
      <c r="A10" s="64" t="s">
        <v>80</v>
      </c>
      <c r="B10" s="10"/>
      <c r="C10" s="18"/>
      <c r="D10" s="47"/>
      <c r="E10" s="10"/>
      <c r="F10" s="10"/>
      <c r="G10" s="11"/>
      <c r="H10" s="11"/>
      <c r="I10" s="10"/>
      <c r="J10" s="10"/>
      <c r="K10" s="47"/>
    </row>
    <row r="11" spans="1:11" hidden="1" x14ac:dyDescent="0.25">
      <c r="A11" s="64" t="s">
        <v>77</v>
      </c>
      <c r="B11" s="18"/>
      <c r="C11" s="16"/>
      <c r="D11" s="53"/>
      <c r="E11" s="18"/>
      <c r="F11" s="10"/>
      <c r="G11" s="11"/>
      <c r="H11" s="11"/>
      <c r="I11" s="10"/>
      <c r="J11" s="18"/>
      <c r="K11" s="53"/>
    </row>
    <row r="12" spans="1:11" hidden="1" x14ac:dyDescent="0.25">
      <c r="A12" s="64" t="s">
        <v>78</v>
      </c>
      <c r="B12" s="18"/>
      <c r="C12" s="10"/>
      <c r="D12" s="47"/>
      <c r="E12" s="10"/>
      <c r="F12" s="10"/>
      <c r="G12" s="11"/>
      <c r="H12" s="11"/>
      <c r="I12" s="10"/>
      <c r="J12" s="10"/>
      <c r="K12" s="47"/>
    </row>
    <row r="13" spans="1:11" hidden="1" x14ac:dyDescent="0.25">
      <c r="A13" s="64" t="s">
        <v>82</v>
      </c>
      <c r="B13" s="18"/>
      <c r="C13" s="16"/>
      <c r="D13" s="52"/>
      <c r="E13" s="16"/>
      <c r="F13" s="16"/>
      <c r="G13" s="17"/>
      <c r="H13" s="17"/>
      <c r="I13" s="16"/>
      <c r="J13" s="16"/>
      <c r="K13" s="52"/>
    </row>
    <row r="14" spans="1:11" hidden="1" x14ac:dyDescent="0.25">
      <c r="A14" s="64" t="s">
        <v>80</v>
      </c>
      <c r="B14" s="18"/>
      <c r="C14" s="18"/>
      <c r="D14" s="53"/>
      <c r="E14" s="18"/>
      <c r="F14" s="18"/>
      <c r="G14" s="19"/>
      <c r="H14" s="19"/>
      <c r="I14" s="18"/>
      <c r="J14" s="18"/>
      <c r="K14" s="53"/>
    </row>
    <row r="15" spans="1:11" hidden="1" x14ac:dyDescent="0.25">
      <c r="A15" s="64" t="s">
        <v>77</v>
      </c>
      <c r="B15" s="18"/>
      <c r="C15" s="18"/>
      <c r="D15" s="53"/>
      <c r="E15" s="18"/>
      <c r="F15" s="18"/>
      <c r="G15" s="19"/>
      <c r="H15" s="19"/>
      <c r="I15" s="18"/>
      <c r="J15" s="18"/>
      <c r="K15" s="53"/>
    </row>
    <row r="16" spans="1:11" hidden="1" x14ac:dyDescent="0.25">
      <c r="A16" s="64" t="s">
        <v>78</v>
      </c>
      <c r="B16" s="18"/>
      <c r="C16" s="10"/>
      <c r="D16" s="47"/>
      <c r="E16" s="10"/>
      <c r="F16" s="10"/>
      <c r="G16" s="11"/>
      <c r="H16" s="11"/>
      <c r="I16" s="10"/>
      <c r="J16" s="10"/>
      <c r="K16" s="47"/>
    </row>
    <row r="17" spans="1:19" hidden="1" x14ac:dyDescent="0.25">
      <c r="A17" s="64" t="s">
        <v>83</v>
      </c>
      <c r="B17" s="18"/>
      <c r="C17" s="18"/>
      <c r="D17" s="53"/>
      <c r="E17" s="18"/>
      <c r="F17" s="18"/>
      <c r="G17" s="19"/>
      <c r="H17" s="19"/>
      <c r="I17" s="18"/>
      <c r="J17" s="18"/>
      <c r="K17" s="53"/>
    </row>
    <row r="18" spans="1:19" hidden="1" x14ac:dyDescent="0.25">
      <c r="A18" s="64" t="s">
        <v>80</v>
      </c>
      <c r="B18" s="18"/>
      <c r="C18" s="18"/>
      <c r="D18" s="53"/>
      <c r="E18" s="18"/>
      <c r="F18" s="18"/>
      <c r="G18" s="18"/>
      <c r="H18" s="18"/>
      <c r="I18" s="18"/>
      <c r="J18" s="18"/>
      <c r="K18" s="53"/>
    </row>
    <row r="19" spans="1:19" hidden="1" x14ac:dyDescent="0.25">
      <c r="A19" s="64" t="s">
        <v>77</v>
      </c>
      <c r="B19" s="18"/>
      <c r="C19" s="16"/>
      <c r="D19" s="18"/>
      <c r="E19" s="18"/>
      <c r="F19" s="18"/>
      <c r="G19" s="18"/>
      <c r="H19" s="18"/>
      <c r="I19" s="18"/>
      <c r="J19" s="18"/>
      <c r="K19" s="53"/>
    </row>
    <row r="20" spans="1:19" hidden="1" x14ac:dyDescent="0.25">
      <c r="A20" s="64" t="s">
        <v>78</v>
      </c>
      <c r="B20" s="18"/>
      <c r="C20" s="18"/>
      <c r="D20" s="18"/>
      <c r="E20" s="18"/>
      <c r="F20" s="18"/>
      <c r="G20" s="18"/>
      <c r="H20" s="18"/>
      <c r="I20" s="18"/>
      <c r="J20" s="18"/>
      <c r="K20" s="18"/>
    </row>
    <row r="21" spans="1:19" hidden="1" x14ac:dyDescent="0.25">
      <c r="A21" s="64" t="s">
        <v>84</v>
      </c>
      <c r="B21" s="18"/>
      <c r="C21" s="18"/>
      <c r="D21" s="18"/>
      <c r="E21" s="18"/>
      <c r="F21" s="18"/>
      <c r="G21" s="18"/>
      <c r="H21" s="18"/>
      <c r="I21" s="18"/>
      <c r="J21" s="18"/>
      <c r="K21" s="18"/>
    </row>
    <row r="22" spans="1:19" hidden="1" x14ac:dyDescent="0.25">
      <c r="A22" s="64" t="s">
        <v>80</v>
      </c>
      <c r="B22" s="18"/>
      <c r="C22" s="18"/>
      <c r="D22" s="18"/>
      <c r="E22" s="16"/>
      <c r="F22" s="16"/>
      <c r="G22" s="18"/>
      <c r="H22" s="18"/>
      <c r="I22" s="16"/>
      <c r="J22" s="16"/>
      <c r="K22" s="18"/>
    </row>
    <row r="23" spans="1:19" hidden="1" x14ac:dyDescent="0.25">
      <c r="A23" s="64" t="s">
        <v>77</v>
      </c>
      <c r="B23" s="18"/>
      <c r="C23" s="18"/>
      <c r="D23" s="18"/>
      <c r="E23" s="16"/>
      <c r="F23" s="16"/>
      <c r="G23" s="18"/>
      <c r="H23" s="18"/>
      <c r="I23" s="16"/>
      <c r="J23" s="16"/>
      <c r="K23" s="18"/>
    </row>
    <row r="24" spans="1:19" hidden="1" x14ac:dyDescent="0.25">
      <c r="A24" s="64" t="s">
        <v>78</v>
      </c>
      <c r="B24" s="18"/>
      <c r="C24" s="18"/>
      <c r="D24" s="18"/>
      <c r="E24" s="16"/>
      <c r="F24" s="16"/>
      <c r="G24" s="18"/>
      <c r="H24" s="18"/>
      <c r="I24" s="16"/>
      <c r="J24" s="16"/>
      <c r="K24" s="18"/>
    </row>
    <row r="25" spans="1:19" ht="42.75" x14ac:dyDescent="0.25">
      <c r="A25" s="64"/>
      <c r="B25" s="134"/>
      <c r="C25" s="135" t="s">
        <v>85</v>
      </c>
      <c r="D25" s="135" t="s">
        <v>86</v>
      </c>
      <c r="E25" s="136">
        <v>-0.9</v>
      </c>
      <c r="F25" s="136">
        <v>-0.7</v>
      </c>
      <c r="G25" s="136">
        <v>-0.5</v>
      </c>
      <c r="H25" s="136">
        <v>-0.3</v>
      </c>
      <c r="I25" s="136">
        <v>0.3</v>
      </c>
      <c r="J25" s="136">
        <v>0.5</v>
      </c>
      <c r="K25" s="136">
        <v>0.7</v>
      </c>
      <c r="L25" s="137">
        <v>0.9</v>
      </c>
    </row>
    <row r="26" spans="1:19" x14ac:dyDescent="0.25">
      <c r="A26" s="64"/>
      <c r="B26" s="64" t="s">
        <v>87</v>
      </c>
      <c r="C26" s="118">
        <v>3.4160665595452002</v>
      </c>
      <c r="D26" s="118">
        <v>3.4160665595452002</v>
      </c>
      <c r="E26" s="118"/>
      <c r="F26" s="118"/>
      <c r="G26" s="118"/>
      <c r="H26" s="118"/>
      <c r="I26" s="118"/>
      <c r="J26" s="118"/>
      <c r="K26" s="118"/>
      <c r="L26" s="118"/>
    </row>
    <row r="27" spans="1:19" x14ac:dyDescent="0.25">
      <c r="A27" s="64"/>
      <c r="B27" s="64" t="s">
        <v>80</v>
      </c>
      <c r="C27" s="118">
        <v>2.9746574486763393</v>
      </c>
      <c r="D27" s="118">
        <v>2.9746574486763393</v>
      </c>
      <c r="E27" s="118"/>
      <c r="F27" s="132"/>
      <c r="G27" s="132"/>
      <c r="H27" s="133"/>
      <c r="I27" s="133"/>
      <c r="J27" s="132"/>
      <c r="K27" s="132"/>
      <c r="L27" s="118"/>
    </row>
    <row r="28" spans="1:19" ht="16.5" x14ac:dyDescent="0.3">
      <c r="A28" s="64"/>
      <c r="B28" s="64" t="s">
        <v>77</v>
      </c>
      <c r="C28" s="118">
        <v>0.89132478774394031</v>
      </c>
      <c r="D28" s="118">
        <v>0.89132478774394031</v>
      </c>
      <c r="E28" s="118">
        <v>0.89132478774394031</v>
      </c>
      <c r="F28" s="118">
        <v>0.89132478774394031</v>
      </c>
      <c r="G28" s="118">
        <v>0.89132478774394031</v>
      </c>
      <c r="H28" s="118">
        <v>0.89132478774394031</v>
      </c>
      <c r="I28" s="118">
        <v>0.89132478774394031</v>
      </c>
      <c r="J28" s="118">
        <v>0.89132478774394031</v>
      </c>
      <c r="K28" s="118">
        <v>0.89132478774394031</v>
      </c>
      <c r="L28" s="118">
        <v>0.89132478774394031</v>
      </c>
      <c r="S28" s="82"/>
    </row>
    <row r="29" spans="1:19" x14ac:dyDescent="0.25">
      <c r="A29" s="64"/>
      <c r="B29" s="119" t="s">
        <v>78</v>
      </c>
      <c r="C29" s="121">
        <v>0.2</v>
      </c>
      <c r="D29" s="121">
        <v>0.2</v>
      </c>
      <c r="E29" s="121">
        <v>0.2</v>
      </c>
      <c r="F29" s="121">
        <v>0.2</v>
      </c>
      <c r="G29" s="121">
        <v>0.2</v>
      </c>
      <c r="H29" s="121">
        <v>0.2</v>
      </c>
      <c r="I29" s="121">
        <v>0.2</v>
      </c>
      <c r="J29" s="121">
        <v>0.2</v>
      </c>
      <c r="K29" s="121">
        <v>0.2</v>
      </c>
      <c r="L29" s="121">
        <v>0.2</v>
      </c>
    </row>
    <row r="30" spans="1:19" x14ac:dyDescent="0.25">
      <c r="A30" s="64"/>
      <c r="B30" s="119" t="s">
        <v>88</v>
      </c>
      <c r="C30" s="121">
        <v>0.7</v>
      </c>
      <c r="D30" s="121">
        <v>0.7</v>
      </c>
      <c r="E30" s="121">
        <v>0.7</v>
      </c>
      <c r="F30" s="121">
        <v>0.7</v>
      </c>
      <c r="G30" s="121">
        <v>0.7</v>
      </c>
      <c r="H30" s="121">
        <v>0.7</v>
      </c>
      <c r="I30" s="121">
        <v>0.7</v>
      </c>
      <c r="J30" s="121">
        <v>0.7</v>
      </c>
      <c r="K30" s="121">
        <v>0.7</v>
      </c>
      <c r="L30" s="121">
        <v>0.7</v>
      </c>
    </row>
    <row r="31" spans="1:19" x14ac:dyDescent="0.25">
      <c r="A31" s="64"/>
      <c r="B31" s="119" t="s">
        <v>80</v>
      </c>
      <c r="C31" s="121">
        <v>1.7</v>
      </c>
      <c r="D31" s="121">
        <v>1.7</v>
      </c>
      <c r="E31" s="121">
        <v>1.7</v>
      </c>
      <c r="F31" s="121">
        <v>1.7</v>
      </c>
      <c r="G31" s="121">
        <v>1.7</v>
      </c>
      <c r="H31" s="121">
        <v>1.7</v>
      </c>
      <c r="I31" s="121">
        <v>1.7</v>
      </c>
      <c r="J31" s="121">
        <v>1.7</v>
      </c>
      <c r="K31" s="121">
        <v>1.7</v>
      </c>
      <c r="L31" s="121">
        <v>1.7</v>
      </c>
    </row>
    <row r="32" spans="1:19" x14ac:dyDescent="0.25">
      <c r="A32" s="64"/>
      <c r="B32" s="119" t="s">
        <v>77</v>
      </c>
      <c r="C32" s="121">
        <v>3.8</v>
      </c>
      <c r="D32" s="121">
        <v>3.8</v>
      </c>
      <c r="E32" s="121">
        <v>3.8</v>
      </c>
      <c r="F32" s="121">
        <v>3.8</v>
      </c>
      <c r="G32" s="121">
        <v>3.8</v>
      </c>
      <c r="H32" s="121">
        <v>3.8</v>
      </c>
      <c r="I32" s="121">
        <v>3.8</v>
      </c>
      <c r="J32" s="121">
        <v>3.8</v>
      </c>
      <c r="K32" s="121">
        <v>3.8</v>
      </c>
      <c r="L32" s="121">
        <v>3.8</v>
      </c>
    </row>
    <row r="33" spans="1:12" x14ac:dyDescent="0.25">
      <c r="A33" s="64"/>
      <c r="B33" s="119" t="s">
        <v>78</v>
      </c>
      <c r="C33" s="121">
        <v>7.5</v>
      </c>
      <c r="D33" s="121">
        <v>7.5</v>
      </c>
      <c r="E33" s="121">
        <v>7.5</v>
      </c>
      <c r="F33" s="121">
        <v>7.5</v>
      </c>
      <c r="G33" s="121">
        <v>7.5</v>
      </c>
      <c r="H33" s="121">
        <v>7.5</v>
      </c>
      <c r="I33" s="121">
        <v>7.5</v>
      </c>
      <c r="J33" s="121">
        <v>7.5</v>
      </c>
      <c r="K33" s="121">
        <v>7.5</v>
      </c>
      <c r="L33" s="121">
        <v>7.5</v>
      </c>
    </row>
    <row r="34" spans="1:12" x14ac:dyDescent="0.25">
      <c r="A34" s="64"/>
      <c r="B34" s="119" t="s">
        <v>89</v>
      </c>
      <c r="C34" s="121">
        <v>8.1</v>
      </c>
      <c r="D34" s="121">
        <v>8.1</v>
      </c>
      <c r="E34" s="121">
        <v>8</v>
      </c>
      <c r="F34" s="121">
        <v>8</v>
      </c>
      <c r="G34" s="121">
        <v>8</v>
      </c>
      <c r="H34" s="121">
        <v>8</v>
      </c>
      <c r="I34" s="121">
        <v>8</v>
      </c>
      <c r="J34" s="121">
        <v>8</v>
      </c>
      <c r="K34" s="121">
        <v>8</v>
      </c>
      <c r="L34" s="121">
        <v>8</v>
      </c>
    </row>
    <row r="35" spans="1:12" x14ac:dyDescent="0.25">
      <c r="A35" s="64"/>
      <c r="B35" s="119" t="s">
        <v>80</v>
      </c>
      <c r="C35" s="121">
        <v>8.3000000000000007</v>
      </c>
      <c r="D35" s="121">
        <v>8.3000000000000007</v>
      </c>
      <c r="E35" s="121">
        <v>8.1</v>
      </c>
      <c r="F35" s="121">
        <v>8.1</v>
      </c>
      <c r="G35" s="121">
        <v>8.1</v>
      </c>
      <c r="H35" s="121">
        <v>8.1</v>
      </c>
      <c r="I35" s="121">
        <v>8.1</v>
      </c>
      <c r="J35" s="121">
        <v>8.1</v>
      </c>
      <c r="K35" s="121">
        <v>8.1</v>
      </c>
      <c r="L35" s="121">
        <v>8.1</v>
      </c>
    </row>
    <row r="36" spans="1:12" x14ac:dyDescent="0.25">
      <c r="A36" s="64"/>
      <c r="B36" s="119" t="s">
        <v>77</v>
      </c>
      <c r="C36" s="121">
        <v>7.7</v>
      </c>
      <c r="D36" s="121">
        <v>7.7</v>
      </c>
      <c r="E36" s="121">
        <v>7.5</v>
      </c>
      <c r="F36" s="121">
        <v>7.5</v>
      </c>
      <c r="G36" s="121">
        <v>7.5</v>
      </c>
      <c r="H36" s="121">
        <v>7.5</v>
      </c>
      <c r="I36" s="121">
        <v>7.5</v>
      </c>
      <c r="J36" s="121">
        <v>7.5</v>
      </c>
      <c r="K36" s="121">
        <v>7.5</v>
      </c>
      <c r="L36" s="121">
        <v>7.5</v>
      </c>
    </row>
    <row r="37" spans="1:12" x14ac:dyDescent="0.25">
      <c r="A37" s="64"/>
      <c r="B37" s="119" t="s">
        <v>78</v>
      </c>
      <c r="C37" s="121">
        <v>5.2</v>
      </c>
      <c r="D37" s="121">
        <v>5.2</v>
      </c>
      <c r="E37" s="121">
        <v>5.2</v>
      </c>
      <c r="F37" s="121">
        <v>5.2</v>
      </c>
      <c r="G37" s="121">
        <v>5.2</v>
      </c>
      <c r="H37" s="121">
        <v>5.2</v>
      </c>
      <c r="I37" s="121">
        <v>5.2</v>
      </c>
      <c r="J37" s="121">
        <v>5.2</v>
      </c>
      <c r="K37" s="121">
        <v>5.2</v>
      </c>
      <c r="L37" s="121">
        <v>5.2</v>
      </c>
    </row>
    <row r="38" spans="1:12" x14ac:dyDescent="0.25">
      <c r="A38" s="64"/>
      <c r="B38" s="119" t="s">
        <v>90</v>
      </c>
      <c r="C38" s="121">
        <v>4.8</v>
      </c>
      <c r="D38" s="121">
        <v>4.8</v>
      </c>
      <c r="E38" s="121">
        <v>4.8</v>
      </c>
      <c r="F38" s="121">
        <v>4.8</v>
      </c>
      <c r="G38" s="121">
        <v>4.8</v>
      </c>
      <c r="H38" s="121">
        <v>4.8</v>
      </c>
      <c r="I38" s="121">
        <v>4.8</v>
      </c>
      <c r="J38" s="121">
        <v>4.8</v>
      </c>
      <c r="K38" s="121">
        <v>4.8</v>
      </c>
      <c r="L38" s="121">
        <v>4.8</v>
      </c>
    </row>
    <row r="39" spans="1:12" x14ac:dyDescent="0.25">
      <c r="A39" s="64"/>
      <c r="B39" s="119" t="s">
        <v>80</v>
      </c>
      <c r="C39" s="121">
        <v>4.7</v>
      </c>
      <c r="D39" s="121">
        <v>4.7</v>
      </c>
      <c r="E39" s="121">
        <v>4.7</v>
      </c>
      <c r="F39" s="121">
        <v>4.7</v>
      </c>
      <c r="G39" s="121">
        <v>4.7</v>
      </c>
      <c r="H39" s="121">
        <v>4.7</v>
      </c>
      <c r="I39" s="121">
        <v>4.7</v>
      </c>
      <c r="J39" s="121">
        <v>4.7</v>
      </c>
      <c r="K39" s="121">
        <v>4.7</v>
      </c>
      <c r="L39" s="121">
        <v>4.7</v>
      </c>
    </row>
    <row r="40" spans="1:12" x14ac:dyDescent="0.25">
      <c r="A40" s="64"/>
      <c r="B40" s="119" t="s">
        <v>77</v>
      </c>
      <c r="C40" s="121">
        <v>6.2</v>
      </c>
      <c r="D40" s="121">
        <v>6.2</v>
      </c>
      <c r="E40" s="121">
        <v>6.2</v>
      </c>
      <c r="F40" s="121">
        <v>6.2</v>
      </c>
      <c r="G40" s="121">
        <v>6.2</v>
      </c>
      <c r="H40" s="121">
        <v>6.2</v>
      </c>
      <c r="I40" s="121">
        <v>6.2</v>
      </c>
      <c r="J40" s="121">
        <v>6.2</v>
      </c>
      <c r="K40" s="121">
        <v>6.2</v>
      </c>
      <c r="L40" s="121">
        <v>6.2</v>
      </c>
    </row>
    <row r="41" spans="1:12" x14ac:dyDescent="0.25">
      <c r="A41" s="64"/>
      <c r="B41" s="119" t="s">
        <v>78</v>
      </c>
      <c r="C41" s="121">
        <v>7.6</v>
      </c>
      <c r="D41" s="121">
        <v>7.6</v>
      </c>
      <c r="E41" s="121">
        <v>7.6</v>
      </c>
      <c r="F41" s="121">
        <v>7.6</v>
      </c>
      <c r="G41" s="121">
        <v>7.6</v>
      </c>
      <c r="H41" s="121">
        <v>7.6</v>
      </c>
      <c r="I41" s="121">
        <v>7.6</v>
      </c>
      <c r="J41" s="121">
        <v>7.6</v>
      </c>
      <c r="K41" s="121">
        <v>7.6</v>
      </c>
      <c r="L41" s="121">
        <v>7.6</v>
      </c>
    </row>
    <row r="42" spans="1:12" x14ac:dyDescent="0.25">
      <c r="A42" s="64"/>
      <c r="B42" s="119" t="s">
        <v>91</v>
      </c>
      <c r="C42" s="121">
        <v>6.9</v>
      </c>
      <c r="D42" s="121">
        <v>6.9</v>
      </c>
      <c r="E42" s="121">
        <v>6.3</v>
      </c>
      <c r="F42" s="121">
        <v>6.5</v>
      </c>
      <c r="G42" s="121">
        <v>6.6</v>
      </c>
      <c r="H42" s="121">
        <v>6.7</v>
      </c>
      <c r="I42" s="121">
        <v>6.9</v>
      </c>
      <c r="J42" s="121">
        <v>7</v>
      </c>
      <c r="K42" s="121">
        <v>7</v>
      </c>
      <c r="L42" s="121">
        <v>7.1</v>
      </c>
    </row>
    <row r="43" spans="1:12" x14ac:dyDescent="0.25">
      <c r="A43" s="64"/>
      <c r="B43" s="119" t="s">
        <v>80</v>
      </c>
      <c r="C43" s="122">
        <v>2.2000000000000002</v>
      </c>
      <c r="D43" s="122">
        <v>2.2000000000000002</v>
      </c>
      <c r="E43" s="122">
        <v>2.2000000000000002</v>
      </c>
      <c r="F43" s="122">
        <v>2.2000000000000002</v>
      </c>
      <c r="G43" s="122">
        <v>2.2000000000000002</v>
      </c>
      <c r="H43" s="122">
        <v>2.2000000000000002</v>
      </c>
      <c r="I43" s="122">
        <v>2.2000000000000002</v>
      </c>
      <c r="J43" s="122">
        <v>2.2000000000000002</v>
      </c>
      <c r="K43" s="122">
        <v>2.2000000000000002</v>
      </c>
      <c r="L43" s="122">
        <v>2.2000000000000002</v>
      </c>
    </row>
    <row r="44" spans="1:12" x14ac:dyDescent="0.25">
      <c r="A44" s="64"/>
      <c r="B44" s="119" t="s">
        <v>77</v>
      </c>
      <c r="C44" s="121">
        <v>-2.8678739201036336</v>
      </c>
      <c r="D44" s="121">
        <v>-2.9</v>
      </c>
      <c r="E44" s="121">
        <v>-2.8678739201036336</v>
      </c>
      <c r="F44" s="121">
        <v>-2.8678739201036336</v>
      </c>
      <c r="G44" s="121">
        <v>-2.8678739201036336</v>
      </c>
      <c r="H44" s="121">
        <v>-2.8678739201036336</v>
      </c>
      <c r="I44" s="121">
        <v>-2.8678739201036336</v>
      </c>
      <c r="J44" s="121">
        <v>-2.8678739201036336</v>
      </c>
      <c r="K44" s="121">
        <v>-2.8678739201036336</v>
      </c>
      <c r="L44" s="121">
        <v>-2.8678739201036336</v>
      </c>
    </row>
    <row r="45" spans="1:12" x14ac:dyDescent="0.25">
      <c r="A45" s="64"/>
      <c r="B45" s="119" t="s">
        <v>78</v>
      </c>
      <c r="C45" s="121">
        <v>-7.6278969494251783</v>
      </c>
      <c r="D45" s="121">
        <v>-7.2</v>
      </c>
      <c r="E45" s="121">
        <v>-7.9272603095303467</v>
      </c>
      <c r="F45" s="121">
        <v>-7.816527826313048</v>
      </c>
      <c r="G45" s="121">
        <v>-7.7506540839608657</v>
      </c>
      <c r="H45" s="223">
        <v>-7.6980252743113562</v>
      </c>
      <c r="I45" s="222">
        <v>-7.5577686245390012</v>
      </c>
      <c r="J45" s="121">
        <v>-7.5051398148894917</v>
      </c>
      <c r="K45" s="121">
        <v>-7.4392660725373085</v>
      </c>
      <c r="L45" s="121">
        <v>-7.3285335893200125</v>
      </c>
    </row>
    <row r="46" spans="1:12" x14ac:dyDescent="0.25">
      <c r="A46" s="64"/>
      <c r="B46" s="119" t="s">
        <v>92</v>
      </c>
      <c r="C46" s="121">
        <v>-9.6020190894868733</v>
      </c>
      <c r="D46" s="121">
        <v>-9.1</v>
      </c>
      <c r="E46" s="121">
        <v>-10.350427489749794</v>
      </c>
      <c r="F46" s="121">
        <v>-10.073596281706548</v>
      </c>
      <c r="G46" s="121">
        <v>-9.9089119258260911</v>
      </c>
      <c r="H46" s="121">
        <v>-9.7773399017023159</v>
      </c>
      <c r="I46" s="121">
        <v>-9.4266982772714307</v>
      </c>
      <c r="J46" s="121">
        <v>-9.2951262531476573</v>
      </c>
      <c r="K46" s="121">
        <v>-9.1304418972671986</v>
      </c>
      <c r="L46" s="121">
        <v>-8.8536106892239594</v>
      </c>
    </row>
    <row r="47" spans="1:12" x14ac:dyDescent="0.25">
      <c r="A47" s="64"/>
      <c r="B47" s="119" t="s">
        <v>80</v>
      </c>
      <c r="C47" s="122">
        <v>-5.7716911126519932</v>
      </c>
      <c r="D47" s="122">
        <v>-5.2</v>
      </c>
      <c r="E47" s="122">
        <v>-7.1188262331252501</v>
      </c>
      <c r="F47" s="122">
        <v>-6.6205300586474074</v>
      </c>
      <c r="G47" s="122">
        <v>-6.3240982180625842</v>
      </c>
      <c r="H47" s="122">
        <v>-6.0872685746397899</v>
      </c>
      <c r="I47" s="122">
        <v>-5.4561136506641956</v>
      </c>
      <c r="J47" s="122">
        <v>-5.2192840072414031</v>
      </c>
      <c r="K47" s="122">
        <v>-4.922852166656579</v>
      </c>
      <c r="L47" s="122">
        <v>-4.424555992178747</v>
      </c>
    </row>
    <row r="48" spans="1:12" x14ac:dyDescent="0.25">
      <c r="A48" s="64"/>
      <c r="B48" s="119" t="s">
        <v>77</v>
      </c>
      <c r="C48" s="121">
        <v>-2.3892086366205376</v>
      </c>
      <c r="D48" s="121">
        <v>-1.8</v>
      </c>
      <c r="E48" s="121">
        <v>-5.382842237672218</v>
      </c>
      <c r="F48" s="121">
        <v>-4.2755174054992349</v>
      </c>
      <c r="G48" s="121">
        <v>-3.6167799819774067</v>
      </c>
      <c r="H48" s="121">
        <v>-3.0904918854823111</v>
      </c>
      <c r="I48" s="121">
        <v>-1.6879253877587641</v>
      </c>
      <c r="J48" s="121">
        <v>-1.1616372912636685</v>
      </c>
      <c r="K48" s="121">
        <v>-0.50289986774184037</v>
      </c>
      <c r="L48" s="121">
        <v>0.60442496443112326</v>
      </c>
    </row>
    <row r="49" spans="1:12" x14ac:dyDescent="0.25">
      <c r="A49" s="64"/>
      <c r="B49" s="119" t="s">
        <v>78</v>
      </c>
      <c r="C49" s="121">
        <v>1.4328276270699831</v>
      </c>
      <c r="D49" s="121">
        <v>2</v>
      </c>
      <c r="E49" s="121">
        <v>-1.9226737719110214</v>
      </c>
      <c r="F49" s="121">
        <v>-0.68149648749734804</v>
      </c>
      <c r="G49" s="121">
        <v>5.6868536669975933E-2</v>
      </c>
      <c r="H49" s="121">
        <v>0.6467738755985446</v>
      </c>
      <c r="I49" s="121">
        <v>2.2188813785414214</v>
      </c>
      <c r="J49" s="121">
        <v>2.8087867174699901</v>
      </c>
      <c r="K49" s="121">
        <v>3.5471517416373142</v>
      </c>
      <c r="L49" s="121">
        <v>4.7883290260509659</v>
      </c>
    </row>
    <row r="50" spans="1:12" x14ac:dyDescent="0.25">
      <c r="A50" s="64"/>
      <c r="B50" s="119" t="s">
        <v>93</v>
      </c>
      <c r="C50" s="121">
        <v>2.7480086549200848</v>
      </c>
      <c r="D50" s="121">
        <v>3.4</v>
      </c>
      <c r="E50" s="121">
        <v>-0.9693605419902438</v>
      </c>
      <c r="F50" s="121">
        <v>0.40566919466411977</v>
      </c>
      <c r="G50" s="121">
        <v>1.2236618194769395</v>
      </c>
      <c r="H50" s="121">
        <v>1.8771844008389813</v>
      </c>
      <c r="I50" s="121">
        <v>3.6188329090011879</v>
      </c>
      <c r="J50" s="121">
        <v>4.2723554903632301</v>
      </c>
      <c r="K50" s="121">
        <v>5.0903481151760506</v>
      </c>
      <c r="L50" s="121">
        <v>6.4653778518303895</v>
      </c>
    </row>
    <row r="51" spans="1:12" x14ac:dyDescent="0.25">
      <c r="B51" s="119" t="s">
        <v>80</v>
      </c>
      <c r="C51" s="122">
        <v>2.5108856512496232</v>
      </c>
      <c r="D51" s="122">
        <v>2.5</v>
      </c>
      <c r="E51" s="122">
        <v>-1.5683513435900296</v>
      </c>
      <c r="F51" s="122">
        <v>-5.9469154694975823E-2</v>
      </c>
      <c r="G51" s="122">
        <v>0.83815107076333972</v>
      </c>
      <c r="H51" s="122">
        <v>1.5552908945588546</v>
      </c>
      <c r="I51" s="122">
        <v>3.466480407940391</v>
      </c>
      <c r="J51" s="122">
        <v>4.1836202317359064</v>
      </c>
      <c r="K51" s="122">
        <v>5.0812404571942231</v>
      </c>
      <c r="L51" s="122">
        <v>6.5901226460892497</v>
      </c>
    </row>
    <row r="52" spans="1:12" x14ac:dyDescent="0.25">
      <c r="B52" s="119" t="s">
        <v>77</v>
      </c>
      <c r="C52" s="122">
        <v>2.0622834169714395</v>
      </c>
      <c r="D52" s="122">
        <v>2.9</v>
      </c>
      <c r="E52" s="122">
        <v>-2.3788213757975374</v>
      </c>
      <c r="F52" s="122">
        <v>-0.73608673466179342</v>
      </c>
      <c r="G52" s="122">
        <v>0.24116109144201814</v>
      </c>
      <c r="H52" s="122">
        <v>1.0219181576710061</v>
      </c>
      <c r="I52" s="122">
        <v>3.1026486762718726</v>
      </c>
      <c r="J52" s="122">
        <v>3.8834057425008606</v>
      </c>
      <c r="K52" s="122">
        <v>4.8606535686046719</v>
      </c>
      <c r="L52" s="122">
        <v>6.5033882097403879</v>
      </c>
    </row>
    <row r="53" spans="1:12" x14ac:dyDescent="0.25">
      <c r="B53" s="119" t="s">
        <v>78</v>
      </c>
      <c r="C53" s="121">
        <v>1.5319966527428903</v>
      </c>
      <c r="D53" s="121">
        <v>2.9</v>
      </c>
      <c r="E53" s="121">
        <v>-2.950229480699873</v>
      </c>
      <c r="F53" s="121">
        <v>-1.2922843336276872</v>
      </c>
      <c r="G53" s="121">
        <v>-0.30598791654143298</v>
      </c>
      <c r="H53" s="121">
        <v>0.48199838178226778</v>
      </c>
      <c r="I53" s="121">
        <v>2.5819949237035127</v>
      </c>
      <c r="J53" s="121">
        <v>3.3699812220272136</v>
      </c>
      <c r="K53" s="121">
        <v>4.3562776391134674</v>
      </c>
      <c r="L53" s="121">
        <v>6.0142227861856252</v>
      </c>
    </row>
    <row r="54" spans="1:12" x14ac:dyDescent="0.25">
      <c r="B54" s="119" t="s">
        <v>94</v>
      </c>
      <c r="C54" s="121">
        <v>2.5081055487676736</v>
      </c>
      <c r="D54" s="121">
        <v>3.8</v>
      </c>
      <c r="E54" s="121">
        <v>-2.0152419253488763</v>
      </c>
      <c r="F54" s="121">
        <v>-0.34208627234024858</v>
      </c>
      <c r="G54" s="121">
        <v>0.65325873572844828</v>
      </c>
      <c r="H54" s="121">
        <v>1.4484742661468617</v>
      </c>
      <c r="I54" s="121">
        <v>3.5677368313884852</v>
      </c>
      <c r="J54" s="121">
        <v>4.362952361806899</v>
      </c>
      <c r="K54" s="121">
        <v>5.3582973698755954</v>
      </c>
      <c r="L54" s="121">
        <v>7.0314530228841949</v>
      </c>
    </row>
    <row r="55" spans="1:12" x14ac:dyDescent="0.25">
      <c r="B55" s="119" t="s">
        <v>80</v>
      </c>
      <c r="C55" s="121">
        <v>2.4347025057647897</v>
      </c>
      <c r="D55" s="121">
        <v>4.5</v>
      </c>
      <c r="E55" s="121">
        <v>-2.1297663090255465</v>
      </c>
      <c r="F55" s="121">
        <v>-0.44140015008047695</v>
      </c>
      <c r="G55" s="121">
        <v>0.5629934489706625</v>
      </c>
      <c r="H55" s="121">
        <v>1.3654382114837886</v>
      </c>
      <c r="I55" s="121">
        <v>3.5039668000457906</v>
      </c>
      <c r="J55" s="121">
        <v>4.3064115625589174</v>
      </c>
      <c r="K55" s="121">
        <v>5.3108051616100562</v>
      </c>
      <c r="L55" s="121">
        <v>6.9991713205550976</v>
      </c>
    </row>
    <row r="56" spans="1:12" x14ac:dyDescent="0.25">
      <c r="B56" s="119" t="s">
        <v>77</v>
      </c>
      <c r="C56" s="121">
        <v>3.3127338331339047</v>
      </c>
      <c r="D56" s="121">
        <v>4.4000000000000004</v>
      </c>
      <c r="E56" s="121">
        <v>-1.2928563223302181</v>
      </c>
      <c r="F56" s="121">
        <v>0.41072034255129353</v>
      </c>
      <c r="G56" s="121">
        <v>1.4241625325848755</v>
      </c>
      <c r="H56" s="121">
        <v>2.2338365271927145</v>
      </c>
      <c r="I56" s="121">
        <v>4.3916311390750948</v>
      </c>
      <c r="J56" s="121">
        <v>5.2013051336829337</v>
      </c>
      <c r="K56" s="121">
        <v>6.2147473237165158</v>
      </c>
      <c r="L56" s="121">
        <v>7.9183239885979981</v>
      </c>
    </row>
    <row r="57" spans="1:12" x14ac:dyDescent="0.25">
      <c r="B57" s="119" t="s">
        <v>78</v>
      </c>
      <c r="C57" s="130">
        <v>4.2082234071020679</v>
      </c>
      <c r="D57" s="131"/>
      <c r="E57" s="130">
        <v>-0.39736674836205488</v>
      </c>
      <c r="F57" s="130">
        <v>1.3062099165194567</v>
      </c>
      <c r="G57" s="130">
        <v>2.3196521065530389</v>
      </c>
      <c r="H57" s="130">
        <v>3.1293261011608777</v>
      </c>
      <c r="I57" s="130">
        <v>5.287120713043258</v>
      </c>
      <c r="J57" s="130">
        <v>6.0967947076510969</v>
      </c>
      <c r="K57" s="130">
        <v>7.110236897684679</v>
      </c>
      <c r="L57" s="130">
        <v>8.8138135625661604</v>
      </c>
    </row>
  </sheetData>
  <hyperlinks>
    <hyperlink ref="A1" location="List!A1" display="List!A1"/>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defaultColWidth="8.88671875" defaultRowHeight="14.25" x14ac:dyDescent="0.25"/>
  <cols>
    <col min="1" max="1" width="27.88671875" style="5" customWidth="1"/>
    <col min="2" max="2" width="0" style="3" hidden="1" customWidth="1"/>
    <col min="3" max="16384" width="8.88671875" style="3"/>
  </cols>
  <sheetData>
    <row r="1" spans="1:11" s="22" customFormat="1" ht="15" x14ac:dyDescent="0.25">
      <c r="A1" s="87" t="s">
        <v>848</v>
      </c>
      <c r="B1" s="114" t="s">
        <v>109</v>
      </c>
      <c r="C1" s="114" t="s">
        <v>110</v>
      </c>
      <c r="D1" s="114" t="s">
        <v>111</v>
      </c>
      <c r="E1" s="114" t="s">
        <v>112</v>
      </c>
      <c r="F1" s="114" t="s">
        <v>113</v>
      </c>
      <c r="G1" s="114" t="s">
        <v>114</v>
      </c>
      <c r="H1" s="69" t="s">
        <v>115</v>
      </c>
      <c r="I1" s="32" t="s">
        <v>116</v>
      </c>
      <c r="J1" s="69" t="s">
        <v>117</v>
      </c>
      <c r="K1" s="22">
        <v>2023</v>
      </c>
    </row>
    <row r="2" spans="1:11" x14ac:dyDescent="0.25">
      <c r="A2" s="67" t="s">
        <v>212</v>
      </c>
      <c r="B2" s="68">
        <v>-7.6246887703230151</v>
      </c>
      <c r="C2" s="97">
        <v>-2.7</v>
      </c>
      <c r="D2" s="97">
        <v>-1</v>
      </c>
      <c r="E2" s="98">
        <v>-1.5</v>
      </c>
      <c r="F2" s="98">
        <v>-6.9</v>
      </c>
      <c r="G2" s="98">
        <v>-7.2</v>
      </c>
      <c r="H2" s="192">
        <v>-4</v>
      </c>
      <c r="I2" s="192">
        <v>-3.0922818191754518</v>
      </c>
      <c r="J2" s="192">
        <v>-4</v>
      </c>
      <c r="K2" s="192">
        <v>-4.4000000000000004</v>
      </c>
    </row>
    <row r="3" spans="1:11" x14ac:dyDescent="0.25">
      <c r="A3" s="67" t="s">
        <v>213</v>
      </c>
      <c r="B3" s="68"/>
      <c r="C3" s="97"/>
      <c r="D3" s="97"/>
      <c r="E3" s="97"/>
      <c r="F3" s="97"/>
      <c r="G3" s="98"/>
      <c r="H3" s="193">
        <v>-4.891836795504342</v>
      </c>
      <c r="I3" s="192">
        <v>-7.0664611029821316</v>
      </c>
      <c r="J3" s="192">
        <v>-6.4647770270426674</v>
      </c>
      <c r="K3" s="192">
        <v>-5.1599215462245924</v>
      </c>
    </row>
    <row r="4" spans="1:11" x14ac:dyDescent="0.25">
      <c r="A4" s="67" t="s">
        <v>214</v>
      </c>
      <c r="B4" s="68">
        <v>-18.721273984359009</v>
      </c>
      <c r="C4" s="97">
        <v>-12.2</v>
      </c>
      <c r="D4" s="97">
        <v>-8.6</v>
      </c>
      <c r="E4" s="98">
        <v>-10.8</v>
      </c>
      <c r="F4" s="98">
        <v>-13.7</v>
      </c>
      <c r="G4" s="98">
        <v>-13.4</v>
      </c>
      <c r="H4" s="192">
        <v>-9.5333405052770388</v>
      </c>
      <c r="I4" s="192">
        <v>-9.8178816746677118</v>
      </c>
      <c r="J4" s="225">
        <v>-10</v>
      </c>
      <c r="K4" s="225">
        <v>-9.6999999999999993</v>
      </c>
    </row>
    <row r="5" spans="1:11" x14ac:dyDescent="0.25">
      <c r="A5" s="67" t="s">
        <v>215</v>
      </c>
      <c r="B5" s="68"/>
      <c r="C5" s="97"/>
      <c r="D5" s="97"/>
      <c r="E5" s="97"/>
      <c r="F5" s="97"/>
      <c r="G5" s="98"/>
      <c r="H5" s="193">
        <v>-11.06922799303007</v>
      </c>
      <c r="I5" s="192">
        <v>-12.292007508533096</v>
      </c>
      <c r="J5" s="192">
        <v>-11.866229875461093</v>
      </c>
      <c r="K5" s="192">
        <v>-10.556979954239983</v>
      </c>
    </row>
    <row r="6" spans="1:11" x14ac:dyDescent="0.25">
      <c r="E6" s="4"/>
      <c r="F6" s="4"/>
      <c r="G6" s="4"/>
      <c r="H6" s="4"/>
    </row>
    <row r="7" spans="1:11" x14ac:dyDescent="0.25">
      <c r="F7" s="4"/>
      <c r="G7" s="4"/>
      <c r="H7" s="4"/>
      <c r="I7" s="4"/>
    </row>
  </sheetData>
  <hyperlinks>
    <hyperlink ref="A1" location="List!A1" display="List!A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defaultColWidth="8.88671875" defaultRowHeight="16.5" x14ac:dyDescent="0.3"/>
  <cols>
    <col min="1" max="1" width="27.44140625" style="20" customWidth="1"/>
    <col min="2" max="16384" width="8.88671875" style="2"/>
  </cols>
  <sheetData>
    <row r="1" spans="1:8" s="20" customFormat="1" x14ac:dyDescent="0.3">
      <c r="A1" s="87" t="s">
        <v>848</v>
      </c>
      <c r="B1" s="84">
        <v>2015</v>
      </c>
      <c r="C1" s="84">
        <v>2016</v>
      </c>
      <c r="D1" s="84">
        <v>2017</v>
      </c>
      <c r="E1" s="84">
        <v>2018</v>
      </c>
      <c r="F1" s="84">
        <v>2019</v>
      </c>
      <c r="G1" s="84">
        <v>2020</v>
      </c>
      <c r="H1" s="84" t="s">
        <v>220</v>
      </c>
    </row>
    <row r="2" spans="1:8" x14ac:dyDescent="0.3">
      <c r="A2" s="83" t="s">
        <v>216</v>
      </c>
      <c r="B2" s="138">
        <v>0.63665692399999996</v>
      </c>
      <c r="C2" s="138">
        <v>0.20614604555000002</v>
      </c>
      <c r="D2" s="138">
        <v>-0.27670486750000001</v>
      </c>
      <c r="E2" s="138">
        <v>-0.5412916912500001</v>
      </c>
      <c r="F2" s="138">
        <v>-0.70153021025000006</v>
      </c>
      <c r="G2" s="138">
        <v>0.14279796699999994</v>
      </c>
      <c r="H2" s="201">
        <v>-0.21241127800000004</v>
      </c>
    </row>
    <row r="3" spans="1:8" x14ac:dyDescent="0.3">
      <c r="A3" s="83" t="s">
        <v>217</v>
      </c>
      <c r="B3" s="138">
        <v>1.66533843</v>
      </c>
      <c r="C3" s="138">
        <v>0.81770594175000011</v>
      </c>
      <c r="D3" s="138">
        <v>-2.4157234485000001</v>
      </c>
      <c r="E3" s="138">
        <v>-1.7041666219999998</v>
      </c>
      <c r="F3" s="138">
        <v>0.13042511725000003</v>
      </c>
      <c r="G3" s="138">
        <v>4.5815560350000002</v>
      </c>
      <c r="H3" s="201">
        <v>0.53662867070499998</v>
      </c>
    </row>
    <row r="4" spans="1:8" x14ac:dyDescent="0.3">
      <c r="A4" s="83" t="s">
        <v>218</v>
      </c>
      <c r="B4" s="138">
        <f t="shared" ref="B4:H4" si="0">B2+B3</f>
        <v>2.3019953539999998</v>
      </c>
      <c r="C4" s="138">
        <f t="shared" si="0"/>
        <v>1.0238519873</v>
      </c>
      <c r="D4" s="138">
        <f t="shared" si="0"/>
        <v>-2.692428316</v>
      </c>
      <c r="E4" s="138">
        <f t="shared" si="0"/>
        <v>-2.2454583132499999</v>
      </c>
      <c r="F4" s="138">
        <f t="shared" si="0"/>
        <v>-0.57110509300000001</v>
      </c>
      <c r="G4" s="138">
        <f t="shared" si="0"/>
        <v>4.7243540020000001</v>
      </c>
      <c r="H4" s="138">
        <f t="shared" si="0"/>
        <v>0.32421739270499994</v>
      </c>
    </row>
    <row r="5" spans="1:8" x14ac:dyDescent="0.3">
      <c r="A5" s="83" t="s">
        <v>219</v>
      </c>
      <c r="B5" s="138">
        <f t="shared" ref="B5:G5" si="1">B4</f>
        <v>2.3019953539999998</v>
      </c>
      <c r="C5" s="138">
        <f t="shared" si="1"/>
        <v>1.0238519873</v>
      </c>
      <c r="D5" s="138">
        <f t="shared" si="1"/>
        <v>-2.692428316</v>
      </c>
      <c r="E5" s="138">
        <f t="shared" si="1"/>
        <v>-2.2454583132499999</v>
      </c>
      <c r="F5" s="138">
        <f t="shared" si="1"/>
        <v>-0.57110509300000001</v>
      </c>
      <c r="G5" s="138">
        <f t="shared" si="1"/>
        <v>4.7243540020000001</v>
      </c>
      <c r="H5" s="2">
        <v>-0.2</v>
      </c>
    </row>
    <row r="21" spans="13:17" x14ac:dyDescent="0.3">
      <c r="M21" s="38"/>
    </row>
    <row r="31" spans="13:17" x14ac:dyDescent="0.3">
      <c r="O31" s="3"/>
      <c r="P31" s="86"/>
      <c r="Q31" s="86"/>
    </row>
  </sheetData>
  <hyperlinks>
    <hyperlink ref="A1" location="List!A1" display="List!A1"/>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J6" sqref="J6"/>
    </sheetView>
  </sheetViews>
  <sheetFormatPr defaultColWidth="8.88671875" defaultRowHeight="14.25" x14ac:dyDescent="0.25"/>
  <cols>
    <col min="1" max="1" width="6.33203125" style="5" bestFit="1" customWidth="1"/>
    <col min="2" max="2" width="28.6640625" style="3" bestFit="1" customWidth="1"/>
    <col min="3" max="3" width="27.88671875" style="3" bestFit="1" customWidth="1"/>
    <col min="4" max="16384" width="8.88671875" style="3"/>
  </cols>
  <sheetData>
    <row r="1" spans="1:13" s="22" customFormat="1" ht="16.5" x14ac:dyDescent="0.3">
      <c r="A1" s="87" t="s">
        <v>848</v>
      </c>
      <c r="B1" s="20" t="s">
        <v>221</v>
      </c>
      <c r="C1" s="20" t="s">
        <v>222</v>
      </c>
    </row>
    <row r="2" spans="1:13" ht="16.5" x14ac:dyDescent="0.3">
      <c r="A2" s="35" t="s">
        <v>100</v>
      </c>
      <c r="B2" s="4">
        <v>3.8483404000000001</v>
      </c>
      <c r="C2" s="4">
        <v>3.8483404000000001</v>
      </c>
      <c r="K2" s="82"/>
      <c r="L2" s="82"/>
      <c r="M2" s="82"/>
    </row>
    <row r="3" spans="1:13" ht="16.5" x14ac:dyDescent="0.3">
      <c r="A3" s="35" t="s">
        <v>80</v>
      </c>
      <c r="B3" s="4">
        <v>3.9718369600000001</v>
      </c>
      <c r="C3" s="4">
        <v>3.9718369600000001</v>
      </c>
      <c r="K3" s="82"/>
      <c r="L3" s="82"/>
      <c r="M3" s="82"/>
    </row>
    <row r="4" spans="1:13" ht="16.5" x14ac:dyDescent="0.3">
      <c r="A4" s="35" t="s">
        <v>77</v>
      </c>
      <c r="B4" s="4">
        <v>2.9724334300000002</v>
      </c>
      <c r="C4" s="4">
        <v>2.9724334300000002</v>
      </c>
      <c r="K4" s="82"/>
      <c r="L4" s="82"/>
      <c r="M4" s="82"/>
    </row>
    <row r="5" spans="1:13" ht="16.5" x14ac:dyDescent="0.3">
      <c r="A5" s="35" t="s">
        <v>78</v>
      </c>
      <c r="B5" s="4">
        <v>2.8207077800000002</v>
      </c>
      <c r="C5" s="4">
        <v>2.8207077800000002</v>
      </c>
      <c r="K5" s="82"/>
      <c r="L5" s="82"/>
      <c r="M5" s="82"/>
    </row>
    <row r="6" spans="1:13" ht="16.5" x14ac:dyDescent="0.3">
      <c r="A6" s="35" t="s">
        <v>101</v>
      </c>
      <c r="B6" s="4">
        <v>2.2785607799999998</v>
      </c>
      <c r="C6" s="4">
        <v>2.2785607799999998</v>
      </c>
      <c r="K6" s="82"/>
      <c r="L6" s="82"/>
      <c r="M6" s="82"/>
    </row>
    <row r="7" spans="1:13" ht="16.5" x14ac:dyDescent="0.3">
      <c r="A7" s="35" t="s">
        <v>80</v>
      </c>
      <c r="B7" s="4">
        <v>3.4291784700000001</v>
      </c>
      <c r="C7" s="4">
        <v>3.4291784700000001</v>
      </c>
      <c r="K7" s="82"/>
      <c r="L7" s="82"/>
      <c r="M7" s="82"/>
    </row>
    <row r="8" spans="1:13" ht="16.5" x14ac:dyDescent="0.3">
      <c r="A8" s="35" t="s">
        <v>77</v>
      </c>
      <c r="B8" s="4">
        <v>2.7296287399999999</v>
      </c>
      <c r="C8" s="4">
        <v>2.7296287399999999</v>
      </c>
      <c r="K8" s="82"/>
      <c r="L8" s="82"/>
      <c r="M8" s="82"/>
    </row>
    <row r="9" spans="1:13" ht="16.5" x14ac:dyDescent="0.3">
      <c r="A9" s="35" t="s">
        <v>78</v>
      </c>
      <c r="B9" s="4">
        <v>3.2834854099999999</v>
      </c>
      <c r="C9" s="4">
        <v>3.2834854099999999</v>
      </c>
      <c r="K9" s="82"/>
      <c r="L9" s="82"/>
      <c r="M9" s="82"/>
    </row>
    <row r="10" spans="1:13" ht="16.5" x14ac:dyDescent="0.3">
      <c r="A10" s="35" t="s">
        <v>102</v>
      </c>
      <c r="B10" s="4">
        <v>2.7463076499999999</v>
      </c>
      <c r="C10" s="4">
        <v>2.7463076499999999</v>
      </c>
      <c r="K10" s="82"/>
      <c r="L10" s="82"/>
      <c r="M10" s="82"/>
    </row>
    <row r="11" spans="1:13" ht="16.5" x14ac:dyDescent="0.3">
      <c r="A11" s="5" t="s">
        <v>80</v>
      </c>
      <c r="B11" s="4">
        <v>1.9435</v>
      </c>
      <c r="C11" s="4">
        <v>1.9435</v>
      </c>
      <c r="K11" s="82"/>
      <c r="L11" s="82"/>
      <c r="M11" s="82"/>
    </row>
    <row r="12" spans="1:13" ht="16.5" x14ac:dyDescent="0.3">
      <c r="A12" s="5" t="s">
        <v>77</v>
      </c>
      <c r="B12" s="4">
        <v>1.9397962200000001</v>
      </c>
      <c r="C12" s="4">
        <v>1.9397962200000001</v>
      </c>
      <c r="K12" s="82"/>
      <c r="L12" s="82"/>
      <c r="M12" s="82"/>
    </row>
    <row r="13" spans="1:13" ht="16.5" x14ac:dyDescent="0.3">
      <c r="A13" s="5" t="s">
        <v>78</v>
      </c>
      <c r="B13" s="4">
        <v>2.6055376899999998</v>
      </c>
      <c r="C13" s="4">
        <v>2.6055376899999998</v>
      </c>
      <c r="K13" s="82"/>
      <c r="L13" s="82"/>
      <c r="M13" s="82"/>
    </row>
    <row r="14" spans="1:13" ht="16.5" x14ac:dyDescent="0.3">
      <c r="A14" s="35" t="s">
        <v>103</v>
      </c>
      <c r="B14" s="4">
        <v>4.4872376699999998</v>
      </c>
      <c r="C14" s="4">
        <v>3.0807998400000001</v>
      </c>
      <c r="K14" s="82"/>
      <c r="L14" s="82"/>
      <c r="M14" s="82"/>
    </row>
    <row r="15" spans="1:13" ht="16.5" x14ac:dyDescent="0.3">
      <c r="B15" s="82"/>
      <c r="C15" s="82"/>
      <c r="K15" s="82"/>
      <c r="L15" s="82"/>
      <c r="M15" s="82"/>
    </row>
    <row r="16" spans="1:13" ht="16.5" x14ac:dyDescent="0.3">
      <c r="B16" s="82"/>
      <c r="C16" s="82"/>
      <c r="K16" s="82"/>
      <c r="L16" s="82"/>
      <c r="M16" s="82"/>
    </row>
    <row r="17" spans="2:13" ht="16.5" x14ac:dyDescent="0.3">
      <c r="B17" s="82"/>
      <c r="C17" s="82"/>
      <c r="K17" s="82"/>
      <c r="L17" s="82"/>
      <c r="M17" s="82"/>
    </row>
    <row r="18" spans="2:13" ht="16.5" x14ac:dyDescent="0.3">
      <c r="B18" s="82"/>
      <c r="C18" s="82"/>
      <c r="K18" s="82"/>
      <c r="L18" s="82"/>
      <c r="M18" s="82"/>
    </row>
    <row r="19" spans="2:13" ht="16.5" x14ac:dyDescent="0.3">
      <c r="B19" s="82"/>
      <c r="C19" s="82"/>
      <c r="K19" s="82"/>
      <c r="L19" s="82"/>
      <c r="M19" s="82"/>
    </row>
    <row r="20" spans="2:13" ht="16.5" x14ac:dyDescent="0.3">
      <c r="B20" s="82"/>
      <c r="C20" s="82"/>
    </row>
    <row r="21" spans="2:13" ht="17.25" x14ac:dyDescent="0.3">
      <c r="B21" s="82"/>
      <c r="C21" s="82"/>
      <c r="F21" s="41"/>
    </row>
    <row r="22" spans="2:13" ht="16.5" x14ac:dyDescent="0.3">
      <c r="B22" s="82"/>
      <c r="C22" s="82"/>
    </row>
    <row r="23" spans="2:13" ht="16.5" x14ac:dyDescent="0.3">
      <c r="B23" s="82"/>
      <c r="C23" s="82"/>
    </row>
    <row r="24" spans="2:13" ht="16.5" x14ac:dyDescent="0.3">
      <c r="B24" s="82"/>
      <c r="C24" s="82"/>
    </row>
  </sheetData>
  <hyperlinks>
    <hyperlink ref="A1" location="List!A1" display="List!A1"/>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45" zoomScaleNormal="145" workbookViewId="0"/>
  </sheetViews>
  <sheetFormatPr defaultColWidth="8.88671875" defaultRowHeight="16.5" x14ac:dyDescent="0.3"/>
  <cols>
    <col min="1" max="1" width="25" style="82" bestFit="1" customWidth="1"/>
    <col min="2" max="16384" width="8.88671875" style="82"/>
  </cols>
  <sheetData>
    <row r="1" spans="1:8" x14ac:dyDescent="0.3">
      <c r="A1" s="87" t="s">
        <v>848</v>
      </c>
      <c r="B1" s="32" t="s">
        <v>118</v>
      </c>
      <c r="C1" s="32" t="s">
        <v>77</v>
      </c>
      <c r="D1" s="32" t="s">
        <v>119</v>
      </c>
      <c r="E1" s="32" t="s">
        <v>101</v>
      </c>
      <c r="F1" s="32" t="s">
        <v>120</v>
      </c>
      <c r="G1" s="32" t="s">
        <v>77</v>
      </c>
      <c r="H1" s="32" t="s">
        <v>119</v>
      </c>
    </row>
    <row r="2" spans="1:8" x14ac:dyDescent="0.3">
      <c r="A2" s="32" t="s">
        <v>223</v>
      </c>
      <c r="B2" s="140">
        <v>17.7</v>
      </c>
      <c r="C2" s="140">
        <v>14.7</v>
      </c>
      <c r="D2" s="140">
        <v>13.064361191162345</v>
      </c>
      <c r="E2" s="217">
        <v>9.6747289407839876</v>
      </c>
      <c r="F2" s="217">
        <v>10.321489001692047</v>
      </c>
      <c r="G2" s="217">
        <v>8.8952654232424688</v>
      </c>
      <c r="H2" s="218">
        <v>3.2670454545454546</v>
      </c>
    </row>
    <row r="3" spans="1:8" x14ac:dyDescent="0.3">
      <c r="A3" s="32" t="s">
        <v>224</v>
      </c>
      <c r="B3" s="140">
        <v>27.4</v>
      </c>
      <c r="C3" s="140">
        <v>28.8</v>
      </c>
      <c r="D3" s="140">
        <v>24.975984630163303</v>
      </c>
      <c r="E3" s="217">
        <v>23.603002502085072</v>
      </c>
      <c r="F3" s="217">
        <v>22.081218274111674</v>
      </c>
      <c r="G3" s="217">
        <v>21.52080344332855</v>
      </c>
      <c r="H3" s="218">
        <v>14.772727272727273</v>
      </c>
    </row>
    <row r="4" spans="1:8" x14ac:dyDescent="0.3">
      <c r="A4" s="32" t="s">
        <v>225</v>
      </c>
      <c r="B4" s="140">
        <v>33.5</v>
      </c>
      <c r="C4" s="140">
        <v>36.5</v>
      </c>
      <c r="D4" s="140">
        <v>44.380403458213266</v>
      </c>
      <c r="E4" s="217">
        <v>46.622185154295245</v>
      </c>
      <c r="F4" s="217">
        <v>35.363790186125208</v>
      </c>
      <c r="G4" s="217">
        <v>35.868005738880917</v>
      </c>
      <c r="H4" s="218">
        <v>35.653409090909086</v>
      </c>
    </row>
    <row r="5" spans="1:8" x14ac:dyDescent="0.3">
      <c r="A5" s="32" t="s">
        <v>226</v>
      </c>
      <c r="B5" s="140">
        <v>3.5</v>
      </c>
      <c r="C5" s="140">
        <v>3.6</v>
      </c>
      <c r="D5" s="140">
        <v>3.1700288184438041</v>
      </c>
      <c r="E5" s="217">
        <v>2.2518765638031693</v>
      </c>
      <c r="F5" s="217">
        <v>7.1912013536379025</v>
      </c>
      <c r="G5" s="217">
        <v>7.6040172166427542</v>
      </c>
      <c r="H5" s="218">
        <v>11.647727272727272</v>
      </c>
    </row>
    <row r="6" spans="1:8" x14ac:dyDescent="0.3">
      <c r="A6" s="32" t="s">
        <v>227</v>
      </c>
      <c r="B6" s="140">
        <v>0.8</v>
      </c>
      <c r="C6" s="140">
        <v>1.1000000000000001</v>
      </c>
      <c r="D6" s="140">
        <v>0.96061479346781953</v>
      </c>
      <c r="E6" s="217">
        <v>0.33361134278565469</v>
      </c>
      <c r="F6" s="217">
        <v>0.76142131979695438</v>
      </c>
      <c r="G6" s="217">
        <v>0.57388809182209477</v>
      </c>
      <c r="H6" s="218">
        <v>1.9886363636363635</v>
      </c>
    </row>
    <row r="7" spans="1:8" x14ac:dyDescent="0.3">
      <c r="A7" s="32" t="s">
        <v>228</v>
      </c>
      <c r="B7" s="140">
        <v>17.100000000000001</v>
      </c>
      <c r="C7" s="140">
        <v>15.3</v>
      </c>
      <c r="D7" s="140">
        <v>13.448607108549471</v>
      </c>
      <c r="E7" s="217">
        <v>17.514595496246873</v>
      </c>
      <c r="F7" s="217">
        <v>24.280879864636209</v>
      </c>
      <c r="G7" s="217">
        <v>25.538020086083215</v>
      </c>
      <c r="H7" s="218">
        <v>32.670454545454547</v>
      </c>
    </row>
    <row r="8" spans="1:8" x14ac:dyDescent="0.3">
      <c r="A8" s="139"/>
      <c r="B8" s="139"/>
      <c r="C8" s="139"/>
      <c r="D8" s="139"/>
      <c r="E8" s="139"/>
      <c r="F8" s="139"/>
      <c r="G8" s="139"/>
      <c r="H8" s="139"/>
    </row>
    <row r="9" spans="1:8" x14ac:dyDescent="0.3">
      <c r="A9" s="139"/>
      <c r="B9" s="141"/>
      <c r="C9" s="139"/>
      <c r="D9" s="139"/>
      <c r="E9" s="139"/>
      <c r="F9" s="139"/>
      <c r="G9" s="139"/>
      <c r="H9" s="139"/>
    </row>
    <row r="10" spans="1:8" x14ac:dyDescent="0.3">
      <c r="A10" s="2"/>
    </row>
    <row r="11" spans="1:8" x14ac:dyDescent="0.3">
      <c r="A11" s="2"/>
    </row>
    <row r="12" spans="1:8" x14ac:dyDescent="0.3">
      <c r="A12" s="2"/>
    </row>
    <row r="13" spans="1:8" x14ac:dyDescent="0.3">
      <c r="A13" s="2"/>
    </row>
    <row r="14" spans="1:8" x14ac:dyDescent="0.3">
      <c r="A14" s="2"/>
    </row>
    <row r="15" spans="1:8" x14ac:dyDescent="0.3">
      <c r="A15" s="2"/>
    </row>
  </sheetData>
  <hyperlinks>
    <hyperlink ref="A1" location="List!A1" display="List!A1"/>
  </hyperlinks>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RowHeight="16.5" x14ac:dyDescent="0.3"/>
  <cols>
    <col min="2" max="2" width="11.33203125" customWidth="1"/>
    <col min="3" max="3" width="11.6640625" customWidth="1"/>
    <col min="4" max="4" width="9.88671875" customWidth="1"/>
    <col min="5" max="5" width="12.6640625" customWidth="1"/>
    <col min="6" max="6" width="11.77734375" customWidth="1"/>
  </cols>
  <sheetData>
    <row r="1" spans="1:6" x14ac:dyDescent="0.3">
      <c r="A1" s="87" t="s">
        <v>848</v>
      </c>
      <c r="B1" s="242" t="s">
        <v>229</v>
      </c>
      <c r="C1" s="242" t="s">
        <v>230</v>
      </c>
      <c r="D1" s="242" t="s">
        <v>231</v>
      </c>
      <c r="E1" s="242" t="s">
        <v>232</v>
      </c>
      <c r="F1" s="245" t="s">
        <v>233</v>
      </c>
    </row>
    <row r="2" spans="1:6" x14ac:dyDescent="0.3">
      <c r="A2" s="242">
        <v>0.99</v>
      </c>
      <c r="B2" s="129">
        <v>0</v>
      </c>
      <c r="C2" s="129">
        <v>0</v>
      </c>
      <c r="D2" s="129">
        <v>0</v>
      </c>
      <c r="E2" s="129">
        <v>0</v>
      </c>
      <c r="F2" s="129">
        <v>0</v>
      </c>
    </row>
    <row r="3" spans="1:6" x14ac:dyDescent="0.3">
      <c r="A3" s="242">
        <v>0.98750000000000004</v>
      </c>
      <c r="B3" s="129">
        <v>4.2200000000000001E-2</v>
      </c>
      <c r="C3" s="129">
        <v>-0.1719</v>
      </c>
      <c r="D3" s="129">
        <v>-0.15690000000000001</v>
      </c>
      <c r="E3" s="129">
        <v>-0.80900000000000005</v>
      </c>
      <c r="F3" s="129">
        <v>-0.65490000000000004</v>
      </c>
    </row>
    <row r="4" spans="1:6" x14ac:dyDescent="0.3">
      <c r="A4" s="242">
        <v>0.98499999999999999</v>
      </c>
      <c r="B4" s="129">
        <v>6.2899999999999998E-2</v>
      </c>
      <c r="C4" s="129">
        <v>-0.27539999999999998</v>
      </c>
      <c r="D4" s="129">
        <v>-0.23910000000000001</v>
      </c>
      <c r="E4" s="129">
        <v>-1.2751999999999999</v>
      </c>
      <c r="F4" s="129">
        <v>-1.0326</v>
      </c>
    </row>
    <row r="5" spans="1:6" x14ac:dyDescent="0.3">
      <c r="A5" s="242">
        <v>0.98250000000000004</v>
      </c>
      <c r="B5" s="129">
        <v>7.3599999999999999E-2</v>
      </c>
      <c r="C5" s="129">
        <v>-0.34470000000000001</v>
      </c>
      <c r="D5" s="129">
        <v>-0.28549999999999998</v>
      </c>
      <c r="E5" s="129">
        <v>-1.5720000000000001</v>
      </c>
      <c r="F5" s="129">
        <v>-1.2735000000000001</v>
      </c>
    </row>
    <row r="6" spans="1:6" x14ac:dyDescent="0.3">
      <c r="A6" s="242">
        <v>0.98</v>
      </c>
      <c r="B6" s="129">
        <v>7.9100000000000004E-2</v>
      </c>
      <c r="C6" s="129">
        <v>-0.39450000000000002</v>
      </c>
      <c r="D6" s="129">
        <v>-0.3125</v>
      </c>
      <c r="E6" s="129">
        <v>-1.7734000000000001</v>
      </c>
      <c r="F6" s="129">
        <v>-1.4374</v>
      </c>
    </row>
    <row r="8" spans="1:6" x14ac:dyDescent="0.3">
      <c r="A8" s="82"/>
      <c r="B8" s="189"/>
      <c r="C8" s="82"/>
      <c r="D8" s="82"/>
      <c r="E8" s="82"/>
      <c r="F8" s="82"/>
    </row>
    <row r="9" spans="1:6" x14ac:dyDescent="0.3">
      <c r="A9" s="189"/>
      <c r="B9" s="189"/>
      <c r="C9" s="82"/>
      <c r="D9" s="82"/>
      <c r="E9" s="82"/>
      <c r="F9" s="82"/>
    </row>
    <row r="10" spans="1:6" x14ac:dyDescent="0.3">
      <c r="A10" s="189"/>
      <c r="B10" s="189"/>
      <c r="C10" s="82"/>
      <c r="D10" s="82"/>
      <c r="E10" s="82"/>
      <c r="F10" s="82"/>
    </row>
    <row r="11" spans="1:6" x14ac:dyDescent="0.3">
      <c r="A11" s="189"/>
      <c r="B11" s="189"/>
      <c r="C11" s="82"/>
      <c r="D11" s="82"/>
      <c r="E11" s="82"/>
      <c r="F11" s="82"/>
    </row>
    <row r="12" spans="1:6" x14ac:dyDescent="0.3">
      <c r="A12" s="189"/>
      <c r="B12" s="189"/>
      <c r="C12" s="82"/>
      <c r="D12" s="82"/>
      <c r="E12" s="82"/>
      <c r="F12" s="82"/>
    </row>
    <row r="13" spans="1:6" x14ac:dyDescent="0.3">
      <c r="A13" s="189"/>
      <c r="B13" s="189"/>
      <c r="C13" s="82"/>
      <c r="D13" s="82"/>
      <c r="E13" s="82"/>
      <c r="F13" s="82"/>
    </row>
  </sheetData>
  <hyperlinks>
    <hyperlink ref="A1" location="List!A1" display="List!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3.5" x14ac:dyDescent="0.25"/>
  <cols>
    <col min="1" max="16384" width="8.88671875" style="3"/>
  </cols>
  <sheetData>
    <row r="1" spans="1:3" ht="15" x14ac:dyDescent="0.25">
      <c r="A1" s="87" t="s">
        <v>848</v>
      </c>
      <c r="B1" s="5" t="s">
        <v>234</v>
      </c>
      <c r="C1" s="5" t="s">
        <v>180</v>
      </c>
    </row>
    <row r="2" spans="1:3" ht="14.25" x14ac:dyDescent="0.25">
      <c r="A2" s="246" t="s">
        <v>95</v>
      </c>
      <c r="B2" s="247">
        <v>0.125</v>
      </c>
      <c r="C2" s="247">
        <v>7.1333333333333332E-2</v>
      </c>
    </row>
    <row r="3" spans="1:3" ht="14.25" x14ac:dyDescent="0.25">
      <c r="A3" s="246" t="s">
        <v>80</v>
      </c>
      <c r="B3" s="247">
        <v>0.121</v>
      </c>
      <c r="C3" s="247">
        <v>7.3666666666666672E-2</v>
      </c>
    </row>
    <row r="4" spans="1:3" ht="14.25" x14ac:dyDescent="0.25">
      <c r="A4" s="246" t="s">
        <v>77</v>
      </c>
      <c r="B4" s="247">
        <v>0.125</v>
      </c>
      <c r="C4" s="247">
        <v>7.4333333333333335E-2</v>
      </c>
    </row>
    <row r="5" spans="1:3" ht="14.25" x14ac:dyDescent="0.25">
      <c r="A5" s="246" t="s">
        <v>78</v>
      </c>
      <c r="B5" s="247">
        <v>0.122</v>
      </c>
      <c r="C5" s="247">
        <v>7.4666666666666659E-2</v>
      </c>
    </row>
    <row r="6" spans="1:3" ht="14.25" x14ac:dyDescent="0.25">
      <c r="A6" s="246" t="s">
        <v>96</v>
      </c>
      <c r="B6" s="247">
        <v>0.124</v>
      </c>
      <c r="C6" s="247">
        <v>7.9999999999999988E-2</v>
      </c>
    </row>
    <row r="7" spans="1:3" ht="14.25" x14ac:dyDescent="0.25">
      <c r="A7" s="246" t="s">
        <v>80</v>
      </c>
      <c r="B7" s="247">
        <v>0.121</v>
      </c>
      <c r="C7" s="247">
        <v>7.4999999999999997E-2</v>
      </c>
    </row>
    <row r="8" spans="1:3" ht="14.25" x14ac:dyDescent="0.25">
      <c r="A8" s="246" t="s">
        <v>77</v>
      </c>
      <c r="B8" s="247">
        <v>0.124</v>
      </c>
      <c r="C8" s="247">
        <v>7.3333333333333334E-2</v>
      </c>
    </row>
    <row r="9" spans="1:3" ht="14.25" x14ac:dyDescent="0.25">
      <c r="A9" s="246" t="s">
        <v>78</v>
      </c>
      <c r="B9" s="247">
        <v>0.125</v>
      </c>
      <c r="C9" s="247">
        <v>7.3333333333333334E-2</v>
      </c>
    </row>
    <row r="10" spans="1:3" ht="14.25" x14ac:dyDescent="0.25">
      <c r="A10" s="246" t="s">
        <v>97</v>
      </c>
      <c r="B10" s="247">
        <v>0.12300000000000001</v>
      </c>
      <c r="C10" s="247">
        <v>7.4333333333333335E-2</v>
      </c>
    </row>
    <row r="11" spans="1:3" ht="14.25" x14ac:dyDescent="0.25">
      <c r="A11" s="246" t="s">
        <v>80</v>
      </c>
      <c r="B11" s="247">
        <v>0.124</v>
      </c>
      <c r="C11" s="247">
        <v>6.8333333333333329E-2</v>
      </c>
    </row>
    <row r="12" spans="1:3" ht="14.25" x14ac:dyDescent="0.25">
      <c r="A12" s="246" t="s">
        <v>77</v>
      </c>
      <c r="B12" s="247">
        <v>0.124</v>
      </c>
      <c r="C12" s="247">
        <v>6.6333333333333327E-2</v>
      </c>
    </row>
    <row r="13" spans="1:3" ht="14.25" x14ac:dyDescent="0.25">
      <c r="A13" s="246" t="s">
        <v>78</v>
      </c>
      <c r="B13" s="247">
        <v>0.11900000000000001</v>
      </c>
      <c r="C13" s="247">
        <v>6.6333333333333327E-2</v>
      </c>
    </row>
    <row r="14" spans="1:3" ht="14.25" x14ac:dyDescent="0.25">
      <c r="A14" s="246" t="s">
        <v>98</v>
      </c>
      <c r="B14" s="247">
        <v>0.12</v>
      </c>
      <c r="C14" s="247">
        <v>6.8999999999999992E-2</v>
      </c>
    </row>
    <row r="15" spans="1:3" ht="14.25" x14ac:dyDescent="0.25">
      <c r="A15" s="246" t="s">
        <v>80</v>
      </c>
      <c r="B15" s="247">
        <v>0.12300000000000001</v>
      </c>
      <c r="C15" s="247">
        <v>7.3666666666666672E-2</v>
      </c>
    </row>
    <row r="16" spans="1:3" ht="14.25" x14ac:dyDescent="0.25">
      <c r="A16" s="246" t="s">
        <v>77</v>
      </c>
      <c r="B16" s="247">
        <v>0.122</v>
      </c>
      <c r="C16" s="247">
        <v>7.4666666666666659E-2</v>
      </c>
    </row>
    <row r="17" spans="1:3" ht="14.25" x14ac:dyDescent="0.25">
      <c r="A17" s="246" t="s">
        <v>78</v>
      </c>
      <c r="B17" s="247">
        <v>0.124</v>
      </c>
      <c r="C17" s="247">
        <v>7.0000000000000007E-2</v>
      </c>
    </row>
    <row r="18" spans="1:3" ht="14.25" x14ac:dyDescent="0.25">
      <c r="A18" s="246" t="s">
        <v>99</v>
      </c>
      <c r="B18" s="247">
        <v>0.12</v>
      </c>
      <c r="C18" s="247">
        <v>7.6999999999999999E-2</v>
      </c>
    </row>
    <row r="19" spans="1:3" ht="14.25" x14ac:dyDescent="0.25">
      <c r="A19" s="246" t="s">
        <v>80</v>
      </c>
      <c r="B19" s="247">
        <v>0.124</v>
      </c>
      <c r="C19" s="247">
        <v>7.7666666666666662E-2</v>
      </c>
    </row>
    <row r="20" spans="1:3" ht="14.25" x14ac:dyDescent="0.25">
      <c r="A20" s="246" t="s">
        <v>77</v>
      </c>
      <c r="B20" s="247">
        <v>0.124</v>
      </c>
      <c r="C20" s="247">
        <v>7.8666666666666676E-2</v>
      </c>
    </row>
    <row r="21" spans="1:3" ht="14.25" x14ac:dyDescent="0.25">
      <c r="A21" s="246" t="s">
        <v>78</v>
      </c>
      <c r="B21" s="247">
        <v>0.126</v>
      </c>
      <c r="C21" s="247">
        <v>8.0333333333333326E-2</v>
      </c>
    </row>
    <row r="22" spans="1:3" ht="14.25" x14ac:dyDescent="0.25">
      <c r="A22" s="246" t="s">
        <v>100</v>
      </c>
      <c r="B22" s="247">
        <v>0.129</v>
      </c>
      <c r="C22" s="247">
        <v>8.3666666666666667E-2</v>
      </c>
    </row>
    <row r="23" spans="1:3" ht="14.25" x14ac:dyDescent="0.25">
      <c r="A23" s="246" t="s">
        <v>80</v>
      </c>
      <c r="B23" s="247">
        <v>0.13100000000000001</v>
      </c>
      <c r="C23" s="247">
        <v>7.2999999999999995E-2</v>
      </c>
    </row>
    <row r="24" spans="1:3" ht="14.25" x14ac:dyDescent="0.25">
      <c r="A24" s="246" t="s">
        <v>77</v>
      </c>
      <c r="B24" s="247">
        <v>0.129</v>
      </c>
      <c r="C24" s="247">
        <v>7.2000000000000008E-2</v>
      </c>
    </row>
    <row r="25" spans="1:3" ht="14.25" x14ac:dyDescent="0.25">
      <c r="A25" s="246" t="s">
        <v>78</v>
      </c>
      <c r="B25" s="247">
        <v>0.124</v>
      </c>
      <c r="C25" s="247">
        <v>7.2999999999999995E-2</v>
      </c>
    </row>
    <row r="26" spans="1:3" ht="14.25" x14ac:dyDescent="0.25">
      <c r="A26" s="246" t="s">
        <v>101</v>
      </c>
      <c r="B26" s="247">
        <v>0.16699999999999998</v>
      </c>
      <c r="C26" s="247">
        <v>9.6000000000000002E-2</v>
      </c>
    </row>
    <row r="27" spans="1:3" ht="14.25" x14ac:dyDescent="0.25">
      <c r="A27" s="246" t="s">
        <v>80</v>
      </c>
      <c r="B27" s="247">
        <v>0.24600000000000002</v>
      </c>
      <c r="C27" s="247">
        <v>0.25800000000000001</v>
      </c>
    </row>
    <row r="28" spans="1:3" ht="14.25" x14ac:dyDescent="0.25">
      <c r="A28" s="248" t="s">
        <v>77</v>
      </c>
      <c r="B28" s="247">
        <v>0.17300000000000001</v>
      </c>
      <c r="C28" s="247">
        <v>0.157</v>
      </c>
    </row>
    <row r="29" spans="1:3" ht="14.25" x14ac:dyDescent="0.25">
      <c r="A29" s="248" t="s">
        <v>78</v>
      </c>
      <c r="B29" s="247"/>
      <c r="C29" s="247">
        <v>0.13033333333333333</v>
      </c>
    </row>
    <row r="30" spans="1:3" ht="14.25" x14ac:dyDescent="0.25">
      <c r="A30" s="246"/>
    </row>
    <row r="31" spans="1:3" ht="14.25" x14ac:dyDescent="0.25">
      <c r="A31" s="246"/>
    </row>
    <row r="32" spans="1:3" ht="14.25" x14ac:dyDescent="0.25">
      <c r="A32" s="248"/>
    </row>
    <row r="33" spans="1:1" ht="14.25" x14ac:dyDescent="0.25">
      <c r="A33" s="248"/>
    </row>
  </sheetData>
  <hyperlinks>
    <hyperlink ref="A1" location="List!A1" display="List!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F1" zoomScaleNormal="100" workbookViewId="0"/>
  </sheetViews>
  <sheetFormatPr defaultColWidth="8.88671875" defaultRowHeight="16.5" x14ac:dyDescent="0.3"/>
  <cols>
    <col min="1" max="1" width="8.88671875" style="20"/>
    <col min="2" max="2" width="11.6640625" style="2" customWidth="1"/>
    <col min="3" max="3" width="12.5546875" style="2" customWidth="1"/>
    <col min="4" max="16384" width="8.88671875" style="2"/>
  </cols>
  <sheetData>
    <row r="1" spans="1:11" ht="15" customHeight="1" x14ac:dyDescent="0.3">
      <c r="A1" s="87" t="s">
        <v>848</v>
      </c>
    </row>
    <row r="2" spans="1:11" hidden="1" x14ac:dyDescent="0.3">
      <c r="A2" s="34" t="s">
        <v>76</v>
      </c>
      <c r="B2" s="10"/>
      <c r="C2" s="10"/>
      <c r="D2" s="10"/>
      <c r="E2" s="10"/>
      <c r="F2" s="10"/>
      <c r="G2" s="10"/>
      <c r="H2" s="10"/>
      <c r="I2" s="10"/>
      <c r="J2" s="10"/>
      <c r="K2" s="10"/>
    </row>
    <row r="3" spans="1:11" hidden="1" x14ac:dyDescent="0.3">
      <c r="A3" s="34" t="s">
        <v>77</v>
      </c>
      <c r="B3" s="10"/>
      <c r="C3" s="10"/>
      <c r="D3" s="10"/>
      <c r="E3" s="10"/>
      <c r="F3" s="10"/>
      <c r="G3" s="10"/>
      <c r="H3" s="10"/>
      <c r="I3" s="10"/>
      <c r="J3" s="10"/>
      <c r="K3" s="10"/>
    </row>
    <row r="4" spans="1:11" hidden="1" x14ac:dyDescent="0.3">
      <c r="A4" s="34" t="s">
        <v>78</v>
      </c>
      <c r="B4" s="12"/>
      <c r="C4" s="12"/>
      <c r="D4" s="12"/>
      <c r="E4" s="12"/>
      <c r="F4" s="12"/>
      <c r="G4" s="12"/>
      <c r="H4" s="12"/>
      <c r="I4" s="12"/>
      <c r="J4" s="12"/>
      <c r="K4" s="12"/>
    </row>
    <row r="5" spans="1:11" hidden="1" x14ac:dyDescent="0.3">
      <c r="A5" s="34" t="s">
        <v>79</v>
      </c>
      <c r="B5" s="12"/>
      <c r="C5" s="12"/>
      <c r="D5" s="12"/>
      <c r="E5" s="12"/>
      <c r="F5" s="12"/>
      <c r="G5" s="12"/>
      <c r="H5" s="12"/>
      <c r="I5" s="12"/>
      <c r="J5" s="12"/>
      <c r="K5" s="12"/>
    </row>
    <row r="6" spans="1:11" hidden="1" x14ac:dyDescent="0.3">
      <c r="A6" s="34" t="s">
        <v>80</v>
      </c>
      <c r="B6" s="12"/>
      <c r="C6" s="12"/>
      <c r="D6" s="12"/>
      <c r="E6" s="12"/>
      <c r="F6" s="12"/>
      <c r="G6" s="12"/>
      <c r="H6" s="12"/>
      <c r="I6" s="12"/>
      <c r="J6" s="12"/>
      <c r="K6" s="12"/>
    </row>
    <row r="7" spans="1:11" hidden="1" x14ac:dyDescent="0.3">
      <c r="A7" s="34" t="s">
        <v>77</v>
      </c>
      <c r="B7" s="12"/>
      <c r="C7" s="12"/>
      <c r="D7" s="12"/>
      <c r="E7" s="12"/>
      <c r="F7" s="12"/>
      <c r="G7" s="12"/>
      <c r="H7" s="12"/>
      <c r="I7" s="12"/>
      <c r="J7" s="12"/>
      <c r="K7" s="12"/>
    </row>
    <row r="8" spans="1:11" hidden="1" x14ac:dyDescent="0.3">
      <c r="A8" s="34" t="s">
        <v>78</v>
      </c>
      <c r="B8" s="12"/>
      <c r="C8" s="12"/>
      <c r="D8" s="12"/>
      <c r="E8" s="12"/>
      <c r="F8" s="12"/>
      <c r="G8" s="12"/>
      <c r="H8" s="12"/>
      <c r="I8" s="12"/>
      <c r="J8" s="12"/>
      <c r="K8" s="12"/>
    </row>
    <row r="9" spans="1:11" hidden="1" x14ac:dyDescent="0.3">
      <c r="A9" s="34" t="s">
        <v>81</v>
      </c>
      <c r="B9" s="10"/>
      <c r="C9" s="10"/>
      <c r="D9" s="10"/>
      <c r="E9" s="10"/>
      <c r="F9" s="10"/>
      <c r="G9" s="10"/>
      <c r="H9" s="10"/>
      <c r="I9" s="10"/>
      <c r="J9" s="10"/>
      <c r="K9" s="10"/>
    </row>
    <row r="10" spans="1:11" hidden="1" x14ac:dyDescent="0.3">
      <c r="A10" s="34" t="s">
        <v>80</v>
      </c>
      <c r="B10" s="13"/>
      <c r="C10" s="13"/>
      <c r="D10" s="13"/>
      <c r="E10" s="13"/>
      <c r="F10" s="13"/>
      <c r="G10" s="13"/>
      <c r="H10" s="13"/>
      <c r="I10" s="13"/>
      <c r="J10" s="13"/>
      <c r="K10" s="13"/>
    </row>
    <row r="11" spans="1:11" hidden="1" x14ac:dyDescent="0.3">
      <c r="A11" s="34" t="s">
        <v>77</v>
      </c>
      <c r="B11" s="15"/>
      <c r="C11" s="15"/>
      <c r="D11" s="15"/>
      <c r="E11" s="15"/>
      <c r="F11" s="15"/>
      <c r="G11" s="15"/>
      <c r="H11" s="15"/>
      <c r="I11" s="15"/>
      <c r="J11" s="15"/>
      <c r="K11" s="15"/>
    </row>
    <row r="12" spans="1:11" hidden="1" x14ac:dyDescent="0.3">
      <c r="A12" s="34" t="s">
        <v>78</v>
      </c>
      <c r="B12" s="14"/>
      <c r="C12" s="14"/>
      <c r="D12" s="14"/>
      <c r="E12" s="14"/>
      <c r="F12" s="14"/>
      <c r="G12" s="14"/>
      <c r="H12" s="14"/>
      <c r="I12" s="14"/>
      <c r="J12" s="14"/>
      <c r="K12" s="14"/>
    </row>
    <row r="13" spans="1:11" hidden="1" x14ac:dyDescent="0.3">
      <c r="A13" s="34" t="s">
        <v>82</v>
      </c>
      <c r="B13" s="15"/>
      <c r="C13" s="15"/>
      <c r="D13" s="15"/>
      <c r="E13" s="15"/>
      <c r="F13" s="15"/>
      <c r="G13" s="15"/>
      <c r="H13" s="15"/>
      <c r="I13" s="15"/>
      <c r="J13" s="15"/>
      <c r="K13" s="15"/>
    </row>
    <row r="14" spans="1:11" hidden="1" x14ac:dyDescent="0.3">
      <c r="A14" s="34" t="s">
        <v>80</v>
      </c>
      <c r="B14" s="18"/>
      <c r="C14" s="18"/>
      <c r="D14" s="18"/>
      <c r="E14" s="18"/>
      <c r="F14" s="18"/>
      <c r="G14" s="18"/>
      <c r="H14" s="18"/>
      <c r="I14" s="18"/>
      <c r="J14" s="18"/>
      <c r="K14" s="18"/>
    </row>
    <row r="15" spans="1:11" hidden="1" x14ac:dyDescent="0.3">
      <c r="A15" s="34" t="s">
        <v>77</v>
      </c>
      <c r="B15" s="18"/>
      <c r="C15" s="18"/>
      <c r="D15" s="18"/>
      <c r="E15" s="18"/>
      <c r="F15" s="18"/>
      <c r="G15" s="18"/>
      <c r="H15" s="18"/>
      <c r="I15" s="18"/>
      <c r="J15" s="18"/>
      <c r="K15" s="18"/>
    </row>
    <row r="16" spans="1:11" hidden="1" x14ac:dyDescent="0.3">
      <c r="A16" s="34" t="s">
        <v>78</v>
      </c>
      <c r="B16" s="14"/>
      <c r="C16" s="14"/>
      <c r="D16" s="14"/>
      <c r="E16" s="14"/>
      <c r="F16" s="14"/>
      <c r="G16" s="14"/>
      <c r="H16" s="14"/>
      <c r="I16" s="14"/>
      <c r="J16" s="14"/>
      <c r="K16" s="14"/>
    </row>
    <row r="17" spans="1:11" hidden="1" x14ac:dyDescent="0.3">
      <c r="A17" s="34" t="s">
        <v>83</v>
      </c>
      <c r="B17" s="13"/>
      <c r="C17" s="13"/>
      <c r="D17" s="13"/>
      <c r="E17" s="13"/>
      <c r="F17" s="13"/>
      <c r="G17" s="13"/>
      <c r="H17" s="13"/>
      <c r="I17" s="13"/>
      <c r="J17" s="13"/>
      <c r="K17" s="13"/>
    </row>
    <row r="18" spans="1:11" hidden="1" x14ac:dyDescent="0.3">
      <c r="A18" s="34" t="s">
        <v>80</v>
      </c>
      <c r="B18" s="18"/>
      <c r="C18" s="18"/>
      <c r="D18" s="18"/>
      <c r="E18" s="18"/>
      <c r="F18" s="18"/>
      <c r="G18" s="18"/>
      <c r="H18" s="18"/>
      <c r="I18" s="18"/>
      <c r="J18" s="18"/>
      <c r="K18" s="18"/>
    </row>
    <row r="19" spans="1:11" hidden="1" x14ac:dyDescent="0.3">
      <c r="A19" s="34" t="s">
        <v>77</v>
      </c>
      <c r="B19" s="15"/>
      <c r="C19" s="15"/>
      <c r="D19" s="15"/>
      <c r="E19" s="15"/>
      <c r="F19" s="15"/>
      <c r="G19" s="15"/>
      <c r="H19" s="15"/>
      <c r="I19" s="15"/>
      <c r="J19" s="15"/>
      <c r="K19" s="15"/>
    </row>
    <row r="20" spans="1:11" hidden="1" x14ac:dyDescent="0.3">
      <c r="A20" s="34" t="s">
        <v>78</v>
      </c>
      <c r="B20" s="18"/>
      <c r="C20" s="18"/>
      <c r="D20" s="18"/>
      <c r="E20" s="18"/>
      <c r="F20" s="18"/>
      <c r="G20" s="18"/>
      <c r="H20" s="18"/>
      <c r="I20" s="18"/>
      <c r="J20" s="18"/>
      <c r="K20" s="18"/>
    </row>
    <row r="21" spans="1:11" hidden="1" x14ac:dyDescent="0.3">
      <c r="A21" s="34" t="s">
        <v>84</v>
      </c>
      <c r="B21" s="18"/>
      <c r="C21" s="18"/>
      <c r="D21" s="18"/>
      <c r="E21" s="18"/>
      <c r="F21" s="18"/>
      <c r="G21" s="18"/>
      <c r="H21" s="18"/>
      <c r="I21" s="18"/>
      <c r="J21" s="18"/>
      <c r="K21" s="18"/>
    </row>
    <row r="22" spans="1:11" hidden="1" x14ac:dyDescent="0.3">
      <c r="A22" s="34" t="s">
        <v>80</v>
      </c>
      <c r="B22" s="18"/>
      <c r="C22" s="18"/>
      <c r="D22" s="18"/>
      <c r="E22" s="18"/>
      <c r="F22" s="18"/>
      <c r="G22" s="18"/>
      <c r="H22" s="18"/>
      <c r="I22" s="18"/>
      <c r="J22" s="18"/>
      <c r="K22" s="18"/>
    </row>
    <row r="23" spans="1:11" hidden="1" x14ac:dyDescent="0.3">
      <c r="A23" s="34" t="s">
        <v>77</v>
      </c>
      <c r="B23" s="18"/>
      <c r="C23" s="18"/>
      <c r="D23" s="18"/>
      <c r="E23" s="18"/>
      <c r="F23" s="18"/>
      <c r="G23" s="18"/>
      <c r="H23" s="18"/>
      <c r="I23" s="18"/>
      <c r="J23" s="18"/>
      <c r="K23" s="18"/>
    </row>
    <row r="24" spans="1:11" ht="16.5" hidden="1" customHeight="1" x14ac:dyDescent="0.3">
      <c r="A24" s="34" t="s">
        <v>78</v>
      </c>
      <c r="B24" s="18"/>
      <c r="C24" s="18"/>
      <c r="D24" s="18"/>
      <c r="E24" s="18"/>
      <c r="F24" s="18"/>
      <c r="G24" s="18"/>
      <c r="H24" s="18"/>
      <c r="I24" s="18"/>
      <c r="J24" s="18"/>
      <c r="K24" s="18"/>
    </row>
    <row r="25" spans="1:11" ht="28.5" x14ac:dyDescent="0.3">
      <c r="A25" s="115"/>
      <c r="B25" s="123" t="s">
        <v>85</v>
      </c>
      <c r="C25" s="123" t="s">
        <v>179</v>
      </c>
      <c r="D25" s="124">
        <v>-0.9</v>
      </c>
      <c r="E25" s="124">
        <v>-0.7</v>
      </c>
      <c r="F25" s="124">
        <v>-0.5</v>
      </c>
      <c r="G25" s="124">
        <v>-0.3</v>
      </c>
      <c r="H25" s="124">
        <v>0.3</v>
      </c>
      <c r="I25" s="124">
        <v>0.5</v>
      </c>
      <c r="J25" s="124">
        <v>0.7</v>
      </c>
      <c r="K25" s="124">
        <v>0.9</v>
      </c>
    </row>
    <row r="26" spans="1:11" x14ac:dyDescent="0.3">
      <c r="A26" s="64" t="s">
        <v>87</v>
      </c>
      <c r="B26" s="118">
        <v>3.4160665595452002</v>
      </c>
      <c r="C26" s="118">
        <v>3.4160665595452002</v>
      </c>
      <c r="D26" s="118"/>
      <c r="E26" s="118"/>
      <c r="F26" s="118"/>
      <c r="G26" s="118"/>
      <c r="H26" s="118"/>
      <c r="I26" s="118"/>
      <c r="J26" s="118"/>
      <c r="K26" s="118"/>
    </row>
    <row r="27" spans="1:11" x14ac:dyDescent="0.3">
      <c r="A27" s="64" t="s">
        <v>80</v>
      </c>
      <c r="B27" s="118">
        <v>2.9746574486763393</v>
      </c>
      <c r="C27" s="118">
        <v>2.9746574486763393</v>
      </c>
      <c r="D27" s="118"/>
      <c r="E27" s="118"/>
      <c r="F27" s="118"/>
      <c r="G27" s="118"/>
      <c r="H27" s="118"/>
      <c r="I27" s="118"/>
      <c r="J27" s="118"/>
      <c r="K27" s="118"/>
    </row>
    <row r="28" spans="1:11" x14ac:dyDescent="0.3">
      <c r="A28" s="64" t="s">
        <v>77</v>
      </c>
      <c r="B28" s="118">
        <v>0.89132478774394031</v>
      </c>
      <c r="C28" s="118">
        <v>0.89132478774394031</v>
      </c>
      <c r="D28" s="118">
        <v>0.89132478774394031</v>
      </c>
      <c r="E28" s="118">
        <v>0.89132478774394031</v>
      </c>
      <c r="F28" s="118">
        <v>0.89132478774394031</v>
      </c>
      <c r="G28" s="118">
        <v>0.89132478774394031</v>
      </c>
      <c r="H28" s="118">
        <v>0.89132478774394031</v>
      </c>
      <c r="I28" s="118">
        <v>0.89132478774394031</v>
      </c>
      <c r="J28" s="118">
        <v>0.89132478774394031</v>
      </c>
      <c r="K28" s="118">
        <v>0.89132478774394031</v>
      </c>
    </row>
    <row r="29" spans="1:11" x14ac:dyDescent="0.3">
      <c r="A29" s="119" t="s">
        <v>78</v>
      </c>
      <c r="B29" s="121">
        <v>0.2</v>
      </c>
      <c r="C29" s="121">
        <v>0.2</v>
      </c>
      <c r="D29" s="121">
        <v>0.2</v>
      </c>
      <c r="E29" s="121">
        <v>0.2</v>
      </c>
      <c r="F29" s="121">
        <v>0.2</v>
      </c>
      <c r="G29" s="121">
        <v>0.2</v>
      </c>
      <c r="H29" s="121">
        <v>0.2</v>
      </c>
      <c r="I29" s="121">
        <v>0.2</v>
      </c>
      <c r="J29" s="121">
        <v>0.2</v>
      </c>
      <c r="K29" s="121">
        <v>0.2</v>
      </c>
    </row>
    <row r="30" spans="1:11" x14ac:dyDescent="0.3">
      <c r="A30" s="119" t="s">
        <v>88</v>
      </c>
      <c r="B30" s="121">
        <v>0.7</v>
      </c>
      <c r="C30" s="121">
        <v>0.7</v>
      </c>
      <c r="D30" s="121">
        <v>0.7</v>
      </c>
      <c r="E30" s="121">
        <v>0.7</v>
      </c>
      <c r="F30" s="121">
        <v>0.7</v>
      </c>
      <c r="G30" s="121">
        <v>0.7</v>
      </c>
      <c r="H30" s="121">
        <v>0.7</v>
      </c>
      <c r="I30" s="121">
        <v>0.7</v>
      </c>
      <c r="J30" s="121">
        <v>0.7</v>
      </c>
      <c r="K30" s="121">
        <v>0.7</v>
      </c>
    </row>
    <row r="31" spans="1:11" x14ac:dyDescent="0.3">
      <c r="A31" s="119" t="s">
        <v>80</v>
      </c>
      <c r="B31" s="121">
        <v>1.7</v>
      </c>
      <c r="C31" s="121">
        <v>1.7</v>
      </c>
      <c r="D31" s="121">
        <v>1.7</v>
      </c>
      <c r="E31" s="121">
        <v>1.7</v>
      </c>
      <c r="F31" s="121">
        <v>1.7</v>
      </c>
      <c r="G31" s="121">
        <v>1.7</v>
      </c>
      <c r="H31" s="121">
        <v>1.7</v>
      </c>
      <c r="I31" s="121">
        <v>1.7</v>
      </c>
      <c r="J31" s="121">
        <v>1.7</v>
      </c>
      <c r="K31" s="121">
        <v>1.7</v>
      </c>
    </row>
    <row r="32" spans="1:11" x14ac:dyDescent="0.3">
      <c r="A32" s="119" t="s">
        <v>77</v>
      </c>
      <c r="B32" s="121">
        <v>3.8</v>
      </c>
      <c r="C32" s="121">
        <v>3.8</v>
      </c>
      <c r="D32" s="121">
        <v>3.8</v>
      </c>
      <c r="E32" s="121">
        <v>3.8</v>
      </c>
      <c r="F32" s="121">
        <v>3.8</v>
      </c>
      <c r="G32" s="121">
        <v>3.8</v>
      </c>
      <c r="H32" s="121">
        <v>3.8</v>
      </c>
      <c r="I32" s="121">
        <v>3.8</v>
      </c>
      <c r="J32" s="121">
        <v>3.8</v>
      </c>
      <c r="K32" s="121">
        <v>3.8</v>
      </c>
    </row>
    <row r="33" spans="1:16" x14ac:dyDescent="0.3">
      <c r="A33" s="119" t="s">
        <v>78</v>
      </c>
      <c r="B33" s="121">
        <v>7.5</v>
      </c>
      <c r="C33" s="121">
        <v>7.5</v>
      </c>
      <c r="D33" s="121">
        <v>7.5</v>
      </c>
      <c r="E33" s="121">
        <v>7.5</v>
      </c>
      <c r="F33" s="121">
        <v>7.5</v>
      </c>
      <c r="G33" s="121">
        <v>7.5</v>
      </c>
      <c r="H33" s="121">
        <v>7.5</v>
      </c>
      <c r="I33" s="121">
        <v>7.5</v>
      </c>
      <c r="J33" s="121">
        <v>7.5</v>
      </c>
      <c r="K33" s="121">
        <v>7.5</v>
      </c>
    </row>
    <row r="34" spans="1:16" x14ac:dyDescent="0.3">
      <c r="A34" s="119" t="s">
        <v>89</v>
      </c>
      <c r="B34" s="121">
        <v>8.1</v>
      </c>
      <c r="C34" s="121">
        <v>8.1</v>
      </c>
      <c r="D34" s="121">
        <v>8</v>
      </c>
      <c r="E34" s="121">
        <v>8</v>
      </c>
      <c r="F34" s="121">
        <v>8</v>
      </c>
      <c r="G34" s="121">
        <v>8</v>
      </c>
      <c r="H34" s="121">
        <v>8</v>
      </c>
      <c r="I34" s="121">
        <v>8</v>
      </c>
      <c r="J34" s="121">
        <v>8</v>
      </c>
      <c r="K34" s="121">
        <v>8</v>
      </c>
      <c r="P34" s="82"/>
    </row>
    <row r="35" spans="1:16" x14ac:dyDescent="0.3">
      <c r="A35" s="119" t="s">
        <v>80</v>
      </c>
      <c r="B35" s="121">
        <v>8.3000000000000007</v>
      </c>
      <c r="C35" s="121">
        <v>8.3000000000000007</v>
      </c>
      <c r="D35" s="121">
        <v>8.1</v>
      </c>
      <c r="E35" s="121">
        <v>8.1</v>
      </c>
      <c r="F35" s="121">
        <v>8.1</v>
      </c>
      <c r="G35" s="121">
        <v>8.1</v>
      </c>
      <c r="H35" s="121">
        <v>8.1</v>
      </c>
      <c r="I35" s="121">
        <v>8.1</v>
      </c>
      <c r="J35" s="121">
        <v>8.1</v>
      </c>
      <c r="K35" s="121">
        <v>8.1</v>
      </c>
    </row>
    <row r="36" spans="1:16" x14ac:dyDescent="0.3">
      <c r="A36" s="119" t="s">
        <v>77</v>
      </c>
      <c r="B36" s="121">
        <v>7.7</v>
      </c>
      <c r="C36" s="121">
        <v>7.7</v>
      </c>
      <c r="D36" s="121">
        <v>7.5</v>
      </c>
      <c r="E36" s="121">
        <v>7.5</v>
      </c>
      <c r="F36" s="121">
        <v>7.5</v>
      </c>
      <c r="G36" s="121">
        <v>7.5</v>
      </c>
      <c r="H36" s="121">
        <v>7.5</v>
      </c>
      <c r="I36" s="121">
        <v>7.5</v>
      </c>
      <c r="J36" s="121">
        <v>7.5</v>
      </c>
      <c r="K36" s="121">
        <v>7.5</v>
      </c>
    </row>
    <row r="37" spans="1:16" x14ac:dyDescent="0.3">
      <c r="A37" s="119" t="s">
        <v>78</v>
      </c>
      <c r="B37" s="121">
        <v>5.2</v>
      </c>
      <c r="C37" s="121">
        <v>5.2</v>
      </c>
      <c r="D37" s="121">
        <v>5.2</v>
      </c>
      <c r="E37" s="121">
        <v>5.2</v>
      </c>
      <c r="F37" s="121">
        <v>5.2</v>
      </c>
      <c r="G37" s="121">
        <v>5.2</v>
      </c>
      <c r="H37" s="121">
        <v>5.2</v>
      </c>
      <c r="I37" s="121">
        <v>5.2</v>
      </c>
      <c r="J37" s="121">
        <v>5.2</v>
      </c>
      <c r="K37" s="121">
        <v>5.2</v>
      </c>
    </row>
    <row r="38" spans="1:16" x14ac:dyDescent="0.3">
      <c r="A38" s="119" t="s">
        <v>90</v>
      </c>
      <c r="B38" s="121">
        <v>4.8</v>
      </c>
      <c r="C38" s="121">
        <v>4.8</v>
      </c>
      <c r="D38" s="121">
        <v>4.8</v>
      </c>
      <c r="E38" s="121">
        <v>4.8</v>
      </c>
      <c r="F38" s="121">
        <v>4.8</v>
      </c>
      <c r="G38" s="121">
        <v>4.8</v>
      </c>
      <c r="H38" s="121">
        <v>4.8</v>
      </c>
      <c r="I38" s="121">
        <v>4.8</v>
      </c>
      <c r="J38" s="121">
        <v>4.8</v>
      </c>
      <c r="K38" s="121">
        <v>4.8</v>
      </c>
    </row>
    <row r="39" spans="1:16" x14ac:dyDescent="0.3">
      <c r="A39" s="119" t="s">
        <v>80</v>
      </c>
      <c r="B39" s="121">
        <v>4.7</v>
      </c>
      <c r="C39" s="121">
        <v>4.7</v>
      </c>
      <c r="D39" s="121">
        <v>4.7</v>
      </c>
      <c r="E39" s="121">
        <v>4.7</v>
      </c>
      <c r="F39" s="121">
        <v>4.7</v>
      </c>
      <c r="G39" s="121">
        <v>4.7</v>
      </c>
      <c r="H39" s="121">
        <v>4.7</v>
      </c>
      <c r="I39" s="121">
        <v>4.7</v>
      </c>
      <c r="J39" s="121">
        <v>4.7</v>
      </c>
      <c r="K39" s="121">
        <v>4.7</v>
      </c>
    </row>
    <row r="40" spans="1:16" x14ac:dyDescent="0.3">
      <c r="A40" s="119" t="s">
        <v>77</v>
      </c>
      <c r="B40" s="121">
        <v>6.2</v>
      </c>
      <c r="C40" s="121">
        <v>6.2</v>
      </c>
      <c r="D40" s="121">
        <v>6.2</v>
      </c>
      <c r="E40" s="121">
        <v>6.2</v>
      </c>
      <c r="F40" s="121">
        <v>6.2</v>
      </c>
      <c r="G40" s="121">
        <v>6.2</v>
      </c>
      <c r="H40" s="121">
        <v>6.2</v>
      </c>
      <c r="I40" s="121">
        <v>6.2</v>
      </c>
      <c r="J40" s="121">
        <v>6.2</v>
      </c>
      <c r="K40" s="121">
        <v>6.2</v>
      </c>
    </row>
    <row r="41" spans="1:16" x14ac:dyDescent="0.3">
      <c r="A41" s="119" t="s">
        <v>78</v>
      </c>
      <c r="B41" s="121">
        <v>7.6</v>
      </c>
      <c r="C41" s="121">
        <v>7.6</v>
      </c>
      <c r="D41" s="121">
        <v>7.6</v>
      </c>
      <c r="E41" s="121">
        <v>7.6</v>
      </c>
      <c r="F41" s="121">
        <v>7.6</v>
      </c>
      <c r="G41" s="121">
        <v>7.6</v>
      </c>
      <c r="H41" s="121">
        <v>7.6</v>
      </c>
      <c r="I41" s="121">
        <v>7.6</v>
      </c>
      <c r="J41" s="121">
        <v>7.6</v>
      </c>
      <c r="K41" s="121">
        <v>7.6</v>
      </c>
    </row>
    <row r="42" spans="1:16" x14ac:dyDescent="0.3">
      <c r="A42" s="119" t="s">
        <v>91</v>
      </c>
      <c r="B42" s="121">
        <v>6.9</v>
      </c>
      <c r="C42" s="121">
        <v>6.9</v>
      </c>
      <c r="D42" s="121">
        <v>6.3</v>
      </c>
      <c r="E42" s="121">
        <v>6.5</v>
      </c>
      <c r="F42" s="121">
        <v>6.6</v>
      </c>
      <c r="G42" s="121">
        <v>6.7</v>
      </c>
      <c r="H42" s="121">
        <v>6.9</v>
      </c>
      <c r="I42" s="121">
        <v>7</v>
      </c>
      <c r="J42" s="121">
        <v>7</v>
      </c>
      <c r="K42" s="121">
        <v>7.1</v>
      </c>
    </row>
    <row r="43" spans="1:16" x14ac:dyDescent="0.3">
      <c r="A43" s="119" t="s">
        <v>80</v>
      </c>
      <c r="B43" s="122">
        <v>2.2000000000000002</v>
      </c>
      <c r="C43" s="122">
        <v>2.2000000000000002</v>
      </c>
      <c r="D43" s="122">
        <v>2.2000000000000002</v>
      </c>
      <c r="E43" s="122">
        <v>2.2000000000000002</v>
      </c>
      <c r="F43" s="122">
        <v>2.2000000000000002</v>
      </c>
      <c r="G43" s="122">
        <v>2.2000000000000002</v>
      </c>
      <c r="H43" s="122">
        <v>2.2000000000000002</v>
      </c>
      <c r="I43" s="122">
        <v>2.2000000000000002</v>
      </c>
      <c r="J43" s="122">
        <v>2.2000000000000002</v>
      </c>
      <c r="K43" s="122">
        <v>2.2000000000000002</v>
      </c>
    </row>
    <row r="44" spans="1:16" x14ac:dyDescent="0.3">
      <c r="A44" s="119" t="s">
        <v>77</v>
      </c>
      <c r="B44" s="121">
        <v>-2.8678739201036336</v>
      </c>
      <c r="C44" s="121">
        <v>-2.9</v>
      </c>
      <c r="D44" s="121">
        <v>-2.8678739201036336</v>
      </c>
      <c r="E44" s="121">
        <v>-2.8678739201036336</v>
      </c>
      <c r="F44" s="121">
        <v>-2.8678739201036336</v>
      </c>
      <c r="G44" s="121">
        <v>-2.8678739201036336</v>
      </c>
      <c r="H44" s="121">
        <v>-2.8678739201036336</v>
      </c>
      <c r="I44" s="121">
        <v>-2.8678739201036336</v>
      </c>
      <c r="J44" s="121">
        <v>-2.8678739201036336</v>
      </c>
      <c r="K44" s="121">
        <v>-2.8678739201036336</v>
      </c>
    </row>
    <row r="45" spans="1:16" x14ac:dyDescent="0.3">
      <c r="A45" s="119" t="s">
        <v>78</v>
      </c>
      <c r="B45" s="121">
        <v>-7.6278969494251783</v>
      </c>
      <c r="C45" s="121">
        <v>-7.2</v>
      </c>
      <c r="D45" s="121">
        <v>-7.9272603095303467</v>
      </c>
      <c r="E45" s="121">
        <v>-7.816527826313048</v>
      </c>
      <c r="F45" s="121">
        <v>-7.7506540839608657</v>
      </c>
      <c r="G45" s="222">
        <v>-7.6980252743113562</v>
      </c>
      <c r="H45" s="222">
        <v>-7.5577686245390012</v>
      </c>
      <c r="I45" s="121">
        <v>-7.5051398148894917</v>
      </c>
      <c r="J45" s="121">
        <v>-7.4392660725373085</v>
      </c>
      <c r="K45" s="121">
        <v>-7.3285335893200125</v>
      </c>
    </row>
    <row r="46" spans="1:16" x14ac:dyDescent="0.3">
      <c r="A46" s="119" t="s">
        <v>92</v>
      </c>
      <c r="B46" s="121">
        <v>-9.6020190894868733</v>
      </c>
      <c r="C46" s="121">
        <v>-9.1</v>
      </c>
      <c r="D46" s="121">
        <v>-10.350427489749794</v>
      </c>
      <c r="E46" s="121">
        <v>-10.073596281706548</v>
      </c>
      <c r="F46" s="121">
        <v>-9.9089119258260911</v>
      </c>
      <c r="G46" s="121">
        <v>-9.7773399017023159</v>
      </c>
      <c r="H46" s="121">
        <v>-9.4266982772714307</v>
      </c>
      <c r="I46" s="121">
        <v>-9.2951262531476573</v>
      </c>
      <c r="J46" s="121">
        <v>-9.1304418972671986</v>
      </c>
      <c r="K46" s="121">
        <v>-8.8536106892239594</v>
      </c>
    </row>
    <row r="47" spans="1:16" x14ac:dyDescent="0.3">
      <c r="A47" s="119" t="s">
        <v>80</v>
      </c>
      <c r="B47" s="122">
        <v>-5.7716911126519932</v>
      </c>
      <c r="C47" s="122">
        <v>-5.2</v>
      </c>
      <c r="D47" s="122">
        <v>-7.1188262331252501</v>
      </c>
      <c r="E47" s="122">
        <v>-6.6205300586474074</v>
      </c>
      <c r="F47" s="122">
        <v>-6.3240982180625842</v>
      </c>
      <c r="G47" s="122">
        <v>-6.0872685746397899</v>
      </c>
      <c r="H47" s="122">
        <v>-5.4561136506641956</v>
      </c>
      <c r="I47" s="122">
        <v>-5.2192840072414031</v>
      </c>
      <c r="J47" s="122">
        <v>-4.922852166656579</v>
      </c>
      <c r="K47" s="122">
        <v>-4.424555992178747</v>
      </c>
    </row>
    <row r="48" spans="1:16" x14ac:dyDescent="0.3">
      <c r="A48" s="119" t="s">
        <v>77</v>
      </c>
      <c r="B48" s="121">
        <v>-2.3892086366205376</v>
      </c>
      <c r="C48" s="121">
        <v>-1.8</v>
      </c>
      <c r="D48" s="121">
        <v>-5.382842237672218</v>
      </c>
      <c r="E48" s="121">
        <v>-4.2755174054992349</v>
      </c>
      <c r="F48" s="121">
        <v>-3.6167799819774067</v>
      </c>
      <c r="G48" s="121">
        <v>-3.0904918854823111</v>
      </c>
      <c r="H48" s="121">
        <v>-1.6879253877587641</v>
      </c>
      <c r="I48" s="121">
        <v>-1.1616372912636685</v>
      </c>
      <c r="J48" s="121">
        <v>-0.50289986774184037</v>
      </c>
      <c r="K48" s="121">
        <v>0.60442496443112326</v>
      </c>
    </row>
    <row r="49" spans="1:11" x14ac:dyDescent="0.3">
      <c r="A49" s="119" t="s">
        <v>78</v>
      </c>
      <c r="B49" s="121">
        <v>1.4328276270699831</v>
      </c>
      <c r="C49" s="121">
        <v>2</v>
      </c>
      <c r="D49" s="121">
        <v>-1.9226737719110214</v>
      </c>
      <c r="E49" s="121">
        <v>-0.68149648749734804</v>
      </c>
      <c r="F49" s="121">
        <v>5.6868536669975933E-2</v>
      </c>
      <c r="G49" s="121">
        <v>0.6467738755985446</v>
      </c>
      <c r="H49" s="121">
        <v>2.2188813785414214</v>
      </c>
      <c r="I49" s="121">
        <v>2.8087867174699901</v>
      </c>
      <c r="J49" s="121">
        <v>3.5471517416373142</v>
      </c>
      <c r="K49" s="121">
        <v>4.7883290260509659</v>
      </c>
    </row>
    <row r="50" spans="1:11" x14ac:dyDescent="0.3">
      <c r="A50" s="119" t="s">
        <v>93</v>
      </c>
      <c r="B50" s="121">
        <v>2.7480086549200848</v>
      </c>
      <c r="C50" s="121">
        <v>3.4</v>
      </c>
      <c r="D50" s="121">
        <v>-0.9693605419902438</v>
      </c>
      <c r="E50" s="121">
        <v>0.40566919466411977</v>
      </c>
      <c r="F50" s="121">
        <v>1.2236618194769395</v>
      </c>
      <c r="G50" s="121">
        <v>1.8771844008389813</v>
      </c>
      <c r="H50" s="121">
        <v>3.6188329090011879</v>
      </c>
      <c r="I50" s="121">
        <v>4.2723554903632301</v>
      </c>
      <c r="J50" s="121">
        <v>5.0903481151760506</v>
      </c>
      <c r="K50" s="121">
        <v>6.4653778518303895</v>
      </c>
    </row>
    <row r="51" spans="1:11" x14ac:dyDescent="0.3">
      <c r="A51" s="119" t="s">
        <v>80</v>
      </c>
      <c r="B51" s="122">
        <v>2.5108856512496232</v>
      </c>
      <c r="C51" s="122">
        <v>2.5</v>
      </c>
      <c r="D51" s="122">
        <v>-1.5683513435900296</v>
      </c>
      <c r="E51" s="122">
        <v>-5.9469154694975823E-2</v>
      </c>
      <c r="F51" s="122">
        <v>0.83815107076333972</v>
      </c>
      <c r="G51" s="122">
        <v>1.5552908945588546</v>
      </c>
      <c r="H51" s="122">
        <v>3.466480407940391</v>
      </c>
      <c r="I51" s="122">
        <v>4.1836202317359064</v>
      </c>
      <c r="J51" s="122">
        <v>5.0812404571942231</v>
      </c>
      <c r="K51" s="122">
        <v>6.5901226460892497</v>
      </c>
    </row>
    <row r="52" spans="1:11" x14ac:dyDescent="0.3">
      <c r="A52" s="119" t="s">
        <v>77</v>
      </c>
      <c r="B52" s="122">
        <v>2.0622834169714395</v>
      </c>
      <c r="C52" s="122">
        <v>2.9</v>
      </c>
      <c r="D52" s="122">
        <v>-2.3788213757975374</v>
      </c>
      <c r="E52" s="122">
        <v>-0.73608673466179342</v>
      </c>
      <c r="F52" s="122">
        <v>0.24116109144201814</v>
      </c>
      <c r="G52" s="122">
        <v>1.0219181576710061</v>
      </c>
      <c r="H52" s="122">
        <v>3.1026486762718726</v>
      </c>
      <c r="I52" s="122">
        <v>3.8834057425008606</v>
      </c>
      <c r="J52" s="122">
        <v>4.8606535686046719</v>
      </c>
      <c r="K52" s="122">
        <v>6.5033882097403879</v>
      </c>
    </row>
    <row r="53" spans="1:11" x14ac:dyDescent="0.3">
      <c r="A53" s="119" t="s">
        <v>78</v>
      </c>
      <c r="B53" s="121">
        <v>1.5319966527428903</v>
      </c>
      <c r="C53" s="121">
        <v>2.9</v>
      </c>
      <c r="D53" s="121">
        <v>-2.950229480699873</v>
      </c>
      <c r="E53" s="121">
        <v>-1.2922843336276872</v>
      </c>
      <c r="F53" s="121">
        <v>-0.30598791654143298</v>
      </c>
      <c r="G53" s="121">
        <v>0.48199838178226778</v>
      </c>
      <c r="H53" s="121">
        <v>2.5819949237035127</v>
      </c>
      <c r="I53" s="121">
        <v>3.3699812220272136</v>
      </c>
      <c r="J53" s="121">
        <v>4.3562776391134674</v>
      </c>
      <c r="K53" s="121">
        <v>6.0142227861856252</v>
      </c>
    </row>
    <row r="54" spans="1:11" x14ac:dyDescent="0.3">
      <c r="A54" s="119" t="s">
        <v>94</v>
      </c>
      <c r="B54" s="121">
        <v>2.5081055487676736</v>
      </c>
      <c r="C54" s="121">
        <v>3.8</v>
      </c>
      <c r="D54" s="121">
        <v>-2.0152419253488763</v>
      </c>
      <c r="E54" s="121">
        <v>-0.34208627234024858</v>
      </c>
      <c r="F54" s="121">
        <v>0.65325873572844828</v>
      </c>
      <c r="G54" s="121">
        <v>1.4484742661468617</v>
      </c>
      <c r="H54" s="121">
        <v>3.5677368313884852</v>
      </c>
      <c r="I54" s="121">
        <v>4.362952361806899</v>
      </c>
      <c r="J54" s="121">
        <v>5.3582973698755954</v>
      </c>
      <c r="K54" s="121">
        <v>7.0314530228841949</v>
      </c>
    </row>
    <row r="55" spans="1:11" x14ac:dyDescent="0.3">
      <c r="A55" s="119" t="s">
        <v>80</v>
      </c>
      <c r="B55" s="121">
        <v>2.4347025057647897</v>
      </c>
      <c r="C55" s="121">
        <v>4.5</v>
      </c>
      <c r="D55" s="121">
        <v>-2.1297663090255465</v>
      </c>
      <c r="E55" s="121">
        <v>-0.44140015008047695</v>
      </c>
      <c r="F55" s="121">
        <v>0.5629934489706625</v>
      </c>
      <c r="G55" s="121">
        <v>1.3654382114837886</v>
      </c>
      <c r="H55" s="121">
        <v>3.5039668000457906</v>
      </c>
      <c r="I55" s="121">
        <v>4.3064115625589174</v>
      </c>
      <c r="J55" s="121">
        <v>5.3108051616100562</v>
      </c>
      <c r="K55" s="121">
        <v>6.9991713205550976</v>
      </c>
    </row>
    <row r="56" spans="1:11" x14ac:dyDescent="0.3">
      <c r="A56" s="119" t="s">
        <v>77</v>
      </c>
      <c r="B56" s="121">
        <v>3.3127338331339047</v>
      </c>
      <c r="C56" s="121">
        <v>4.4000000000000004</v>
      </c>
      <c r="D56" s="121">
        <v>-1.2928563223302181</v>
      </c>
      <c r="E56" s="121">
        <v>0.41072034255129353</v>
      </c>
      <c r="F56" s="121">
        <v>1.4241625325848755</v>
      </c>
      <c r="G56" s="121">
        <v>2.2338365271927145</v>
      </c>
      <c r="H56" s="121">
        <v>4.3916311390750948</v>
      </c>
      <c r="I56" s="121">
        <v>5.2013051336829337</v>
      </c>
      <c r="J56" s="121">
        <v>6.2147473237165158</v>
      </c>
      <c r="K56" s="121">
        <v>7.9183239885979981</v>
      </c>
    </row>
    <row r="57" spans="1:11" x14ac:dyDescent="0.3">
      <c r="A57" s="119" t="s">
        <v>78</v>
      </c>
      <c r="B57" s="120">
        <v>4.2082234071020679</v>
      </c>
      <c r="C57" s="116"/>
      <c r="D57" s="120">
        <v>-0.39736674836205488</v>
      </c>
      <c r="E57" s="120">
        <v>1.3062099165194567</v>
      </c>
      <c r="F57" s="120">
        <v>2.3196521065530389</v>
      </c>
      <c r="G57" s="120">
        <v>3.1293261011608777</v>
      </c>
      <c r="H57" s="120">
        <v>5.287120713043258</v>
      </c>
      <c r="I57" s="120">
        <v>6.0967947076510969</v>
      </c>
      <c r="J57" s="120">
        <v>7.110236897684679</v>
      </c>
      <c r="K57" s="120">
        <v>8.8138135625661604</v>
      </c>
    </row>
  </sheetData>
  <hyperlinks>
    <hyperlink ref="A1" location="List!A1" display="List!A1"/>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6.5" x14ac:dyDescent="0.3"/>
  <cols>
    <col min="1" max="16384" width="8.88671875" style="82"/>
  </cols>
  <sheetData>
    <row r="1" spans="1:3" x14ac:dyDescent="0.3">
      <c r="A1" s="87" t="s">
        <v>848</v>
      </c>
      <c r="B1" s="1" t="s">
        <v>121</v>
      </c>
      <c r="C1" s="1"/>
    </row>
    <row r="2" spans="1:3" x14ac:dyDescent="0.3">
      <c r="A2" s="22" t="s">
        <v>100</v>
      </c>
      <c r="B2" s="31">
        <v>0.139080483</v>
      </c>
      <c r="C2" s="1"/>
    </row>
    <row r="3" spans="1:3" x14ac:dyDescent="0.3">
      <c r="A3" s="22" t="s">
        <v>80</v>
      </c>
      <c r="B3" s="31">
        <v>8.4200111899999999E-2</v>
      </c>
      <c r="C3" s="1"/>
    </row>
    <row r="4" spans="1:3" x14ac:dyDescent="0.3">
      <c r="A4" s="22" t="s">
        <v>77</v>
      </c>
      <c r="B4" s="31">
        <v>0.13298775499999999</v>
      </c>
      <c r="C4" s="1"/>
    </row>
    <row r="5" spans="1:3" x14ac:dyDescent="0.3">
      <c r="A5" s="22" t="s">
        <v>78</v>
      </c>
      <c r="B5" s="31">
        <v>9.4193612499999996E-2</v>
      </c>
      <c r="C5" s="1"/>
    </row>
    <row r="6" spans="1:3" x14ac:dyDescent="0.3">
      <c r="A6" s="22" t="s">
        <v>101</v>
      </c>
      <c r="B6" s="31">
        <v>0.11912884</v>
      </c>
      <c r="C6" s="1"/>
    </row>
    <row r="7" spans="1:3" x14ac:dyDescent="0.3">
      <c r="A7" s="22" t="s">
        <v>80</v>
      </c>
      <c r="B7" s="31">
        <v>0.19268252199999999</v>
      </c>
      <c r="C7" s="1"/>
    </row>
    <row r="8" spans="1:3" x14ac:dyDescent="0.3">
      <c r="A8" s="22" t="s">
        <v>77</v>
      </c>
      <c r="B8" s="31">
        <v>0.194883309</v>
      </c>
      <c r="C8" s="1"/>
    </row>
    <row r="9" spans="1:3" x14ac:dyDescent="0.3">
      <c r="A9" s="22" t="s">
        <v>78</v>
      </c>
      <c r="B9" s="31">
        <v>0.254843076</v>
      </c>
      <c r="C9" s="1"/>
    </row>
    <row r="10" spans="1:3" x14ac:dyDescent="0.3">
      <c r="A10" s="1"/>
      <c r="B10" s="1"/>
      <c r="C10" s="1"/>
    </row>
    <row r="11" spans="1:3" x14ac:dyDescent="0.3">
      <c r="A11" s="1"/>
      <c r="B11" s="1"/>
      <c r="C11" s="1"/>
    </row>
    <row r="12" spans="1:3" x14ac:dyDescent="0.3">
      <c r="A12" s="1"/>
      <c r="B12" s="1"/>
      <c r="C12" s="1"/>
    </row>
  </sheetData>
  <hyperlinks>
    <hyperlink ref="A1" location="List!A1" display="List!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115" zoomScaleNormal="115" workbookViewId="0">
      <selection activeCell="E10" sqref="E10"/>
    </sheetView>
  </sheetViews>
  <sheetFormatPr defaultColWidth="8.88671875" defaultRowHeight="13.5" x14ac:dyDescent="0.25"/>
  <cols>
    <col min="1" max="1" width="8.88671875" style="1"/>
    <col min="2" max="3" width="9.88671875" style="3" customWidth="1"/>
    <col min="4" max="16384" width="8.88671875" style="3"/>
  </cols>
  <sheetData>
    <row r="1" spans="1:15" s="22" customFormat="1" ht="15" x14ac:dyDescent="0.25">
      <c r="A1" s="308" t="s">
        <v>848</v>
      </c>
      <c r="B1" s="26" t="s">
        <v>861</v>
      </c>
      <c r="C1" s="26" t="s">
        <v>862</v>
      </c>
      <c r="D1" s="26" t="s">
        <v>863</v>
      </c>
      <c r="E1" s="26" t="s">
        <v>864</v>
      </c>
      <c r="F1" s="26" t="s">
        <v>199</v>
      </c>
      <c r="G1" s="26" t="s">
        <v>236</v>
      </c>
    </row>
    <row r="2" spans="1:15" ht="14.25" x14ac:dyDescent="0.25">
      <c r="A2" s="26" t="s">
        <v>850</v>
      </c>
      <c r="B2" s="27"/>
      <c r="C2" s="27"/>
      <c r="D2" s="27"/>
      <c r="E2" s="27"/>
      <c r="F2" s="112">
        <v>-0.1</v>
      </c>
      <c r="G2" s="112">
        <v>-0.90530126051113768</v>
      </c>
    </row>
    <row r="3" spans="1:15" ht="14.25" x14ac:dyDescent="0.25">
      <c r="A3" s="26" t="s">
        <v>857</v>
      </c>
      <c r="B3" s="27"/>
      <c r="C3" s="27"/>
      <c r="D3" s="27"/>
      <c r="E3" s="27"/>
      <c r="F3" s="112">
        <v>1.1000000000000001</v>
      </c>
      <c r="G3" s="112">
        <v>0.36407786425382938</v>
      </c>
      <c r="I3" s="90"/>
      <c r="J3" s="90"/>
      <c r="K3" s="90"/>
      <c r="L3" s="90"/>
      <c r="M3" s="90"/>
      <c r="N3" s="90"/>
      <c r="O3" s="90"/>
    </row>
    <row r="4" spans="1:15" ht="14.25" x14ac:dyDescent="0.25">
      <c r="A4" s="26" t="s">
        <v>852</v>
      </c>
      <c r="B4" s="29"/>
      <c r="C4" s="29"/>
      <c r="D4" s="29"/>
      <c r="E4" s="29"/>
      <c r="F4" s="112">
        <v>1</v>
      </c>
      <c r="G4" s="112">
        <v>2.1112721321331804</v>
      </c>
      <c r="I4" s="90"/>
      <c r="J4" s="90"/>
      <c r="K4" s="90"/>
      <c r="L4" s="90"/>
      <c r="M4" s="90"/>
      <c r="N4" s="90"/>
      <c r="O4" s="90"/>
    </row>
    <row r="5" spans="1:15" ht="14.25" x14ac:dyDescent="0.25">
      <c r="A5" s="26" t="s">
        <v>853</v>
      </c>
      <c r="B5" s="28"/>
      <c r="C5" s="28"/>
      <c r="D5" s="28"/>
      <c r="E5" s="28"/>
      <c r="F5" s="112">
        <v>2.6</v>
      </c>
      <c r="G5" s="112">
        <v>3.6484028135333091</v>
      </c>
      <c r="I5" s="90"/>
      <c r="J5" s="90"/>
      <c r="K5" s="90"/>
      <c r="L5" s="90"/>
      <c r="M5" s="90"/>
      <c r="N5" s="90"/>
      <c r="O5" s="90"/>
    </row>
    <row r="6" spans="1:15" ht="14.25" x14ac:dyDescent="0.25">
      <c r="A6" s="26" t="s">
        <v>854</v>
      </c>
      <c r="B6" s="219"/>
      <c r="C6" s="219"/>
      <c r="D6" s="219"/>
      <c r="E6" s="219"/>
      <c r="F6" s="112">
        <v>3.7</v>
      </c>
      <c r="G6" s="112">
        <v>4.9449250245676524</v>
      </c>
      <c r="I6" s="90"/>
      <c r="J6" s="90"/>
      <c r="K6" s="90"/>
      <c r="L6" s="90"/>
      <c r="M6" s="90"/>
      <c r="N6" s="90"/>
      <c r="O6" s="90"/>
    </row>
    <row r="7" spans="1:15" ht="14.25" x14ac:dyDescent="0.25">
      <c r="A7" s="26" t="s">
        <v>857</v>
      </c>
      <c r="B7" s="27"/>
      <c r="C7" s="27"/>
      <c r="D7" s="27"/>
      <c r="E7" s="27"/>
      <c r="F7" s="112">
        <v>0.9</v>
      </c>
      <c r="G7" s="112">
        <v>4.1469572523281499</v>
      </c>
    </row>
    <row r="8" spans="1:15" ht="14.25" x14ac:dyDescent="0.25">
      <c r="A8" s="26" t="s">
        <v>852</v>
      </c>
      <c r="B8" s="219"/>
      <c r="C8" s="219"/>
      <c r="D8" s="219"/>
      <c r="E8" s="219"/>
      <c r="F8" s="112">
        <v>3.5</v>
      </c>
      <c r="G8" s="112">
        <v>3.6702807488898941</v>
      </c>
    </row>
    <row r="9" spans="1:15" ht="14.25" x14ac:dyDescent="0.25">
      <c r="A9" s="26" t="s">
        <v>853</v>
      </c>
      <c r="B9" s="27"/>
      <c r="C9" s="27"/>
      <c r="D9" s="27"/>
      <c r="E9" s="27"/>
      <c r="F9" s="112">
        <v>1.8</v>
      </c>
      <c r="G9" s="27">
        <v>2.6</v>
      </c>
    </row>
    <row r="10" spans="1:15" ht="14.25" x14ac:dyDescent="0.25">
      <c r="A10" s="26" t="s">
        <v>855</v>
      </c>
      <c r="B10" s="27"/>
      <c r="C10" s="27"/>
      <c r="D10" s="27"/>
      <c r="E10" s="27"/>
      <c r="F10" s="112">
        <v>1.9</v>
      </c>
      <c r="G10" s="27">
        <v>1.3</v>
      </c>
    </row>
    <row r="11" spans="1:15" ht="14.25" x14ac:dyDescent="0.25">
      <c r="A11" s="26" t="s">
        <v>857</v>
      </c>
      <c r="B11" s="27"/>
      <c r="C11" s="27"/>
      <c r="D11" s="27"/>
      <c r="E11" s="27"/>
      <c r="F11" s="112">
        <v>2.5</v>
      </c>
      <c r="G11" s="27">
        <v>1.5</v>
      </c>
    </row>
    <row r="12" spans="1:15" ht="14.25" x14ac:dyDescent="0.25">
      <c r="A12" s="26" t="s">
        <v>852</v>
      </c>
      <c r="B12" s="27"/>
      <c r="C12" s="27"/>
      <c r="D12" s="27"/>
      <c r="E12" s="27"/>
      <c r="F12" s="112">
        <v>0.5</v>
      </c>
      <c r="G12" s="27">
        <v>1.1000000000000001</v>
      </c>
    </row>
    <row r="13" spans="1:15" ht="14.25" x14ac:dyDescent="0.25">
      <c r="A13" s="26" t="s">
        <v>853</v>
      </c>
      <c r="B13" s="29">
        <v>0.72819999999999996</v>
      </c>
      <c r="C13" s="27"/>
      <c r="D13" s="27"/>
      <c r="E13" s="27"/>
      <c r="F13" s="112">
        <v>0.7</v>
      </c>
      <c r="G13" s="27">
        <v>0.7</v>
      </c>
    </row>
    <row r="14" spans="1:15" ht="14.25" x14ac:dyDescent="0.25">
      <c r="A14" s="26" t="s">
        <v>856</v>
      </c>
      <c r="B14" s="29">
        <v>-0.24231189</v>
      </c>
      <c r="C14" s="29">
        <v>-0.11</v>
      </c>
      <c r="D14" s="29"/>
      <c r="E14" s="29"/>
      <c r="F14" s="112">
        <v>-0.11</v>
      </c>
      <c r="G14" s="29">
        <v>0.54</v>
      </c>
    </row>
    <row r="15" spans="1:15" ht="14.25" x14ac:dyDescent="0.25">
      <c r="A15" s="26" t="s">
        <v>857</v>
      </c>
      <c r="B15" s="29">
        <v>1.1000000000000001</v>
      </c>
      <c r="C15" s="29">
        <v>1.27</v>
      </c>
      <c r="D15" s="27">
        <v>1.7</v>
      </c>
      <c r="E15" s="27"/>
      <c r="F15" s="112">
        <v>1.7</v>
      </c>
      <c r="G15" s="29">
        <v>0.77684596156544217</v>
      </c>
    </row>
    <row r="16" spans="1:15" ht="14.25" x14ac:dyDescent="0.25">
      <c r="A16" s="22" t="s">
        <v>852</v>
      </c>
      <c r="B16" s="112">
        <v>1.6</v>
      </c>
      <c r="C16" s="112">
        <v>1.67</v>
      </c>
      <c r="D16" s="29">
        <v>1.432684471732145</v>
      </c>
      <c r="E16" s="29">
        <v>1.43</v>
      </c>
      <c r="F16" s="112">
        <v>1.432684471732145</v>
      </c>
      <c r="G16" s="112">
        <v>1.3397678509690962</v>
      </c>
    </row>
    <row r="17" spans="1:13" ht="14.25" x14ac:dyDescent="0.25">
      <c r="A17" s="22" t="s">
        <v>853</v>
      </c>
      <c r="B17" s="112">
        <v>1.9</v>
      </c>
      <c r="C17" s="112">
        <v>1.88378052</v>
      </c>
      <c r="D17" s="112">
        <v>2.5050500000000002</v>
      </c>
      <c r="E17" s="112">
        <v>2.4725899999999998</v>
      </c>
      <c r="F17" s="112">
        <v>3.7</v>
      </c>
      <c r="G17" s="112">
        <v>3.6</v>
      </c>
      <c r="M17" s="142"/>
    </row>
    <row r="18" spans="1:13" ht="14.25" x14ac:dyDescent="0.25">
      <c r="A18" s="26" t="s">
        <v>858</v>
      </c>
      <c r="B18" s="112">
        <v>2.5</v>
      </c>
      <c r="C18" s="112">
        <v>2.72150984</v>
      </c>
      <c r="D18" s="112">
        <v>2.7212700000000001</v>
      </c>
      <c r="E18" s="112">
        <v>2.7713399999999999</v>
      </c>
      <c r="F18" s="219"/>
      <c r="G18" s="112"/>
    </row>
    <row r="19" spans="1:13" ht="14.25" x14ac:dyDescent="0.25">
      <c r="A19" s="26" t="s">
        <v>857</v>
      </c>
      <c r="B19" s="112">
        <v>2.2999999999999998</v>
      </c>
      <c r="C19" s="112">
        <v>2.0175818200000002</v>
      </c>
      <c r="D19" s="112">
        <v>1.7101200000000001</v>
      </c>
      <c r="E19" s="112">
        <v>2.8218100000000002</v>
      </c>
      <c r="F19" s="219"/>
      <c r="G19" s="112"/>
    </row>
    <row r="20" spans="1:13" ht="14.25" x14ac:dyDescent="0.25">
      <c r="A20" s="22" t="s">
        <v>852</v>
      </c>
      <c r="B20" s="112">
        <v>2.8</v>
      </c>
      <c r="C20" s="112">
        <v>2.0962680800000002</v>
      </c>
      <c r="D20" s="112">
        <v>1.6450199999999999</v>
      </c>
      <c r="E20" s="112">
        <v>3.93648</v>
      </c>
      <c r="F20" s="219"/>
      <c r="G20" s="112"/>
    </row>
    <row r="21" spans="1:13" ht="14.25" x14ac:dyDescent="0.25">
      <c r="A21" s="22" t="s">
        <v>853</v>
      </c>
      <c r="B21" s="112">
        <v>3.1</v>
      </c>
      <c r="C21" s="112">
        <v>2.2888210408000003</v>
      </c>
      <c r="D21" s="112">
        <v>1.6640600000000001</v>
      </c>
      <c r="E21" s="112">
        <v>4.4353899999999999</v>
      </c>
      <c r="F21" s="219"/>
      <c r="G21" s="112"/>
    </row>
    <row r="22" spans="1:13" ht="14.25" x14ac:dyDescent="0.25">
      <c r="A22" s="26" t="s">
        <v>859</v>
      </c>
      <c r="B22" s="112">
        <v>3.4</v>
      </c>
      <c r="C22" s="112">
        <v>2.4784055240000002</v>
      </c>
      <c r="D22" s="112">
        <v>1.6681999999999999</v>
      </c>
      <c r="E22" s="112">
        <v>4.2595499999999999</v>
      </c>
      <c r="F22" s="219"/>
      <c r="G22" s="112"/>
    </row>
    <row r="23" spans="1:13" ht="14.25" x14ac:dyDescent="0.25">
      <c r="A23" s="22" t="s">
        <v>857</v>
      </c>
      <c r="B23" s="112">
        <v>3.6</v>
      </c>
      <c r="C23" s="112">
        <v>2.7547782599999997</v>
      </c>
      <c r="D23" s="112">
        <v>1.8426800000000001</v>
      </c>
      <c r="E23" s="112">
        <v>3.8911699999999998</v>
      </c>
      <c r="F23" s="219"/>
      <c r="G23" s="112"/>
    </row>
    <row r="24" spans="1:13" ht="14.25" x14ac:dyDescent="0.25">
      <c r="A24" s="22" t="s">
        <v>852</v>
      </c>
      <c r="B24" s="112">
        <v>3.8</v>
      </c>
      <c r="C24" s="112">
        <v>3.2096320199999999</v>
      </c>
      <c r="D24" s="112">
        <v>2.3919999999999999</v>
      </c>
      <c r="E24" s="112">
        <v>3.7275999999999998</v>
      </c>
      <c r="F24" s="219"/>
      <c r="G24" s="112"/>
    </row>
    <row r="25" spans="1:13" ht="14.25" x14ac:dyDescent="0.25">
      <c r="A25" s="22" t="s">
        <v>853</v>
      </c>
      <c r="B25" s="112">
        <v>4</v>
      </c>
      <c r="C25" s="112">
        <v>3.6291802799999999</v>
      </c>
      <c r="D25" s="112">
        <v>2.95</v>
      </c>
      <c r="E25" s="112">
        <v>3.65585</v>
      </c>
      <c r="F25" s="219"/>
      <c r="G25" s="112"/>
    </row>
    <row r="26" spans="1:13" ht="14.25" x14ac:dyDescent="0.25">
      <c r="A26" s="22" t="s">
        <v>860</v>
      </c>
      <c r="B26" s="220"/>
      <c r="C26" s="113">
        <v>4</v>
      </c>
      <c r="D26" s="113">
        <v>3.5</v>
      </c>
      <c r="E26" s="113">
        <v>3.6713200000000001</v>
      </c>
      <c r="F26" s="113"/>
      <c r="G26" s="113"/>
    </row>
    <row r="27" spans="1:13" ht="14.25" x14ac:dyDescent="0.25">
      <c r="A27" s="22" t="s">
        <v>857</v>
      </c>
      <c r="B27" s="220"/>
      <c r="C27" s="221"/>
      <c r="D27" s="113">
        <v>4</v>
      </c>
      <c r="E27" s="113">
        <v>3.77488</v>
      </c>
      <c r="F27" s="113"/>
      <c r="G27" s="113"/>
    </row>
    <row r="28" spans="1:13" ht="14.25" x14ac:dyDescent="0.25">
      <c r="A28" s="22" t="s">
        <v>852</v>
      </c>
      <c r="B28" s="220"/>
      <c r="C28" s="221"/>
      <c r="D28" s="113"/>
      <c r="E28" s="112">
        <v>4</v>
      </c>
      <c r="F28" s="113"/>
      <c r="G28" s="113"/>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zoomScaleNormal="100" workbookViewId="0">
      <selection activeCell="L14" sqref="L14"/>
    </sheetView>
  </sheetViews>
  <sheetFormatPr defaultColWidth="8.88671875" defaultRowHeight="13.5" x14ac:dyDescent="0.25"/>
  <cols>
    <col min="1" max="16384" width="8.88671875" style="1"/>
  </cols>
  <sheetData>
    <row r="1" spans="1:19" ht="100.5" x14ac:dyDescent="0.3">
      <c r="A1" s="194" t="s">
        <v>848</v>
      </c>
      <c r="B1" s="195" t="s">
        <v>771</v>
      </c>
      <c r="C1" s="195" t="s">
        <v>237</v>
      </c>
      <c r="D1" s="195" t="s">
        <v>122</v>
      </c>
      <c r="E1" s="195" t="s">
        <v>123</v>
      </c>
      <c r="F1" s="224"/>
      <c r="G1" s="224"/>
      <c r="H1" s="224"/>
      <c r="I1" s="224"/>
      <c r="J1" s="224"/>
      <c r="K1" s="224"/>
      <c r="L1" s="224"/>
      <c r="M1" s="224"/>
      <c r="N1" s="224"/>
      <c r="O1" s="224"/>
      <c r="P1" s="224"/>
      <c r="Q1" s="196"/>
      <c r="R1" s="196"/>
      <c r="S1" s="196"/>
    </row>
    <row r="2" spans="1:19" ht="14.25" x14ac:dyDescent="0.25">
      <c r="A2" s="195" t="s">
        <v>843</v>
      </c>
      <c r="B2" s="197">
        <v>-0.4</v>
      </c>
      <c r="C2" s="197">
        <v>4</v>
      </c>
      <c r="D2" s="197">
        <v>2.5</v>
      </c>
      <c r="E2" s="197">
        <v>5.5</v>
      </c>
      <c r="F2" s="224"/>
      <c r="G2" s="224"/>
      <c r="H2" s="224"/>
      <c r="I2" s="224"/>
      <c r="J2" s="224"/>
      <c r="K2" s="224"/>
      <c r="L2" s="224"/>
      <c r="M2" s="224"/>
      <c r="N2" s="224"/>
      <c r="O2" s="224"/>
      <c r="P2" s="224"/>
      <c r="Q2" s="224"/>
      <c r="R2" s="224"/>
      <c r="S2" s="224"/>
    </row>
    <row r="3" spans="1:19" ht="16.5" x14ac:dyDescent="0.3">
      <c r="A3" s="195" t="s">
        <v>283</v>
      </c>
      <c r="B3" s="197">
        <v>-1.7</v>
      </c>
      <c r="C3" s="197">
        <v>4</v>
      </c>
      <c r="D3" s="197">
        <v>2.5</v>
      </c>
      <c r="E3" s="197">
        <v>5.5</v>
      </c>
      <c r="F3" s="224"/>
      <c r="G3" s="224"/>
      <c r="H3" s="105"/>
      <c r="I3" s="224"/>
      <c r="J3" s="224"/>
      <c r="K3" s="224"/>
      <c r="L3" s="224"/>
      <c r="M3" s="224"/>
      <c r="N3" s="224"/>
      <c r="O3" s="224"/>
      <c r="P3" s="224"/>
      <c r="Q3" s="224"/>
      <c r="R3" s="224"/>
      <c r="S3" s="224"/>
    </row>
    <row r="4" spans="1:19" ht="14.25" x14ac:dyDescent="0.25">
      <c r="A4" s="195" t="s">
        <v>284</v>
      </c>
      <c r="B4" s="197">
        <v>-2</v>
      </c>
      <c r="C4" s="197">
        <v>4</v>
      </c>
      <c r="D4" s="197">
        <v>2.5</v>
      </c>
      <c r="E4" s="197">
        <v>5.5</v>
      </c>
      <c r="F4" s="224"/>
      <c r="G4" s="224"/>
      <c r="H4" s="224"/>
      <c r="I4" s="224"/>
      <c r="J4" s="224"/>
      <c r="K4" s="224"/>
      <c r="L4" s="224"/>
      <c r="M4" s="224"/>
      <c r="N4" s="224"/>
      <c r="O4" s="224"/>
      <c r="P4" s="224"/>
      <c r="Q4" s="224"/>
      <c r="R4" s="224"/>
      <c r="S4" s="224"/>
    </row>
    <row r="5" spans="1:19" ht="17.25" x14ac:dyDescent="0.3">
      <c r="A5" s="195" t="s">
        <v>285</v>
      </c>
      <c r="B5" s="197">
        <v>-1.9</v>
      </c>
      <c r="C5" s="197">
        <v>4</v>
      </c>
      <c r="D5" s="197">
        <v>2.5</v>
      </c>
      <c r="E5" s="197">
        <v>5.5</v>
      </c>
      <c r="F5" s="224"/>
      <c r="G5" s="224"/>
      <c r="H5" s="224"/>
      <c r="I5" s="224"/>
      <c r="J5" s="224"/>
      <c r="K5" s="224"/>
      <c r="L5" s="224"/>
      <c r="M5" s="224"/>
      <c r="N5" s="198"/>
      <c r="O5" s="224"/>
      <c r="P5" s="224"/>
      <c r="Q5" s="224"/>
      <c r="R5" s="224"/>
      <c r="S5" s="224"/>
    </row>
    <row r="6" spans="1:19" ht="14.25" x14ac:dyDescent="0.25">
      <c r="A6" s="195" t="s">
        <v>284</v>
      </c>
      <c r="B6" s="197">
        <v>-2.1</v>
      </c>
      <c r="C6" s="197">
        <v>4</v>
      </c>
      <c r="D6" s="197">
        <v>2.5</v>
      </c>
      <c r="E6" s="197">
        <v>5.5</v>
      </c>
      <c r="F6" s="224"/>
      <c r="G6" s="224"/>
      <c r="H6" s="224"/>
      <c r="I6" s="224"/>
      <c r="J6" s="224"/>
      <c r="K6" s="224"/>
      <c r="L6" s="224"/>
      <c r="M6" s="224"/>
      <c r="N6" s="224"/>
      <c r="O6" s="224"/>
      <c r="P6" s="224"/>
      <c r="Q6" s="224"/>
      <c r="R6" s="224"/>
      <c r="S6" s="224"/>
    </row>
    <row r="7" spans="1:19" ht="14.25" x14ac:dyDescent="0.25">
      <c r="A7" s="195" t="s">
        <v>844</v>
      </c>
      <c r="B7" s="197">
        <v>-1.1000000000000001</v>
      </c>
      <c r="C7" s="197">
        <v>4</v>
      </c>
      <c r="D7" s="197">
        <v>2.5</v>
      </c>
      <c r="E7" s="197">
        <v>5.5</v>
      </c>
      <c r="F7" s="224"/>
      <c r="G7" s="224"/>
      <c r="H7" s="224"/>
      <c r="I7" s="224"/>
      <c r="J7" s="224"/>
      <c r="K7" s="224"/>
      <c r="L7" s="224"/>
      <c r="M7" s="224"/>
      <c r="N7" s="224"/>
      <c r="O7" s="224"/>
      <c r="P7" s="224"/>
      <c r="Q7" s="224"/>
      <c r="R7" s="224"/>
      <c r="S7" s="224"/>
    </row>
    <row r="8" spans="1:19" ht="14.25" x14ac:dyDescent="0.25">
      <c r="A8" s="195" t="s">
        <v>844</v>
      </c>
      <c r="B8" s="197">
        <v>-1.3</v>
      </c>
      <c r="C8" s="197">
        <v>4</v>
      </c>
      <c r="D8" s="197">
        <v>2.5</v>
      </c>
      <c r="E8" s="197">
        <v>5.5</v>
      </c>
      <c r="F8" s="224"/>
      <c r="G8" s="224"/>
      <c r="H8" s="224"/>
      <c r="I8" s="224"/>
      <c r="J8" s="224"/>
      <c r="K8" s="224"/>
      <c r="L8" s="224"/>
      <c r="M8" s="224"/>
      <c r="N8" s="224"/>
      <c r="O8" s="224"/>
      <c r="P8" s="224"/>
      <c r="Q8" s="224"/>
      <c r="R8" s="224"/>
      <c r="S8" s="224"/>
    </row>
    <row r="9" spans="1:19" ht="14.25" x14ac:dyDescent="0.25">
      <c r="A9" s="195" t="s">
        <v>285</v>
      </c>
      <c r="B9" s="197">
        <v>-1.9</v>
      </c>
      <c r="C9" s="197">
        <v>4</v>
      </c>
      <c r="D9" s="197">
        <v>2.5</v>
      </c>
      <c r="E9" s="197">
        <v>5.5</v>
      </c>
      <c r="F9" s="224"/>
      <c r="G9" s="224"/>
      <c r="H9" s="224"/>
      <c r="I9" s="224"/>
      <c r="J9" s="224"/>
      <c r="K9" s="224"/>
      <c r="L9" s="224"/>
      <c r="M9" s="224"/>
      <c r="N9" s="224"/>
      <c r="O9" s="224"/>
      <c r="P9" s="224"/>
      <c r="Q9" s="224"/>
      <c r="R9" s="224"/>
      <c r="S9" s="224"/>
    </row>
    <row r="10" spans="1:19" ht="14.25" x14ac:dyDescent="0.25">
      <c r="A10" s="195" t="s">
        <v>286</v>
      </c>
      <c r="B10" s="197">
        <v>-1.9</v>
      </c>
      <c r="C10" s="197">
        <v>4</v>
      </c>
      <c r="D10" s="197">
        <v>2.5</v>
      </c>
      <c r="E10" s="197">
        <v>5.5</v>
      </c>
      <c r="F10" s="224"/>
      <c r="G10" s="224"/>
      <c r="H10" s="224"/>
      <c r="I10" s="224"/>
      <c r="J10" s="224"/>
      <c r="K10" s="224"/>
      <c r="L10" s="224"/>
      <c r="M10" s="224"/>
      <c r="N10" s="224"/>
      <c r="O10" s="224"/>
      <c r="P10" s="224"/>
      <c r="Q10" s="224"/>
      <c r="R10" s="224"/>
      <c r="S10" s="224"/>
    </row>
    <row r="11" spans="1:19" ht="14.25" x14ac:dyDescent="0.25">
      <c r="A11" s="195" t="s">
        <v>287</v>
      </c>
      <c r="B11" s="197">
        <v>-0.9</v>
      </c>
      <c r="C11" s="197">
        <v>4</v>
      </c>
      <c r="D11" s="197">
        <v>2.5</v>
      </c>
      <c r="E11" s="197">
        <v>5.5</v>
      </c>
      <c r="F11" s="224"/>
      <c r="G11" s="224"/>
      <c r="H11" s="224"/>
      <c r="I11" s="224"/>
      <c r="J11" s="224"/>
      <c r="K11" s="224"/>
      <c r="L11" s="224"/>
      <c r="M11" s="224"/>
      <c r="N11" s="224"/>
      <c r="O11" s="224"/>
      <c r="P11" s="224"/>
      <c r="Q11" s="224"/>
      <c r="R11" s="224"/>
      <c r="S11" s="224"/>
    </row>
    <row r="12" spans="1:19" ht="14.25" x14ac:dyDescent="0.25">
      <c r="A12" s="195" t="s">
        <v>288</v>
      </c>
      <c r="B12" s="197">
        <v>-0.6</v>
      </c>
      <c r="C12" s="197">
        <v>4</v>
      </c>
      <c r="D12" s="197">
        <v>2.5</v>
      </c>
      <c r="E12" s="197">
        <v>5.5</v>
      </c>
      <c r="F12" s="224"/>
      <c r="G12" s="224"/>
      <c r="H12" s="224"/>
      <c r="I12" s="224"/>
      <c r="J12" s="224"/>
      <c r="K12" s="224"/>
      <c r="L12" s="224"/>
      <c r="M12" s="224"/>
      <c r="N12" s="224"/>
      <c r="O12" s="224"/>
      <c r="P12" s="224"/>
      <c r="Q12" s="224"/>
      <c r="R12" s="224"/>
      <c r="S12" s="224"/>
    </row>
    <row r="13" spans="1:19" ht="14.25" x14ac:dyDescent="0.25">
      <c r="A13" s="195" t="s">
        <v>289</v>
      </c>
      <c r="B13" s="197">
        <v>-1.1000000000000001</v>
      </c>
      <c r="C13" s="197">
        <v>4</v>
      </c>
      <c r="D13" s="197">
        <v>2.5</v>
      </c>
      <c r="E13" s="197">
        <v>5.5</v>
      </c>
      <c r="F13" s="224"/>
      <c r="G13" s="224"/>
      <c r="H13" s="224"/>
      <c r="I13" s="224"/>
      <c r="J13" s="224"/>
      <c r="K13" s="224"/>
      <c r="L13" s="224"/>
      <c r="M13" s="224"/>
      <c r="N13" s="224"/>
      <c r="O13" s="224"/>
      <c r="P13" s="224"/>
      <c r="Q13" s="224"/>
      <c r="R13" s="224"/>
      <c r="S13" s="224"/>
    </row>
    <row r="14" spans="1:19" ht="14.25" x14ac:dyDescent="0.25">
      <c r="A14" s="195" t="s">
        <v>845</v>
      </c>
      <c r="B14" s="197">
        <v>-0.6</v>
      </c>
      <c r="C14" s="197">
        <v>4</v>
      </c>
      <c r="D14" s="197">
        <v>2.5</v>
      </c>
      <c r="E14" s="197">
        <v>5.5</v>
      </c>
      <c r="F14" s="224"/>
      <c r="G14" s="224"/>
      <c r="H14" s="224"/>
      <c r="I14" s="224"/>
      <c r="J14" s="224"/>
      <c r="K14" s="224"/>
      <c r="L14" s="224"/>
      <c r="M14" s="224"/>
      <c r="N14" s="224"/>
      <c r="O14" s="224"/>
      <c r="P14" s="224"/>
      <c r="Q14" s="224"/>
      <c r="R14" s="224"/>
      <c r="S14" s="224"/>
    </row>
    <row r="15" spans="1:19" ht="14.25" x14ac:dyDescent="0.25">
      <c r="A15" s="195" t="s">
        <v>283</v>
      </c>
      <c r="B15" s="197">
        <v>-0.2</v>
      </c>
      <c r="C15" s="197">
        <v>4</v>
      </c>
      <c r="D15" s="197">
        <v>2.5</v>
      </c>
      <c r="E15" s="197">
        <v>5.5</v>
      </c>
      <c r="F15" s="224"/>
      <c r="G15" s="224"/>
      <c r="H15" s="224"/>
      <c r="I15" s="224"/>
      <c r="J15" s="224"/>
      <c r="K15" s="224"/>
      <c r="L15" s="224"/>
      <c r="M15" s="224"/>
      <c r="N15" s="224"/>
      <c r="O15" s="224"/>
      <c r="P15" s="224"/>
      <c r="Q15" s="224"/>
      <c r="R15" s="224"/>
      <c r="S15" s="224"/>
    </row>
    <row r="16" spans="1:19" ht="14.25" x14ac:dyDescent="0.25">
      <c r="A16" s="195" t="s">
        <v>284</v>
      </c>
      <c r="B16" s="197">
        <v>-0.1</v>
      </c>
      <c r="C16" s="197">
        <v>4</v>
      </c>
      <c r="D16" s="197">
        <v>2.5</v>
      </c>
      <c r="E16" s="197">
        <v>5.5</v>
      </c>
      <c r="F16" s="224"/>
      <c r="G16" s="224"/>
      <c r="H16" s="224"/>
      <c r="I16" s="224"/>
      <c r="J16" s="224"/>
      <c r="K16" s="224"/>
      <c r="L16" s="224"/>
      <c r="M16" s="224"/>
      <c r="N16" s="224"/>
      <c r="O16" s="224"/>
      <c r="P16" s="224"/>
      <c r="Q16" s="224"/>
      <c r="R16" s="224"/>
      <c r="S16" s="224"/>
    </row>
    <row r="17" spans="1:19" ht="14.25" x14ac:dyDescent="0.25">
      <c r="A17" s="195" t="s">
        <v>285</v>
      </c>
      <c r="B17" s="197">
        <v>1.2</v>
      </c>
      <c r="C17" s="197">
        <v>4</v>
      </c>
      <c r="D17" s="197">
        <v>2.5</v>
      </c>
      <c r="E17" s="197">
        <v>5.5</v>
      </c>
      <c r="F17" s="224"/>
      <c r="G17" s="224"/>
      <c r="H17" s="224"/>
      <c r="I17" s="224"/>
      <c r="J17" s="224"/>
      <c r="K17" s="224"/>
      <c r="L17" s="224"/>
      <c r="M17" s="224"/>
      <c r="N17" s="224"/>
      <c r="O17" s="224"/>
      <c r="P17" s="224"/>
      <c r="Q17" s="224"/>
      <c r="R17" s="224"/>
      <c r="S17" s="224"/>
    </row>
    <row r="18" spans="1:19" ht="13.5" customHeight="1" x14ac:dyDescent="0.25">
      <c r="A18" s="195" t="s">
        <v>284</v>
      </c>
      <c r="B18" s="197">
        <v>1.6</v>
      </c>
      <c r="C18" s="197">
        <v>4</v>
      </c>
      <c r="D18" s="197">
        <v>2.5</v>
      </c>
      <c r="E18" s="197">
        <v>5.5</v>
      </c>
      <c r="F18" s="224"/>
      <c r="G18" s="310"/>
      <c r="H18" s="310"/>
      <c r="I18" s="310"/>
      <c r="M18" s="224"/>
      <c r="N18" s="224"/>
      <c r="O18" s="224"/>
      <c r="P18" s="224"/>
      <c r="Q18" s="224"/>
      <c r="R18" s="224"/>
      <c r="S18" s="224"/>
    </row>
    <row r="19" spans="1:19" ht="13.5" customHeight="1" x14ac:dyDescent="0.25">
      <c r="A19" s="195" t="s">
        <v>844</v>
      </c>
      <c r="B19" s="197">
        <v>1.1000000000000001</v>
      </c>
      <c r="C19" s="197">
        <v>4</v>
      </c>
      <c r="D19" s="197">
        <v>2.5</v>
      </c>
      <c r="E19" s="197">
        <v>5.5</v>
      </c>
      <c r="F19" s="224"/>
      <c r="G19" s="310"/>
      <c r="H19" s="310"/>
      <c r="I19" s="310"/>
      <c r="M19" s="224"/>
      <c r="N19" s="224"/>
      <c r="O19" s="224"/>
      <c r="P19" s="224"/>
      <c r="Q19" s="224"/>
      <c r="R19" s="224"/>
      <c r="S19" s="224"/>
    </row>
    <row r="20" spans="1:19" ht="13.5" customHeight="1" x14ac:dyDescent="0.25">
      <c r="A20" s="195" t="s">
        <v>844</v>
      </c>
      <c r="B20" s="197">
        <v>0.9</v>
      </c>
      <c r="C20" s="197">
        <v>4</v>
      </c>
      <c r="D20" s="197">
        <v>2.5</v>
      </c>
      <c r="E20" s="197">
        <v>5.5</v>
      </c>
      <c r="F20" s="224"/>
      <c r="G20" s="310"/>
      <c r="H20" s="310"/>
      <c r="I20" s="310"/>
      <c r="M20" s="224"/>
      <c r="N20" s="224"/>
      <c r="O20" s="224"/>
      <c r="P20" s="224"/>
      <c r="Q20" s="224"/>
      <c r="R20" s="224"/>
      <c r="S20" s="224"/>
    </row>
    <row r="21" spans="1:19" ht="14.25" x14ac:dyDescent="0.25">
      <c r="A21" s="195" t="s">
        <v>285</v>
      </c>
      <c r="B21" s="197">
        <v>0.9</v>
      </c>
      <c r="C21" s="197">
        <v>4</v>
      </c>
      <c r="D21" s="197">
        <v>2.5</v>
      </c>
      <c r="E21" s="197">
        <v>5.5</v>
      </c>
      <c r="F21" s="224"/>
      <c r="G21" s="224"/>
      <c r="H21" s="224"/>
      <c r="I21" s="224"/>
      <c r="J21" s="224"/>
      <c r="K21" s="224"/>
      <c r="L21" s="224"/>
      <c r="M21" s="224"/>
      <c r="N21" s="224"/>
      <c r="O21" s="224"/>
      <c r="P21" s="224"/>
      <c r="Q21" s="224"/>
      <c r="R21" s="199"/>
      <c r="S21" s="224"/>
    </row>
    <row r="22" spans="1:19" ht="14.25" x14ac:dyDescent="0.25">
      <c r="A22" s="195" t="s">
        <v>286</v>
      </c>
      <c r="B22" s="197">
        <v>1</v>
      </c>
      <c r="C22" s="197">
        <v>4</v>
      </c>
      <c r="D22" s="197">
        <v>2.5</v>
      </c>
      <c r="E22" s="197">
        <v>5.5</v>
      </c>
      <c r="F22" s="224"/>
      <c r="G22" s="224"/>
      <c r="H22" s="224"/>
      <c r="I22" s="224"/>
      <c r="J22" s="224"/>
      <c r="K22" s="224"/>
      <c r="L22" s="224"/>
      <c r="M22" s="224"/>
      <c r="N22" s="224"/>
      <c r="O22" s="224"/>
      <c r="P22" s="224"/>
      <c r="Q22" s="224"/>
      <c r="R22" s="224"/>
      <c r="S22" s="224"/>
    </row>
    <row r="23" spans="1:19" ht="14.25" x14ac:dyDescent="0.25">
      <c r="A23" s="195" t="s">
        <v>287</v>
      </c>
      <c r="B23" s="197">
        <v>1.2</v>
      </c>
      <c r="C23" s="197">
        <v>4</v>
      </c>
      <c r="D23" s="197">
        <v>2.5</v>
      </c>
      <c r="E23" s="197">
        <v>5.5</v>
      </c>
      <c r="F23" s="224"/>
      <c r="G23" s="224"/>
      <c r="H23" s="224"/>
      <c r="I23" s="224"/>
      <c r="J23" s="224"/>
      <c r="K23" s="224"/>
      <c r="L23" s="224"/>
      <c r="M23" s="224"/>
      <c r="N23" s="224"/>
      <c r="O23" s="224"/>
      <c r="P23" s="224"/>
      <c r="Q23" s="224"/>
      <c r="R23" s="224"/>
      <c r="S23" s="224"/>
    </row>
    <row r="24" spans="1:19" ht="14.25" x14ac:dyDescent="0.25">
      <c r="A24" s="195" t="s">
        <v>288</v>
      </c>
      <c r="B24" s="197">
        <v>2.2000000000000002</v>
      </c>
      <c r="C24" s="197">
        <v>4</v>
      </c>
      <c r="D24" s="197">
        <v>2.5</v>
      </c>
      <c r="E24" s="197">
        <v>5.5</v>
      </c>
      <c r="F24" s="224"/>
      <c r="G24" s="224"/>
      <c r="H24" s="224"/>
      <c r="I24" s="224"/>
      <c r="J24" s="224"/>
      <c r="K24" s="224"/>
      <c r="L24" s="224"/>
      <c r="M24" s="224"/>
      <c r="N24" s="224"/>
      <c r="O24" s="224"/>
      <c r="P24" s="224"/>
      <c r="Q24" s="224"/>
      <c r="R24" s="224"/>
      <c r="S24" s="224"/>
    </row>
    <row r="25" spans="1:19" ht="14.25" x14ac:dyDescent="0.25">
      <c r="A25" s="195" t="s">
        <v>289</v>
      </c>
      <c r="B25" s="197">
        <v>2.6</v>
      </c>
      <c r="C25" s="197">
        <v>4</v>
      </c>
      <c r="D25" s="197">
        <v>2.5</v>
      </c>
      <c r="E25" s="197">
        <v>5.5</v>
      </c>
      <c r="F25" s="224"/>
      <c r="G25" s="224"/>
      <c r="H25" s="224"/>
      <c r="I25" s="224"/>
      <c r="J25" s="224"/>
      <c r="K25" s="224"/>
      <c r="L25" s="224"/>
      <c r="M25" s="224"/>
      <c r="N25" s="224"/>
      <c r="O25" s="224"/>
      <c r="P25" s="224"/>
      <c r="Q25" s="224"/>
      <c r="R25" s="224"/>
      <c r="S25" s="224"/>
    </row>
    <row r="26" spans="1:19" ht="14.25" x14ac:dyDescent="0.25">
      <c r="A26" s="195" t="s">
        <v>846</v>
      </c>
      <c r="B26" s="224">
        <v>2.9</v>
      </c>
      <c r="C26" s="197">
        <v>4</v>
      </c>
      <c r="D26" s="197">
        <v>2.5</v>
      </c>
      <c r="E26" s="197">
        <v>5.5</v>
      </c>
      <c r="F26" s="224"/>
      <c r="G26" s="224"/>
      <c r="H26" s="224"/>
      <c r="I26" s="224"/>
      <c r="J26" s="224"/>
      <c r="K26" s="224"/>
      <c r="L26" s="224"/>
      <c r="M26" s="224"/>
      <c r="N26" s="224"/>
      <c r="O26" s="224"/>
      <c r="P26" s="224"/>
      <c r="Q26" s="224"/>
      <c r="R26" s="224"/>
      <c r="S26" s="224"/>
    </row>
    <row r="27" spans="1:19" ht="14.25" x14ac:dyDescent="0.25">
      <c r="A27" s="195" t="s">
        <v>283</v>
      </c>
      <c r="B27" s="224">
        <v>3.3</v>
      </c>
      <c r="C27" s="197">
        <v>4</v>
      </c>
      <c r="D27" s="197">
        <v>2.5</v>
      </c>
      <c r="E27" s="197">
        <v>5.5</v>
      </c>
      <c r="F27" s="224"/>
      <c r="G27" s="224"/>
      <c r="H27" s="224"/>
      <c r="I27" s="224"/>
      <c r="J27" s="224"/>
      <c r="K27" s="224"/>
      <c r="L27" s="224"/>
      <c r="M27" s="224"/>
      <c r="N27" s="224"/>
      <c r="O27" s="224"/>
      <c r="P27" s="224"/>
      <c r="Q27" s="224"/>
      <c r="R27" s="224"/>
      <c r="S27" s="224"/>
    </row>
    <row r="28" spans="1:19" ht="14.25" x14ac:dyDescent="0.25">
      <c r="A28" s="195" t="s">
        <v>284</v>
      </c>
      <c r="B28" s="224">
        <v>3.7</v>
      </c>
      <c r="C28" s="197">
        <v>4</v>
      </c>
      <c r="D28" s="197">
        <v>2.5</v>
      </c>
      <c r="E28" s="197">
        <v>5.5</v>
      </c>
      <c r="F28" s="224"/>
      <c r="G28" s="224"/>
      <c r="H28" s="224"/>
      <c r="I28" s="224"/>
      <c r="J28" s="224"/>
      <c r="K28" s="224"/>
      <c r="L28" s="224"/>
      <c r="M28" s="224"/>
      <c r="N28" s="224"/>
      <c r="O28" s="224"/>
      <c r="P28" s="224"/>
      <c r="Q28" s="224"/>
      <c r="R28" s="224"/>
      <c r="S28" s="224"/>
    </row>
    <row r="29" spans="1:19" ht="14.25" x14ac:dyDescent="0.25">
      <c r="A29" s="195" t="s">
        <v>285</v>
      </c>
      <c r="B29" s="224">
        <v>2.4</v>
      </c>
      <c r="C29" s="197">
        <v>4</v>
      </c>
      <c r="D29" s="197">
        <v>2.5</v>
      </c>
      <c r="E29" s="197">
        <v>5.5</v>
      </c>
      <c r="F29" s="224"/>
      <c r="G29" s="224"/>
      <c r="H29" s="224"/>
      <c r="I29" s="224"/>
      <c r="J29" s="224"/>
      <c r="K29" s="224"/>
      <c r="L29" s="224"/>
      <c r="M29" s="224"/>
      <c r="N29" s="224"/>
      <c r="O29" s="224"/>
      <c r="P29" s="224"/>
      <c r="Q29" s="224"/>
      <c r="R29" s="224"/>
      <c r="S29" s="224"/>
    </row>
    <row r="30" spans="1:19" ht="14.25" x14ac:dyDescent="0.25">
      <c r="A30" s="195" t="s">
        <v>284</v>
      </c>
      <c r="B30" s="224">
        <v>1.6</v>
      </c>
      <c r="C30" s="197">
        <v>4</v>
      </c>
      <c r="D30" s="197">
        <v>2.5</v>
      </c>
      <c r="E30" s="197">
        <v>5.5</v>
      </c>
      <c r="F30" s="224"/>
      <c r="G30" s="224"/>
      <c r="H30" s="224"/>
      <c r="I30" s="224"/>
      <c r="J30" s="224"/>
      <c r="K30" s="224"/>
      <c r="L30" s="224"/>
      <c r="M30" s="224"/>
      <c r="N30" s="224"/>
      <c r="O30" s="224"/>
      <c r="P30" s="224"/>
      <c r="Q30" s="224"/>
      <c r="R30" s="224"/>
      <c r="S30" s="224"/>
    </row>
    <row r="31" spans="1:19" ht="14.25" x14ac:dyDescent="0.25">
      <c r="A31" s="195" t="s">
        <v>844</v>
      </c>
      <c r="B31" s="224">
        <v>0.9</v>
      </c>
      <c r="C31" s="197">
        <v>4</v>
      </c>
      <c r="D31" s="197">
        <v>2.5</v>
      </c>
      <c r="E31" s="197">
        <v>5.5</v>
      </c>
      <c r="F31" s="224"/>
      <c r="G31" s="224"/>
      <c r="H31" s="224"/>
      <c r="I31" s="224"/>
      <c r="J31" s="224"/>
      <c r="K31" s="224"/>
      <c r="L31" s="224"/>
      <c r="M31" s="224"/>
      <c r="N31" s="224"/>
      <c r="O31" s="224"/>
      <c r="P31" s="224"/>
      <c r="Q31" s="224"/>
      <c r="R31" s="224"/>
      <c r="S31" s="224"/>
    </row>
    <row r="32" spans="1:19" ht="14.25" x14ac:dyDescent="0.25">
      <c r="A32" s="195" t="s">
        <v>844</v>
      </c>
      <c r="B32" s="224">
        <v>2.2999999999999998</v>
      </c>
      <c r="C32" s="197">
        <v>4</v>
      </c>
      <c r="D32" s="197">
        <v>2.5</v>
      </c>
      <c r="E32" s="197">
        <v>5.5</v>
      </c>
      <c r="F32" s="224"/>
      <c r="G32" s="224"/>
      <c r="H32" s="224"/>
      <c r="I32" s="224"/>
      <c r="J32" s="224"/>
      <c r="K32" s="224"/>
      <c r="L32" s="224"/>
      <c r="M32" s="224"/>
      <c r="N32" s="224"/>
      <c r="O32" s="224"/>
      <c r="P32" s="224"/>
      <c r="Q32" s="224"/>
      <c r="R32" s="224"/>
      <c r="S32" s="224"/>
    </row>
    <row r="33" spans="1:19" ht="14.25" x14ac:dyDescent="0.25">
      <c r="A33" s="195" t="s">
        <v>285</v>
      </c>
      <c r="B33" s="224">
        <v>3.3</v>
      </c>
      <c r="C33" s="197">
        <v>4</v>
      </c>
      <c r="D33" s="197">
        <v>2.5</v>
      </c>
      <c r="E33" s="197">
        <v>5.5</v>
      </c>
      <c r="F33" s="224"/>
      <c r="G33" s="224"/>
      <c r="H33" s="224"/>
      <c r="I33" s="224"/>
      <c r="J33" s="224"/>
      <c r="K33" s="224"/>
      <c r="L33" s="224"/>
      <c r="M33" s="224"/>
      <c r="N33" s="224"/>
      <c r="O33" s="224"/>
      <c r="P33" s="224"/>
      <c r="Q33" s="224"/>
      <c r="R33" s="224"/>
      <c r="S33" s="224"/>
    </row>
    <row r="34" spans="1:19" ht="14.25" x14ac:dyDescent="0.25">
      <c r="A34" s="195" t="s">
        <v>286</v>
      </c>
      <c r="B34" s="224">
        <v>3.5</v>
      </c>
      <c r="C34" s="197">
        <v>4</v>
      </c>
      <c r="D34" s="197">
        <v>2.5</v>
      </c>
      <c r="E34" s="197">
        <v>5.5</v>
      </c>
      <c r="F34" s="224"/>
      <c r="G34" s="224"/>
      <c r="H34" s="224"/>
      <c r="I34" s="224"/>
      <c r="J34" s="224"/>
      <c r="K34" s="224"/>
      <c r="L34" s="224"/>
      <c r="M34" s="224"/>
      <c r="N34" s="224"/>
      <c r="O34" s="224"/>
      <c r="P34" s="224"/>
      <c r="Q34" s="224"/>
      <c r="R34" s="224"/>
      <c r="S34" s="224"/>
    </row>
    <row r="35" spans="1:19" ht="14.25" x14ac:dyDescent="0.25">
      <c r="A35" s="195" t="s">
        <v>287</v>
      </c>
      <c r="B35" s="224">
        <v>2.8</v>
      </c>
      <c r="C35" s="197">
        <v>4</v>
      </c>
      <c r="D35" s="197">
        <v>2.5</v>
      </c>
      <c r="E35" s="197">
        <v>5.5</v>
      </c>
      <c r="F35" s="224"/>
      <c r="G35" s="224"/>
      <c r="H35" s="224"/>
      <c r="I35" s="224"/>
      <c r="J35" s="224"/>
      <c r="K35" s="224"/>
      <c r="L35" s="224"/>
      <c r="M35" s="224"/>
      <c r="N35" s="224"/>
      <c r="O35" s="224"/>
      <c r="P35" s="224"/>
      <c r="Q35" s="224"/>
      <c r="R35" s="224"/>
      <c r="S35" s="224"/>
    </row>
    <row r="36" spans="1:19" ht="14.25" x14ac:dyDescent="0.25">
      <c r="A36" s="195" t="s">
        <v>288</v>
      </c>
      <c r="B36" s="224">
        <v>1.8</v>
      </c>
      <c r="C36" s="197">
        <v>4</v>
      </c>
      <c r="D36" s="197">
        <v>2.5</v>
      </c>
      <c r="E36" s="197">
        <v>5.5</v>
      </c>
      <c r="F36" s="224"/>
      <c r="G36" s="224"/>
      <c r="H36" s="224"/>
      <c r="I36" s="224"/>
      <c r="J36" s="224"/>
      <c r="K36" s="224"/>
      <c r="L36" s="224"/>
      <c r="M36" s="224"/>
      <c r="N36" s="224"/>
      <c r="O36" s="224"/>
      <c r="P36" s="224"/>
      <c r="Q36" s="224"/>
      <c r="R36" s="224"/>
      <c r="S36" s="224"/>
    </row>
    <row r="37" spans="1:19" ht="14.25" x14ac:dyDescent="0.25">
      <c r="A37" s="195" t="s">
        <v>289</v>
      </c>
      <c r="B37" s="224">
        <v>1.8</v>
      </c>
      <c r="C37" s="197">
        <v>4</v>
      </c>
      <c r="D37" s="197">
        <v>2.5</v>
      </c>
      <c r="E37" s="197">
        <v>5.5</v>
      </c>
      <c r="F37" s="224"/>
      <c r="G37" s="224"/>
      <c r="H37" s="224"/>
      <c r="I37" s="224"/>
      <c r="J37" s="224"/>
      <c r="K37" s="224"/>
      <c r="L37" s="224"/>
      <c r="M37" s="224"/>
      <c r="N37" s="224"/>
      <c r="O37" s="224"/>
      <c r="P37" s="224"/>
      <c r="Q37" s="224"/>
      <c r="R37" s="224"/>
      <c r="S37" s="224"/>
    </row>
    <row r="38" spans="1:19" ht="14.25" x14ac:dyDescent="0.25">
      <c r="A38" s="195" t="s">
        <v>847</v>
      </c>
      <c r="B38" s="224">
        <v>0.8</v>
      </c>
      <c r="C38" s="197">
        <v>4</v>
      </c>
      <c r="D38" s="197">
        <v>2.5</v>
      </c>
      <c r="E38" s="197">
        <v>5.5</v>
      </c>
      <c r="F38" s="224"/>
      <c r="G38" s="224"/>
      <c r="H38" s="224"/>
      <c r="I38" s="224"/>
      <c r="J38" s="224"/>
      <c r="K38" s="224"/>
      <c r="L38" s="224"/>
      <c r="M38" s="224"/>
      <c r="N38" s="224"/>
      <c r="O38" s="224"/>
      <c r="P38" s="224"/>
      <c r="Q38" s="224"/>
      <c r="R38" s="224"/>
      <c r="S38" s="224"/>
    </row>
    <row r="39" spans="1:19" ht="14.25" x14ac:dyDescent="0.25">
      <c r="A39" s="195" t="s">
        <v>283</v>
      </c>
      <c r="B39" s="224">
        <v>1.9</v>
      </c>
      <c r="C39" s="197">
        <v>4</v>
      </c>
      <c r="D39" s="197">
        <v>2.5</v>
      </c>
      <c r="E39" s="197">
        <v>5.5</v>
      </c>
      <c r="F39" s="224"/>
      <c r="G39" s="224"/>
      <c r="H39" s="224"/>
      <c r="I39" s="224"/>
      <c r="J39" s="224"/>
      <c r="K39" s="224"/>
      <c r="L39" s="224"/>
      <c r="M39" s="224"/>
      <c r="N39" s="224"/>
      <c r="O39" s="224"/>
      <c r="P39" s="224"/>
      <c r="Q39" s="224"/>
      <c r="R39" s="224"/>
      <c r="S39" s="224"/>
    </row>
    <row r="40" spans="1:19" ht="14.25" x14ac:dyDescent="0.25">
      <c r="A40" s="195" t="s">
        <v>284</v>
      </c>
      <c r="B40" s="224">
        <v>1.9</v>
      </c>
      <c r="C40" s="197">
        <v>4</v>
      </c>
      <c r="D40" s="197">
        <v>2.5</v>
      </c>
      <c r="E40" s="197">
        <v>5.5</v>
      </c>
      <c r="F40" s="224"/>
      <c r="G40" s="224"/>
      <c r="H40" s="224"/>
      <c r="I40" s="224"/>
      <c r="J40" s="224"/>
      <c r="K40" s="224"/>
      <c r="L40" s="224"/>
      <c r="M40" s="224"/>
      <c r="N40" s="224"/>
      <c r="O40" s="224"/>
      <c r="P40" s="224"/>
      <c r="Q40" s="224"/>
      <c r="R40" s="224"/>
      <c r="S40" s="224"/>
    </row>
    <row r="41" spans="1:19" ht="14.25" x14ac:dyDescent="0.25">
      <c r="A41" s="195" t="s">
        <v>285</v>
      </c>
      <c r="B41" s="224">
        <v>2.2000000000000002</v>
      </c>
      <c r="C41" s="197">
        <v>4</v>
      </c>
      <c r="D41" s="197">
        <v>2.5</v>
      </c>
      <c r="E41" s="197">
        <v>5.5</v>
      </c>
      <c r="F41" s="224"/>
      <c r="G41" s="224"/>
      <c r="H41" s="224"/>
      <c r="I41" s="224"/>
      <c r="J41" s="224"/>
      <c r="K41" s="224"/>
      <c r="L41" s="224"/>
      <c r="M41" s="224"/>
      <c r="N41" s="224"/>
      <c r="O41" s="224"/>
      <c r="P41" s="224"/>
      <c r="Q41" s="224"/>
      <c r="R41" s="224"/>
      <c r="S41" s="224"/>
    </row>
    <row r="42" spans="1:19" ht="14.25" x14ac:dyDescent="0.25">
      <c r="A42" s="195" t="s">
        <v>284</v>
      </c>
      <c r="B42" s="224">
        <v>2.8</v>
      </c>
      <c r="C42" s="197">
        <v>4</v>
      </c>
      <c r="D42" s="197">
        <v>2.5</v>
      </c>
      <c r="E42" s="197">
        <v>5.5</v>
      </c>
      <c r="F42" s="224"/>
      <c r="G42" s="224"/>
      <c r="H42" s="224"/>
      <c r="I42" s="224"/>
      <c r="J42" s="224"/>
      <c r="K42" s="224"/>
      <c r="L42" s="224"/>
      <c r="M42" s="224"/>
      <c r="N42" s="224"/>
      <c r="O42" s="224"/>
      <c r="P42" s="224"/>
      <c r="Q42" s="224"/>
      <c r="R42" s="224"/>
      <c r="S42" s="224"/>
    </row>
    <row r="43" spans="1:19" ht="14.25" x14ac:dyDescent="0.25">
      <c r="A43" s="195" t="s">
        <v>844</v>
      </c>
      <c r="B43" s="224">
        <v>2.5</v>
      </c>
      <c r="C43" s="197">
        <v>4</v>
      </c>
      <c r="D43" s="197">
        <v>2.5</v>
      </c>
      <c r="E43" s="197">
        <v>5.5</v>
      </c>
      <c r="F43" s="224"/>
      <c r="G43" s="224"/>
      <c r="H43" s="224"/>
      <c r="I43" s="224"/>
      <c r="J43" s="224"/>
      <c r="K43" s="224"/>
      <c r="L43" s="224"/>
      <c r="M43" s="224"/>
      <c r="N43" s="224"/>
      <c r="O43" s="224"/>
      <c r="P43" s="224"/>
      <c r="Q43" s="224"/>
      <c r="R43" s="224"/>
      <c r="S43" s="224"/>
    </row>
    <row r="44" spans="1:19" ht="14.25" x14ac:dyDescent="0.25">
      <c r="A44" s="195" t="s">
        <v>844</v>
      </c>
      <c r="B44" s="224">
        <v>1.7</v>
      </c>
      <c r="C44" s="197">
        <v>4</v>
      </c>
      <c r="D44" s="197">
        <v>2.5</v>
      </c>
      <c r="E44" s="197">
        <v>5.5</v>
      </c>
      <c r="F44" s="224"/>
      <c r="G44" s="224"/>
      <c r="H44" s="224"/>
      <c r="I44" s="224"/>
      <c r="J44" s="224"/>
      <c r="K44" s="224"/>
      <c r="L44" s="224"/>
      <c r="M44" s="224"/>
      <c r="N44" s="224"/>
      <c r="O44" s="224"/>
      <c r="P44" s="224"/>
      <c r="Q44" s="224"/>
      <c r="R44" s="224"/>
      <c r="S44" s="224"/>
    </row>
    <row r="45" spans="1:19" ht="14.25" x14ac:dyDescent="0.25">
      <c r="A45" s="195" t="s">
        <v>285</v>
      </c>
      <c r="B45" s="224">
        <v>0.6</v>
      </c>
      <c r="C45" s="197">
        <v>4</v>
      </c>
      <c r="D45" s="197">
        <v>2.5</v>
      </c>
      <c r="E45" s="197">
        <v>5.5</v>
      </c>
      <c r="F45" s="224"/>
      <c r="G45" s="224"/>
      <c r="H45" s="224"/>
      <c r="I45" s="224"/>
      <c r="J45" s="224"/>
      <c r="K45" s="224"/>
      <c r="L45" s="224"/>
      <c r="M45" s="224"/>
      <c r="N45" s="224"/>
      <c r="O45" s="224"/>
      <c r="P45" s="224"/>
      <c r="Q45" s="224"/>
      <c r="R45" s="224"/>
      <c r="S45" s="224"/>
    </row>
    <row r="46" spans="1:19" ht="14.25" x14ac:dyDescent="0.25">
      <c r="A46" s="195" t="s">
        <v>286</v>
      </c>
      <c r="B46" s="224">
        <v>0.5</v>
      </c>
      <c r="C46" s="197">
        <v>4</v>
      </c>
      <c r="D46" s="197">
        <v>2.5</v>
      </c>
      <c r="E46" s="197">
        <v>5.5</v>
      </c>
      <c r="F46" s="224"/>
      <c r="G46" s="224"/>
      <c r="H46" s="224"/>
      <c r="I46" s="224"/>
      <c r="J46" s="224"/>
      <c r="K46" s="224"/>
      <c r="L46" s="224"/>
      <c r="M46" s="224"/>
      <c r="N46" s="224"/>
      <c r="O46" s="224"/>
      <c r="P46" s="224"/>
      <c r="Q46" s="224"/>
      <c r="R46" s="224"/>
      <c r="S46" s="224"/>
    </row>
    <row r="47" spans="1:19" ht="14.25" x14ac:dyDescent="0.25">
      <c r="A47" s="195" t="s">
        <v>287</v>
      </c>
      <c r="B47" s="224">
        <v>0.9</v>
      </c>
      <c r="C47" s="197">
        <v>4</v>
      </c>
      <c r="D47" s="197">
        <v>2.5</v>
      </c>
      <c r="E47" s="197">
        <v>5.5</v>
      </c>
      <c r="F47" s="224"/>
      <c r="G47" s="224"/>
      <c r="H47" s="224"/>
      <c r="I47" s="224"/>
      <c r="J47" s="224"/>
      <c r="K47" s="224"/>
      <c r="L47" s="224"/>
      <c r="M47" s="224"/>
      <c r="N47" s="224"/>
      <c r="O47" s="224"/>
      <c r="P47" s="224"/>
      <c r="Q47" s="224"/>
      <c r="R47" s="224"/>
      <c r="S47" s="224"/>
    </row>
    <row r="48" spans="1:19" ht="14.25" x14ac:dyDescent="0.25">
      <c r="A48" s="195" t="s">
        <v>288</v>
      </c>
      <c r="B48" s="224">
        <v>1</v>
      </c>
      <c r="C48" s="197">
        <v>4</v>
      </c>
      <c r="D48" s="197">
        <v>2.5</v>
      </c>
      <c r="E48" s="197">
        <v>5.5</v>
      </c>
      <c r="F48" s="224"/>
      <c r="G48" s="224"/>
      <c r="H48" s="224"/>
      <c r="I48" s="224"/>
      <c r="J48" s="224"/>
      <c r="K48" s="224"/>
      <c r="L48" s="224"/>
      <c r="M48" s="224"/>
      <c r="N48" s="224"/>
      <c r="O48" s="224"/>
      <c r="P48" s="224"/>
      <c r="Q48" s="224"/>
      <c r="R48" s="224"/>
      <c r="S48" s="224"/>
    </row>
    <row r="49" spans="1:19" ht="14.25" x14ac:dyDescent="0.25">
      <c r="A49" s="195" t="s">
        <v>289</v>
      </c>
      <c r="B49" s="224">
        <v>0.7</v>
      </c>
      <c r="C49" s="197">
        <v>4</v>
      </c>
      <c r="D49" s="197">
        <v>2.5</v>
      </c>
      <c r="E49" s="197">
        <v>5.5</v>
      </c>
      <c r="F49" s="224"/>
      <c r="G49" s="224"/>
      <c r="H49" s="224"/>
      <c r="I49" s="224"/>
      <c r="J49" s="224"/>
      <c r="K49" s="224"/>
      <c r="L49" s="224"/>
      <c r="M49" s="224"/>
      <c r="N49" s="224"/>
      <c r="O49" s="224"/>
      <c r="P49" s="224"/>
      <c r="Q49" s="224"/>
      <c r="R49" s="224"/>
      <c r="S49" s="224"/>
    </row>
    <row r="50" spans="1:19" ht="14.25" x14ac:dyDescent="0.25">
      <c r="A50" s="195" t="s">
        <v>282</v>
      </c>
      <c r="B50" s="224">
        <v>0.3</v>
      </c>
      <c r="C50" s="197">
        <v>4</v>
      </c>
      <c r="D50" s="197">
        <v>2.5</v>
      </c>
      <c r="E50" s="197">
        <v>5.5</v>
      </c>
      <c r="F50" s="224"/>
      <c r="G50" s="224"/>
      <c r="H50" s="224"/>
      <c r="I50" s="224"/>
      <c r="J50" s="224"/>
      <c r="K50" s="224"/>
      <c r="L50" s="224"/>
      <c r="M50" s="224"/>
      <c r="N50" s="224"/>
      <c r="O50" s="224"/>
      <c r="P50" s="224"/>
      <c r="Q50" s="224"/>
      <c r="R50" s="224"/>
      <c r="S50" s="224"/>
    </row>
    <row r="51" spans="1:19" ht="14.25" x14ac:dyDescent="0.25">
      <c r="A51" s="195" t="s">
        <v>283</v>
      </c>
      <c r="B51" s="224">
        <v>-0.5</v>
      </c>
      <c r="C51" s="197">
        <v>4</v>
      </c>
      <c r="D51" s="197">
        <v>2.5</v>
      </c>
      <c r="E51" s="197">
        <v>5.5</v>
      </c>
      <c r="F51" s="224"/>
      <c r="G51" s="224"/>
      <c r="H51" s="224"/>
      <c r="I51" s="224"/>
      <c r="J51" s="224"/>
      <c r="K51" s="224"/>
      <c r="L51" s="224"/>
      <c r="M51" s="224"/>
      <c r="N51" s="224"/>
      <c r="O51" s="224"/>
      <c r="P51" s="224"/>
      <c r="Q51" s="224"/>
      <c r="R51" s="224"/>
      <c r="S51" s="224"/>
    </row>
    <row r="52" spans="1:19" ht="14.25" x14ac:dyDescent="0.25">
      <c r="A52" s="195" t="s">
        <v>284</v>
      </c>
      <c r="B52" s="224">
        <v>-0.1</v>
      </c>
      <c r="C52" s="197">
        <v>4</v>
      </c>
      <c r="D52" s="197">
        <v>2.5</v>
      </c>
      <c r="E52" s="197">
        <v>5.5</v>
      </c>
      <c r="F52" s="224"/>
      <c r="G52" s="224"/>
      <c r="H52" s="224"/>
      <c r="I52" s="224"/>
      <c r="J52" s="224"/>
      <c r="K52" s="224"/>
      <c r="L52" s="224"/>
      <c r="M52" s="224"/>
      <c r="N52" s="224"/>
      <c r="O52" s="224"/>
      <c r="P52" s="224"/>
      <c r="Q52" s="224"/>
      <c r="R52" s="224"/>
      <c r="S52" s="224"/>
    </row>
    <row r="53" spans="1:19" ht="14.25" x14ac:dyDescent="0.25">
      <c r="A53" s="195" t="s">
        <v>285</v>
      </c>
      <c r="B53" s="224">
        <v>0.9</v>
      </c>
      <c r="C53" s="197">
        <v>4</v>
      </c>
      <c r="D53" s="197">
        <v>2.5</v>
      </c>
      <c r="E53" s="197">
        <v>5.5</v>
      </c>
      <c r="F53" s="224"/>
      <c r="G53" s="224"/>
      <c r="H53" s="224"/>
      <c r="I53" s="224"/>
      <c r="J53" s="224"/>
      <c r="K53" s="224"/>
      <c r="L53" s="224"/>
      <c r="M53" s="224"/>
      <c r="N53" s="224"/>
      <c r="O53" s="224"/>
      <c r="P53" s="224"/>
      <c r="Q53" s="224"/>
      <c r="R53" s="224"/>
      <c r="S53" s="224"/>
    </row>
    <row r="54" spans="1:19" ht="14.25" x14ac:dyDescent="0.25">
      <c r="A54" s="195" t="s">
        <v>284</v>
      </c>
      <c r="B54" s="224">
        <v>1.2</v>
      </c>
      <c r="C54" s="197">
        <v>4</v>
      </c>
      <c r="D54" s="197">
        <v>2.5</v>
      </c>
      <c r="E54" s="197">
        <v>5.5</v>
      </c>
      <c r="F54" s="224"/>
      <c r="G54" s="224"/>
      <c r="H54" s="224"/>
      <c r="I54" s="224"/>
      <c r="J54" s="224"/>
      <c r="K54" s="224"/>
      <c r="L54" s="224"/>
      <c r="M54" s="224"/>
      <c r="N54" s="224"/>
      <c r="O54" s="224"/>
      <c r="P54" s="224"/>
      <c r="Q54" s="224"/>
      <c r="R54" s="224"/>
      <c r="S54" s="224"/>
    </row>
    <row r="55" spans="1:19" ht="14.25" x14ac:dyDescent="0.25">
      <c r="A55" s="195" t="s">
        <v>844</v>
      </c>
      <c r="B55" s="224">
        <v>1.7</v>
      </c>
      <c r="C55" s="197">
        <v>4</v>
      </c>
      <c r="D55" s="197">
        <v>2.5</v>
      </c>
      <c r="E55" s="197">
        <v>5.5</v>
      </c>
      <c r="F55" s="224"/>
      <c r="G55" s="224"/>
      <c r="H55" s="224"/>
      <c r="I55" s="224"/>
      <c r="J55" s="224"/>
      <c r="K55" s="224"/>
      <c r="L55" s="224"/>
      <c r="M55" s="224"/>
      <c r="N55" s="224"/>
      <c r="O55" s="224"/>
      <c r="P55" s="224"/>
      <c r="Q55" s="224"/>
      <c r="R55" s="224"/>
      <c r="S55" s="224"/>
    </row>
    <row r="56" spans="1:19" x14ac:dyDescent="0.25">
      <c r="A56" s="224" t="s">
        <v>844</v>
      </c>
      <c r="B56" s="224">
        <v>1.5</v>
      </c>
      <c r="C56" s="197">
        <v>4</v>
      </c>
      <c r="D56" s="197">
        <v>2.5</v>
      </c>
      <c r="E56" s="197">
        <v>5.5</v>
      </c>
      <c r="F56" s="224"/>
      <c r="G56" s="224"/>
      <c r="H56" s="224"/>
      <c r="I56" s="224"/>
      <c r="J56" s="224"/>
      <c r="K56" s="224"/>
      <c r="L56" s="224"/>
      <c r="M56" s="224"/>
      <c r="N56" s="224"/>
      <c r="O56" s="224"/>
      <c r="P56" s="224"/>
      <c r="Q56" s="224"/>
      <c r="R56" s="224"/>
      <c r="S56" s="224"/>
    </row>
    <row r="57" spans="1:19" x14ac:dyDescent="0.25">
      <c r="A57" s="224" t="s">
        <v>285</v>
      </c>
      <c r="B57" s="224">
        <v>1.8</v>
      </c>
      <c r="C57" s="197">
        <v>4</v>
      </c>
      <c r="D57" s="197">
        <v>2.5</v>
      </c>
      <c r="E57" s="197">
        <v>5.5</v>
      </c>
      <c r="F57" s="224"/>
      <c r="G57" s="224"/>
      <c r="H57" s="224"/>
      <c r="I57" s="224"/>
      <c r="J57" s="224"/>
      <c r="K57" s="224"/>
      <c r="L57" s="224"/>
      <c r="M57" s="224"/>
      <c r="N57" s="224"/>
      <c r="O57" s="224"/>
      <c r="P57" s="224"/>
      <c r="Q57" s="224"/>
      <c r="R57" s="224"/>
      <c r="S57" s="224"/>
    </row>
    <row r="58" spans="1:19" x14ac:dyDescent="0.25">
      <c r="A58" s="224" t="s">
        <v>286</v>
      </c>
      <c r="B58" s="224">
        <v>1.4</v>
      </c>
      <c r="C58" s="197">
        <v>4</v>
      </c>
      <c r="D58" s="197">
        <v>2.5</v>
      </c>
      <c r="E58" s="197">
        <v>5.5</v>
      </c>
      <c r="F58" s="224"/>
      <c r="G58" s="224"/>
      <c r="H58" s="224"/>
      <c r="I58" s="224"/>
      <c r="J58" s="224"/>
      <c r="K58" s="224"/>
      <c r="L58" s="224"/>
      <c r="M58" s="224"/>
      <c r="N58" s="224"/>
      <c r="O58" s="224"/>
      <c r="P58" s="224"/>
      <c r="Q58" s="224"/>
      <c r="R58" s="224"/>
      <c r="S58" s="224"/>
    </row>
    <row r="59" spans="1:19" ht="14.25" x14ac:dyDescent="0.25">
      <c r="A59" s="195" t="s">
        <v>287</v>
      </c>
      <c r="B59" s="224">
        <v>1.3</v>
      </c>
      <c r="C59" s="197">
        <v>4</v>
      </c>
      <c r="D59" s="197">
        <v>2.5</v>
      </c>
      <c r="E59" s="197">
        <v>5.5</v>
      </c>
      <c r="F59" s="224"/>
      <c r="G59" s="224"/>
      <c r="H59" s="224"/>
      <c r="I59" s="224"/>
      <c r="J59" s="224"/>
      <c r="K59" s="224"/>
      <c r="L59" s="224"/>
      <c r="M59" s="224"/>
      <c r="N59" s="224"/>
      <c r="O59" s="224"/>
      <c r="P59" s="224"/>
      <c r="Q59" s="224"/>
      <c r="R59" s="224"/>
      <c r="S59" s="224"/>
    </row>
    <row r="60" spans="1:19" ht="14.25" x14ac:dyDescent="0.25">
      <c r="A60" s="195" t="s">
        <v>288</v>
      </c>
      <c r="B60" s="224">
        <v>1.6</v>
      </c>
      <c r="C60" s="197">
        <v>4</v>
      </c>
      <c r="D60" s="197">
        <v>2.5</v>
      </c>
      <c r="E60" s="197">
        <v>5.5</v>
      </c>
      <c r="F60" s="224"/>
      <c r="G60" s="224"/>
      <c r="H60" s="224"/>
      <c r="I60" s="224"/>
      <c r="J60" s="224"/>
      <c r="K60" s="224"/>
      <c r="L60" s="224"/>
      <c r="M60" s="224"/>
      <c r="N60" s="224"/>
      <c r="O60" s="224"/>
      <c r="P60" s="224"/>
      <c r="Q60" s="224"/>
      <c r="R60" s="224"/>
      <c r="S60" s="224"/>
    </row>
    <row r="61" spans="1:19" ht="14.25" x14ac:dyDescent="0.25">
      <c r="A61" s="195" t="s">
        <v>289</v>
      </c>
      <c r="B61" s="224">
        <v>3.7</v>
      </c>
      <c r="C61" s="197">
        <v>4</v>
      </c>
      <c r="D61" s="197">
        <v>2.5</v>
      </c>
      <c r="E61" s="197">
        <v>5.5</v>
      </c>
      <c r="F61" s="224"/>
      <c r="G61" s="224"/>
      <c r="H61" s="224"/>
      <c r="I61" s="224"/>
      <c r="J61" s="224"/>
      <c r="K61" s="224"/>
      <c r="L61" s="224"/>
      <c r="M61" s="224"/>
      <c r="N61" s="224"/>
      <c r="O61" s="224"/>
      <c r="P61" s="224"/>
      <c r="Q61" s="224"/>
      <c r="R61" s="224"/>
      <c r="S61" s="224"/>
    </row>
  </sheetData>
  <mergeCells count="1">
    <mergeCell ref="G18:I20"/>
  </mergeCells>
  <hyperlinks>
    <hyperlink ref="A1" location="List!A1" display="List!A1"/>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zoomScaleNormal="100" workbookViewId="0">
      <pane xSplit="1" ySplit="1" topLeftCell="L2" activePane="bottomRight" state="frozen"/>
      <selection pane="topRight" activeCell="AA62" sqref="AA62"/>
      <selection pane="bottomLeft" activeCell="AA62" sqref="AA62"/>
      <selection pane="bottomRight"/>
    </sheetView>
  </sheetViews>
  <sheetFormatPr defaultColWidth="8.88671875" defaultRowHeight="14.25" x14ac:dyDescent="0.25"/>
  <cols>
    <col min="1" max="1" width="23.109375" style="22" bestFit="1" customWidth="1"/>
    <col min="2" max="16384" width="8.88671875" style="22"/>
  </cols>
  <sheetData>
    <row r="1" spans="1:25" ht="15" x14ac:dyDescent="0.25">
      <c r="A1" s="308" t="s">
        <v>848</v>
      </c>
      <c r="B1" s="22" t="s">
        <v>96</v>
      </c>
      <c r="C1" s="22" t="s">
        <v>80</v>
      </c>
      <c r="D1" s="22" t="s">
        <v>77</v>
      </c>
      <c r="E1" s="22" t="s">
        <v>78</v>
      </c>
      <c r="F1" s="22" t="s">
        <v>97</v>
      </c>
      <c r="G1" s="22" t="s">
        <v>80</v>
      </c>
      <c r="H1" s="22" t="s">
        <v>77</v>
      </c>
      <c r="I1" s="22" t="s">
        <v>78</v>
      </c>
      <c r="J1" s="22" t="s">
        <v>98</v>
      </c>
      <c r="K1" s="22" t="s">
        <v>80</v>
      </c>
      <c r="L1" s="22" t="s">
        <v>77</v>
      </c>
      <c r="M1" s="22" t="s">
        <v>78</v>
      </c>
      <c r="N1" s="22" t="s">
        <v>99</v>
      </c>
      <c r="O1" s="22" t="s">
        <v>80</v>
      </c>
      <c r="P1" s="22" t="s">
        <v>77</v>
      </c>
      <c r="Q1" s="22" t="s">
        <v>78</v>
      </c>
      <c r="R1" s="99" t="s">
        <v>100</v>
      </c>
      <c r="S1" s="99" t="s">
        <v>80</v>
      </c>
      <c r="T1" s="99" t="s">
        <v>77</v>
      </c>
      <c r="U1" s="99" t="s">
        <v>78</v>
      </c>
      <c r="V1" s="99" t="s">
        <v>101</v>
      </c>
      <c r="W1" s="99" t="s">
        <v>80</v>
      </c>
      <c r="X1" s="99" t="s">
        <v>77</v>
      </c>
      <c r="Y1" s="22" t="s">
        <v>78</v>
      </c>
    </row>
    <row r="2" spans="1:25" x14ac:dyDescent="0.25">
      <c r="A2" s="22" t="s">
        <v>238</v>
      </c>
      <c r="B2" s="65">
        <v>-16.269450911511512</v>
      </c>
      <c r="C2" s="65">
        <v>-14.247319759210995</v>
      </c>
      <c r="D2" s="65">
        <v>-16.220101520623032</v>
      </c>
      <c r="E2" s="65">
        <v>-12.173978535550802</v>
      </c>
      <c r="F2" s="65">
        <v>-5.6982782734099686</v>
      </c>
      <c r="G2" s="65">
        <v>-3.7255670016511147</v>
      </c>
      <c r="H2" s="65">
        <v>1.0098625025013632</v>
      </c>
      <c r="I2" s="65">
        <v>2.2412666328701221</v>
      </c>
      <c r="J2" s="65">
        <v>5.5587642778320685</v>
      </c>
      <c r="K2" s="65">
        <v>2.3674496663436742</v>
      </c>
      <c r="L2" s="65">
        <v>4.6750390240283082</v>
      </c>
      <c r="M2" s="65">
        <v>6.1688884200858212</v>
      </c>
      <c r="N2" s="65">
        <v>9.4362590870751006</v>
      </c>
      <c r="O2" s="65">
        <v>5.2968209895528702</v>
      </c>
      <c r="P2" s="65">
        <v>-1.71428319894531</v>
      </c>
      <c r="Q2" s="65">
        <v>-2.3932702253878517</v>
      </c>
      <c r="R2" s="100">
        <v>-4.9000000000000004</v>
      </c>
      <c r="S2" s="100">
        <v>-2.8</v>
      </c>
      <c r="T2" s="100">
        <v>1.6</v>
      </c>
      <c r="U2" s="100">
        <v>2.5</v>
      </c>
      <c r="V2" s="125">
        <v>-0.11750046271600922</v>
      </c>
      <c r="W2" s="125">
        <v>-4.1737171367424679</v>
      </c>
      <c r="X2" s="125">
        <v>-1.1440714370520908</v>
      </c>
      <c r="Y2" s="30">
        <v>-0.89173545848807123</v>
      </c>
    </row>
    <row r="3" spans="1:25" x14ac:dyDescent="0.25">
      <c r="A3" s="22" t="s">
        <v>239</v>
      </c>
      <c r="B3" s="65">
        <v>-15.424049767459891</v>
      </c>
      <c r="C3" s="65">
        <v>-13.275978095463472</v>
      </c>
      <c r="D3" s="65">
        <v>-15.145459515984953</v>
      </c>
      <c r="E3" s="65">
        <v>-10.67488321677537</v>
      </c>
      <c r="F3" s="65">
        <v>-4.1224109219509444</v>
      </c>
      <c r="G3" s="65">
        <v>-2.830647722910328</v>
      </c>
      <c r="H3" s="65">
        <v>1.3917532796574363</v>
      </c>
      <c r="I3" s="65">
        <v>0.75623912697528795</v>
      </c>
      <c r="J3" s="65">
        <v>2.8947820381905984</v>
      </c>
      <c r="K3" s="65">
        <v>1.5008760799882594</v>
      </c>
      <c r="L3" s="65">
        <v>3.9397759820917457</v>
      </c>
      <c r="M3" s="65">
        <v>6.187279358044691</v>
      </c>
      <c r="N3" s="65">
        <v>10.676015633855272</v>
      </c>
      <c r="O3" s="65">
        <v>4.0432649368704432</v>
      </c>
      <c r="P3" s="65">
        <v>-3.9600166772211054</v>
      </c>
      <c r="Q3" s="65">
        <v>-3.7197846237419725</v>
      </c>
      <c r="R3" s="100">
        <v>-5.9</v>
      </c>
      <c r="S3" s="100">
        <v>-3.2</v>
      </c>
      <c r="T3" s="100">
        <v>2.7</v>
      </c>
      <c r="U3" s="100">
        <v>3.2</v>
      </c>
      <c r="V3" s="125">
        <v>0.61620004247988902</v>
      </c>
      <c r="W3" s="125">
        <v>-2.7479586957636712</v>
      </c>
      <c r="X3" s="125">
        <v>-1.378210531983342</v>
      </c>
      <c r="Y3" s="30">
        <v>-1.5323386270326722</v>
      </c>
    </row>
    <row r="4" spans="1:25" x14ac:dyDescent="0.25">
      <c r="A4" s="22" t="s">
        <v>240</v>
      </c>
      <c r="B4" s="65">
        <v>-16.639792391061007</v>
      </c>
      <c r="C4" s="65">
        <v>-14.686783019606438</v>
      </c>
      <c r="D4" s="65">
        <v>-16.713486039389196</v>
      </c>
      <c r="E4" s="65">
        <v>-12.866635242358285</v>
      </c>
      <c r="F4" s="65">
        <v>-6.3842864260501528</v>
      </c>
      <c r="G4" s="65">
        <v>-4.0727842791837219</v>
      </c>
      <c r="H4" s="65">
        <v>0.91356067048533873</v>
      </c>
      <c r="I4" s="65">
        <v>3.1562156633646765</v>
      </c>
      <c r="J4" s="65">
        <v>7.1028480655802184</v>
      </c>
      <c r="K4" s="65">
        <v>2.8253891781904628</v>
      </c>
      <c r="L4" s="65">
        <v>5.0501889287134958</v>
      </c>
      <c r="M4" s="65">
        <v>6.1233503086363044</v>
      </c>
      <c r="N4" s="65">
        <v>8.6981757339557078</v>
      </c>
      <c r="O4" s="65">
        <v>6.0358051245117395</v>
      </c>
      <c r="P4" s="65">
        <v>-0.36767843088098573</v>
      </c>
      <c r="Q4" s="65">
        <v>-1.6728668056727258</v>
      </c>
      <c r="R4" s="100">
        <v>-4.3</v>
      </c>
      <c r="S4" s="100">
        <v>-2.6</v>
      </c>
      <c r="T4" s="100">
        <v>0.9</v>
      </c>
      <c r="U4" s="100">
        <v>2.1</v>
      </c>
      <c r="V4" s="125">
        <v>-0.55299521812025887</v>
      </c>
      <c r="W4" s="125">
        <v>-5.0204822945543128</v>
      </c>
      <c r="X4" s="125">
        <v>-1.0213442137564641</v>
      </c>
      <c r="Y4" s="30">
        <v>-0.52629283670938776</v>
      </c>
    </row>
    <row r="5" spans="1:25" x14ac:dyDescent="0.25">
      <c r="A5" s="22" t="s">
        <v>241</v>
      </c>
      <c r="B5" s="65">
        <v>-15.424049767459891</v>
      </c>
      <c r="C5" s="65">
        <v>-13.275978095463472</v>
      </c>
      <c r="D5" s="65">
        <v>-15.145459515984953</v>
      </c>
      <c r="E5" s="65">
        <v>-10.67488321677537</v>
      </c>
      <c r="F5" s="65">
        <v>-4.1224109219509444</v>
      </c>
      <c r="G5" s="65">
        <v>-2.830647722910328</v>
      </c>
      <c r="H5" s="65">
        <v>1.3917532796574363</v>
      </c>
      <c r="I5" s="65">
        <v>0.75623912697528795</v>
      </c>
      <c r="J5" s="65">
        <v>2.8947820381905984</v>
      </c>
      <c r="K5" s="65">
        <v>1.5008760799882594</v>
      </c>
      <c r="L5" s="65">
        <v>3.9397759820917457</v>
      </c>
      <c r="M5" s="65">
        <v>6.187279358044691</v>
      </c>
      <c r="N5" s="65">
        <v>10.676015633855272</v>
      </c>
      <c r="O5" s="65">
        <v>4.0432649368704432</v>
      </c>
      <c r="P5" s="65">
        <v>-3.9600166772211054</v>
      </c>
      <c r="Q5" s="65">
        <v>-3.7197846237419725</v>
      </c>
      <c r="R5" s="100">
        <v>-5.9</v>
      </c>
      <c r="S5" s="100">
        <v>-3.2</v>
      </c>
      <c r="T5" s="100">
        <v>2.7</v>
      </c>
      <c r="U5" s="100">
        <v>3.2</v>
      </c>
      <c r="V5" s="125">
        <v>0.61620004247988902</v>
      </c>
      <c r="W5" s="125">
        <v>-2.7479586957636712</v>
      </c>
      <c r="X5" s="125">
        <v>-1.378210531983342</v>
      </c>
      <c r="Y5" s="30">
        <v>-1.5323386270326722</v>
      </c>
    </row>
    <row r="6" spans="1:25" x14ac:dyDescent="0.25">
      <c r="A6" s="22" t="s">
        <v>242</v>
      </c>
      <c r="B6" s="65">
        <v>-20.179755847243115</v>
      </c>
      <c r="C6" s="65">
        <v>-18.056860748296089</v>
      </c>
      <c r="D6" s="65">
        <v>-20.358531202548974</v>
      </c>
      <c r="E6" s="65">
        <v>-15.971418134893455</v>
      </c>
      <c r="F6" s="65">
        <v>-8.35041666591016</v>
      </c>
      <c r="G6" s="65">
        <v>-5.1617825466470038</v>
      </c>
      <c r="H6" s="65">
        <v>1.0129553556647437</v>
      </c>
      <c r="I6" s="65">
        <v>4.823937100796087</v>
      </c>
      <c r="J6" s="65">
        <v>10.355729078254242</v>
      </c>
      <c r="K6" s="65">
        <v>3.8337860301210327</v>
      </c>
      <c r="L6" s="65">
        <v>6.4553420409603461</v>
      </c>
      <c r="M6" s="65">
        <v>7.335183187885093</v>
      </c>
      <c r="N6" s="65">
        <v>9.7045402355432202</v>
      </c>
      <c r="O6" s="65">
        <v>8.2608589855065873</v>
      </c>
      <c r="P6" s="65">
        <v>1.1959771117019216</v>
      </c>
      <c r="Q6" s="65">
        <v>-1.0206785187959611</v>
      </c>
      <c r="R6" s="100">
        <v>-4.5</v>
      </c>
      <c r="S6" s="100">
        <v>-2.9</v>
      </c>
      <c r="T6" s="100">
        <v>0.2</v>
      </c>
      <c r="U6" s="100">
        <v>2</v>
      </c>
      <c r="V6" s="125">
        <v>-1.2126491349322492</v>
      </c>
      <c r="W6" s="125">
        <v>-7.1509851305807501</v>
      </c>
      <c r="X6" s="125">
        <v>-1.1991096183133862</v>
      </c>
      <c r="Y6" s="30">
        <v>-0.30205720378498313</v>
      </c>
    </row>
    <row r="32" spans="13:13" x14ac:dyDescent="0.25">
      <c r="M32" s="1"/>
    </row>
  </sheetData>
  <hyperlinks>
    <hyperlink ref="A1" location="List!A1" display="List!A1"/>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34"/>
  <sheetViews>
    <sheetView zoomScaleNormal="100" workbookViewId="0"/>
  </sheetViews>
  <sheetFormatPr defaultColWidth="8.88671875" defaultRowHeight="14.25" x14ac:dyDescent="0.25"/>
  <cols>
    <col min="1" max="1" width="8.88671875" style="22"/>
    <col min="2" max="2" width="8.109375" style="22" customWidth="1"/>
    <col min="3" max="16384" width="8.88671875" style="22"/>
  </cols>
  <sheetData>
    <row r="1" spans="1:15" ht="15" x14ac:dyDescent="0.25">
      <c r="A1" s="308" t="s">
        <v>848</v>
      </c>
      <c r="B1" s="22" t="s">
        <v>243</v>
      </c>
      <c r="C1" s="22" t="s">
        <v>244</v>
      </c>
      <c r="D1" s="22" t="s">
        <v>245</v>
      </c>
      <c r="E1" s="22" t="s">
        <v>246</v>
      </c>
    </row>
    <row r="2" spans="1:15" x14ac:dyDescent="0.25">
      <c r="A2" s="22" t="s">
        <v>98</v>
      </c>
      <c r="B2" s="31">
        <v>9.684258163781706E-2</v>
      </c>
      <c r="C2" s="31">
        <v>-4.1912472114929357E-2</v>
      </c>
      <c r="D2" s="31">
        <v>8.0929290280523924E-2</v>
      </c>
      <c r="E2" s="31">
        <v>8.0929290280523924E-2</v>
      </c>
      <c r="F2" s="31"/>
      <c r="J2" s="1"/>
      <c r="L2" s="45"/>
      <c r="M2" s="45"/>
      <c r="O2" s="1"/>
    </row>
    <row r="3" spans="1:15" x14ac:dyDescent="0.25">
      <c r="A3" s="22" t="s">
        <v>80</v>
      </c>
      <c r="B3" s="31">
        <v>0.12630491171678784</v>
      </c>
      <c r="C3" s="31">
        <v>0.14882957355312953</v>
      </c>
      <c r="D3" s="31">
        <v>0.12931235135384336</v>
      </c>
      <c r="E3" s="31">
        <v>0.12931235135384336</v>
      </c>
      <c r="F3" s="31"/>
      <c r="J3" s="1"/>
      <c r="L3" s="31"/>
      <c r="M3" s="31"/>
      <c r="O3" s="1"/>
    </row>
    <row r="4" spans="1:15" x14ac:dyDescent="0.25">
      <c r="A4" s="22" t="s">
        <v>77</v>
      </c>
      <c r="B4" s="31">
        <v>9.6260334133689576E-2</v>
      </c>
      <c r="C4" s="31">
        <v>6.4973533581466111E-2</v>
      </c>
      <c r="D4" s="31">
        <v>9.1444138691318524E-2</v>
      </c>
      <c r="E4" s="31">
        <v>9.1444138691318524E-2</v>
      </c>
      <c r="F4" s="31"/>
      <c r="M4" s="31"/>
      <c r="N4" s="31"/>
      <c r="O4" s="31"/>
    </row>
    <row r="5" spans="1:15" x14ac:dyDescent="0.25">
      <c r="A5" s="22" t="s">
        <v>78</v>
      </c>
      <c r="B5" s="31">
        <v>0.2228289228277518</v>
      </c>
      <c r="C5" s="31">
        <v>-1.2721252581995088E-2</v>
      </c>
      <c r="D5" s="31">
        <v>0.17722984127534658</v>
      </c>
      <c r="E5" s="31">
        <v>0.17722984127534658</v>
      </c>
      <c r="F5" s="31"/>
      <c r="J5" s="1"/>
      <c r="K5" s="1"/>
      <c r="L5" s="1"/>
      <c r="M5" s="31"/>
      <c r="N5" s="31"/>
      <c r="O5" s="31"/>
    </row>
    <row r="6" spans="1:15" x14ac:dyDescent="0.25">
      <c r="A6" s="22" t="s">
        <v>99</v>
      </c>
      <c r="B6" s="31">
        <v>5.8433926994705558E-2</v>
      </c>
      <c r="C6" s="31">
        <v>0.25217813246739706</v>
      </c>
      <c r="D6" s="31">
        <v>7.7716760607873331E-2</v>
      </c>
      <c r="E6" s="31">
        <v>7.7716760607873331E-2</v>
      </c>
      <c r="F6" s="31"/>
      <c r="M6" s="31"/>
      <c r="N6" s="31"/>
      <c r="O6" s="31"/>
    </row>
    <row r="7" spans="1:15" x14ac:dyDescent="0.25">
      <c r="A7" s="22" t="s">
        <v>80</v>
      </c>
      <c r="B7" s="31">
        <v>9.1953200941774893E-2</v>
      </c>
      <c r="C7" s="31">
        <v>0.14210536625954262</v>
      </c>
      <c r="D7" s="31">
        <v>9.868634198127299E-2</v>
      </c>
      <c r="E7" s="31">
        <v>9.868634198127299E-2</v>
      </c>
      <c r="F7" s="31"/>
      <c r="J7" s="31"/>
      <c r="K7" s="31"/>
      <c r="L7" s="45"/>
      <c r="M7" s="31"/>
      <c r="N7" s="31"/>
      <c r="O7" s="31"/>
    </row>
    <row r="8" spans="1:15" x14ac:dyDescent="0.25">
      <c r="A8" s="22" t="s">
        <v>77</v>
      </c>
      <c r="B8" s="31">
        <v>3.4913602719927467E-2</v>
      </c>
      <c r="C8" s="31">
        <v>0.13675962646719825</v>
      </c>
      <c r="D8" s="31">
        <v>5.0245560208075642E-2</v>
      </c>
      <c r="E8" s="31">
        <v>5.0245560208075642E-2</v>
      </c>
      <c r="F8" s="31"/>
      <c r="J8" s="31"/>
      <c r="K8" s="31"/>
      <c r="L8" s="45"/>
      <c r="M8" s="31"/>
      <c r="N8" s="31"/>
      <c r="O8" s="31"/>
    </row>
    <row r="9" spans="1:15" x14ac:dyDescent="0.25">
      <c r="A9" s="22" t="s">
        <v>78</v>
      </c>
      <c r="B9" s="31">
        <v>2.2953909331175453E-2</v>
      </c>
      <c r="C9" s="31">
        <v>0.25552693730829246</v>
      </c>
      <c r="D9" s="31">
        <v>6.2069684093722925E-2</v>
      </c>
      <c r="E9" s="31">
        <v>6.2069684093722925E-2</v>
      </c>
      <c r="F9" s="31"/>
      <c r="M9" s="31"/>
      <c r="N9" s="31"/>
      <c r="O9" s="31"/>
    </row>
    <row r="10" spans="1:15" x14ac:dyDescent="0.25">
      <c r="A10" s="22" t="s">
        <v>100</v>
      </c>
      <c r="B10" s="31">
        <v>0.15214404640845131</v>
      </c>
      <c r="C10" s="31">
        <v>0.20884402044324887</v>
      </c>
      <c r="D10" s="31">
        <v>0.1586691026594543</v>
      </c>
      <c r="E10" s="31">
        <v>0.1586691026594543</v>
      </c>
      <c r="F10" s="31"/>
      <c r="J10" s="1"/>
      <c r="K10" s="1"/>
      <c r="L10" s="1"/>
      <c r="M10" s="31"/>
      <c r="N10" s="31"/>
      <c r="O10" s="31"/>
    </row>
    <row r="11" spans="1:15" x14ac:dyDescent="0.25">
      <c r="A11" s="22" t="s">
        <v>80</v>
      </c>
      <c r="B11" s="31">
        <v>0.11054494010983618</v>
      </c>
      <c r="C11" s="31">
        <v>2.4502073790766445E-2</v>
      </c>
      <c r="D11" s="31">
        <v>9.8805166378606923E-2</v>
      </c>
      <c r="E11" s="31">
        <v>9.8805166378606923E-2</v>
      </c>
      <c r="F11" s="31"/>
      <c r="M11" s="31"/>
      <c r="N11" s="31"/>
      <c r="O11" s="31"/>
    </row>
    <row r="12" spans="1:15" x14ac:dyDescent="0.25">
      <c r="A12" s="22" t="s">
        <v>77</v>
      </c>
      <c r="B12" s="31">
        <v>8.8654229022704534E-2</v>
      </c>
      <c r="C12" s="31">
        <v>-5.1395688764258408E-2</v>
      </c>
      <c r="D12" s="31">
        <v>6.6831035707677303E-2</v>
      </c>
      <c r="E12" s="31">
        <v>6.6831035707677303E-2</v>
      </c>
      <c r="F12" s="31"/>
      <c r="M12" s="31"/>
      <c r="N12" s="31"/>
      <c r="O12" s="31"/>
    </row>
    <row r="13" spans="1:15" x14ac:dyDescent="0.25">
      <c r="A13" s="22" t="s">
        <v>78</v>
      </c>
      <c r="B13" s="31">
        <v>0.12575922771035095</v>
      </c>
      <c r="C13" s="31">
        <v>-5.4877100260018213E-2</v>
      </c>
      <c r="D13" s="31">
        <v>9.2898922636062059E-2</v>
      </c>
      <c r="E13" s="31">
        <v>9.2898922636062059E-2</v>
      </c>
      <c r="M13" s="31"/>
      <c r="N13" s="31"/>
      <c r="O13" s="31"/>
    </row>
    <row r="14" spans="1:15" x14ac:dyDescent="0.25">
      <c r="A14" s="22" t="s">
        <v>101</v>
      </c>
      <c r="B14" s="31">
        <v>5.5258147824682165E-3</v>
      </c>
      <c r="C14" s="31">
        <v>-0.15889792973765027</v>
      </c>
      <c r="D14" s="31">
        <v>6.5362055714455834E-3</v>
      </c>
      <c r="E14" s="31">
        <v>-1.3050861558323372E-2</v>
      </c>
      <c r="M14" s="31"/>
      <c r="N14" s="31"/>
      <c r="O14" s="31"/>
    </row>
    <row r="15" spans="1:15" x14ac:dyDescent="0.25">
      <c r="A15" s="22" t="s">
        <v>80</v>
      </c>
      <c r="B15" s="31">
        <v>-0.19685828501738997</v>
      </c>
      <c r="C15" s="31">
        <v>-0.39131121464367796</v>
      </c>
      <c r="D15" s="31">
        <v>-0.21661388111175564</v>
      </c>
      <c r="E15" s="31">
        <v>-0.22094146799998512</v>
      </c>
      <c r="M15" s="31"/>
      <c r="N15" s="31"/>
      <c r="O15" s="31"/>
    </row>
    <row r="16" spans="1:15" x14ac:dyDescent="0.25">
      <c r="A16" s="22" t="s">
        <v>77</v>
      </c>
      <c r="B16" s="31">
        <v>-9.1723719737944548E-2</v>
      </c>
      <c r="C16" s="31">
        <v>-0.13421947345090501</v>
      </c>
      <c r="D16" s="31">
        <v>-8.7543860205606325E-2</v>
      </c>
      <c r="E16" s="31">
        <v>-9.7401226038971916E-2</v>
      </c>
      <c r="M16" s="31"/>
      <c r="N16" s="31"/>
      <c r="O16" s="31"/>
    </row>
    <row r="17" spans="1:16" x14ac:dyDescent="0.25">
      <c r="A17" s="22" t="s">
        <v>78</v>
      </c>
      <c r="B17" s="31">
        <v>-0.23271992683501125</v>
      </c>
      <c r="C17" s="31">
        <v>-1.5634735546055652E-2</v>
      </c>
      <c r="D17" s="31">
        <v>-9.5000000000000001E-2</v>
      </c>
      <c r="E17" s="31">
        <v>-0.19901175384817185</v>
      </c>
    </row>
    <row r="20" spans="1:16" x14ac:dyDescent="0.25">
      <c r="B20" s="78"/>
      <c r="C20" s="78"/>
      <c r="D20" s="78"/>
      <c r="E20" s="77"/>
      <c r="F20" s="77"/>
      <c r="G20" s="77"/>
    </row>
    <row r="21" spans="1:16" x14ac:dyDescent="0.25">
      <c r="B21" s="78"/>
      <c r="C21" s="78"/>
      <c r="D21" s="78"/>
      <c r="E21" s="77"/>
      <c r="F21" s="77"/>
      <c r="G21" s="77"/>
    </row>
    <row r="23" spans="1:16" x14ac:dyDescent="0.25">
      <c r="B23" s="78"/>
      <c r="C23" s="78"/>
      <c r="D23" s="78"/>
      <c r="E23" s="77"/>
      <c r="F23" s="77"/>
      <c r="G23" s="77"/>
    </row>
    <row r="24" spans="1:16" x14ac:dyDescent="0.25">
      <c r="B24" s="65"/>
      <c r="C24" s="65"/>
      <c r="D24" s="65"/>
      <c r="E24" s="65"/>
      <c r="F24" s="65"/>
      <c r="G24" s="65"/>
      <c r="H24" s="65"/>
      <c r="I24" s="65"/>
      <c r="J24" s="65"/>
      <c r="K24" s="65"/>
      <c r="L24" s="65"/>
      <c r="M24" s="65"/>
      <c r="N24" s="65"/>
      <c r="O24" s="78"/>
      <c r="P24" s="78"/>
    </row>
    <row r="25" spans="1:16" x14ac:dyDescent="0.25">
      <c r="B25" s="65"/>
      <c r="C25" s="65"/>
      <c r="D25" s="65"/>
      <c r="E25" s="65"/>
      <c r="F25" s="65"/>
      <c r="G25" s="65"/>
      <c r="H25" s="30"/>
      <c r="I25" s="30"/>
      <c r="J25" s="30"/>
      <c r="K25" s="30"/>
      <c r="L25" s="30"/>
      <c r="M25" s="30"/>
      <c r="N25" s="30"/>
    </row>
    <row r="26" spans="1:16" x14ac:dyDescent="0.25">
      <c r="B26" s="65"/>
      <c r="C26" s="65"/>
      <c r="D26" s="65"/>
      <c r="E26" s="65"/>
      <c r="F26" s="65"/>
      <c r="G26" s="65"/>
      <c r="H26" s="30"/>
      <c r="I26" s="30"/>
      <c r="J26" s="30"/>
      <c r="K26" s="30"/>
      <c r="L26" s="30"/>
      <c r="M26" s="30"/>
      <c r="N26" s="30"/>
    </row>
    <row r="27" spans="1:16" x14ac:dyDescent="0.25">
      <c r="B27" s="78"/>
      <c r="C27" s="78"/>
      <c r="D27" s="78"/>
      <c r="E27" s="77"/>
      <c r="F27" s="77"/>
      <c r="G27" s="77"/>
    </row>
    <row r="28" spans="1:16" x14ac:dyDescent="0.25">
      <c r="B28" s="77"/>
      <c r="C28" s="65"/>
      <c r="D28" s="65"/>
      <c r="E28" s="65"/>
      <c r="F28" s="77"/>
      <c r="G28" s="77"/>
      <c r="H28" s="77"/>
      <c r="I28" s="77"/>
      <c r="J28" s="77"/>
      <c r="K28" s="77"/>
      <c r="L28" s="77"/>
      <c r="M28" s="77"/>
      <c r="N28" s="77"/>
    </row>
    <row r="29" spans="1:16" x14ac:dyDescent="0.25">
      <c r="B29" s="77"/>
      <c r="C29" s="65"/>
      <c r="D29" s="65"/>
      <c r="E29" s="65"/>
      <c r="F29" s="77"/>
      <c r="G29" s="77"/>
      <c r="H29" s="77"/>
      <c r="I29" s="77"/>
      <c r="J29" s="77"/>
      <c r="K29" s="77"/>
      <c r="L29" s="77"/>
      <c r="M29" s="77"/>
      <c r="N29" s="77"/>
    </row>
    <row r="30" spans="1:16" x14ac:dyDescent="0.25">
      <c r="B30" s="77"/>
      <c r="C30" s="65"/>
      <c r="D30" s="65"/>
      <c r="E30" s="65"/>
      <c r="F30" s="77"/>
      <c r="G30" s="77"/>
      <c r="H30" s="77"/>
      <c r="I30" s="77"/>
      <c r="J30" s="77"/>
      <c r="K30" s="77"/>
      <c r="L30" s="77"/>
      <c r="M30" s="77"/>
      <c r="N30" s="77"/>
    </row>
    <row r="31" spans="1:16" x14ac:dyDescent="0.25">
      <c r="B31" s="78"/>
      <c r="C31" s="65"/>
      <c r="D31" s="65"/>
      <c r="E31" s="65"/>
      <c r="F31" s="77"/>
      <c r="G31" s="77"/>
      <c r="H31" s="77"/>
      <c r="I31" s="77"/>
    </row>
    <row r="32" spans="1:16" x14ac:dyDescent="0.25">
      <c r="B32" s="78"/>
      <c r="C32" s="65"/>
      <c r="D32" s="65"/>
      <c r="E32" s="65"/>
      <c r="F32" s="77"/>
      <c r="G32" s="77"/>
      <c r="H32" s="77"/>
      <c r="I32" s="77"/>
    </row>
    <row r="33" spans="3:9" x14ac:dyDescent="0.25">
      <c r="C33" s="65"/>
      <c r="D33" s="65"/>
      <c r="E33" s="65"/>
      <c r="G33" s="77"/>
      <c r="H33" s="77"/>
      <c r="I33" s="77"/>
    </row>
    <row r="34" spans="3:9" x14ac:dyDescent="0.25">
      <c r="C34" s="65"/>
      <c r="D34" s="30"/>
      <c r="E34" s="30"/>
      <c r="G34" s="77"/>
      <c r="H34" s="77"/>
      <c r="I34" s="77"/>
    </row>
  </sheetData>
  <hyperlinks>
    <hyperlink ref="A1" location="List!A1" display="List!A1"/>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zoomScale="130" zoomScaleNormal="130" workbookViewId="0"/>
  </sheetViews>
  <sheetFormatPr defaultColWidth="8.88671875" defaultRowHeight="16.5" x14ac:dyDescent="0.3"/>
  <sheetData>
    <row r="1" spans="1:25" x14ac:dyDescent="0.3">
      <c r="A1" s="308" t="s">
        <v>848</v>
      </c>
      <c r="B1" s="54" t="s">
        <v>96</v>
      </c>
      <c r="C1" s="54" t="s">
        <v>80</v>
      </c>
      <c r="D1" s="54" t="s">
        <v>77</v>
      </c>
      <c r="E1" s="54" t="s">
        <v>78</v>
      </c>
      <c r="F1" s="102" t="s">
        <v>97</v>
      </c>
      <c r="G1" s="102" t="s">
        <v>80</v>
      </c>
      <c r="H1" s="102" t="s">
        <v>77</v>
      </c>
      <c r="I1" s="102" t="s">
        <v>78</v>
      </c>
      <c r="J1" s="102" t="s">
        <v>98</v>
      </c>
      <c r="K1" s="102" t="s">
        <v>80</v>
      </c>
      <c r="L1" s="102" t="s">
        <v>77</v>
      </c>
      <c r="M1" s="102" t="s">
        <v>78</v>
      </c>
      <c r="N1" s="102" t="s">
        <v>99</v>
      </c>
      <c r="O1" s="102" t="s">
        <v>80</v>
      </c>
      <c r="P1" s="102" t="s">
        <v>77</v>
      </c>
      <c r="Q1" s="102" t="s">
        <v>78</v>
      </c>
      <c r="R1" s="102" t="s">
        <v>100</v>
      </c>
      <c r="S1" s="102" t="s">
        <v>80</v>
      </c>
      <c r="T1" s="102" t="s">
        <v>77</v>
      </c>
      <c r="U1" s="102" t="s">
        <v>78</v>
      </c>
      <c r="V1" s="102" t="s">
        <v>101</v>
      </c>
      <c r="W1" s="103" t="s">
        <v>80</v>
      </c>
      <c r="X1" s="144" t="s">
        <v>77</v>
      </c>
      <c r="Y1" s="82" t="s">
        <v>135</v>
      </c>
    </row>
    <row r="2" spans="1:25" x14ac:dyDescent="0.3">
      <c r="A2" s="145" t="s">
        <v>247</v>
      </c>
      <c r="B2" s="143">
        <v>32.787757646529386</v>
      </c>
      <c r="C2" s="143">
        <v>57.712540981550617</v>
      </c>
      <c r="D2" s="143">
        <v>58.871130882749092</v>
      </c>
      <c r="E2" s="143">
        <v>37.10330777720587</v>
      </c>
      <c r="F2" s="125">
        <v>61.503700000000002</v>
      </c>
      <c r="G2" s="125">
        <v>12.8377</v>
      </c>
      <c r="H2" s="125">
        <v>39</v>
      </c>
      <c r="I2" s="125">
        <v>7.9</v>
      </c>
      <c r="J2" s="125">
        <v>-17.8</v>
      </c>
      <c r="K2" s="125">
        <v>-17.7</v>
      </c>
      <c r="L2" s="125">
        <v>-50.9</v>
      </c>
      <c r="M2" s="125">
        <v>-67.3</v>
      </c>
      <c r="N2" s="125">
        <v>-90.5</v>
      </c>
      <c r="O2" s="125">
        <v>-96.5</v>
      </c>
      <c r="P2" s="125">
        <v>-71.900000000000006</v>
      </c>
      <c r="Q2" s="125">
        <v>-2.8</v>
      </c>
      <c r="R2" s="125">
        <v>-14.6</v>
      </c>
      <c r="S2" s="125">
        <v>18.8</v>
      </c>
      <c r="T2" s="125">
        <v>29.7</v>
      </c>
      <c r="U2" s="125">
        <v>-22.8</v>
      </c>
      <c r="V2" s="125">
        <v>34.112675865959744</v>
      </c>
      <c r="W2" s="125">
        <v>37.334987455123525</v>
      </c>
      <c r="X2" s="146">
        <v>-25.197096448615184</v>
      </c>
      <c r="Y2" s="37">
        <v>50.701550338608875</v>
      </c>
    </row>
    <row r="3" spans="1:25" x14ac:dyDescent="0.3">
      <c r="A3" s="145" t="s">
        <v>248</v>
      </c>
      <c r="B3" s="143">
        <v>-3.9554871002272307</v>
      </c>
      <c r="C3" s="143">
        <v>12.17909781973465</v>
      </c>
      <c r="D3" s="143">
        <v>4.799103893001984</v>
      </c>
      <c r="E3" s="143">
        <v>5.6960113014418994</v>
      </c>
      <c r="F3" s="125">
        <v>27.979900000000001</v>
      </c>
      <c r="G3" s="125">
        <v>15.1996</v>
      </c>
      <c r="H3" s="125">
        <v>22.2</v>
      </c>
      <c r="I3" s="125">
        <v>21</v>
      </c>
      <c r="J3" s="125">
        <v>20.399999999999999</v>
      </c>
      <c r="K3" s="125">
        <v>16.7</v>
      </c>
      <c r="L3" s="125">
        <v>21.5</v>
      </c>
      <c r="M3" s="125">
        <v>18.399999999999999</v>
      </c>
      <c r="N3" s="125">
        <v>17.100000000000001</v>
      </c>
      <c r="O3" s="125">
        <v>2.5</v>
      </c>
      <c r="P3" s="125">
        <v>-0.7</v>
      </c>
      <c r="Q3" s="125">
        <v>4.4000000000000004</v>
      </c>
      <c r="R3" s="125">
        <v>-3.9</v>
      </c>
      <c r="S3" s="125">
        <v>15.2</v>
      </c>
      <c r="T3" s="125">
        <v>22.2</v>
      </c>
      <c r="U3" s="125">
        <v>26.5</v>
      </c>
      <c r="V3" s="125">
        <v>-1.2765365782041442</v>
      </c>
      <c r="W3" s="125">
        <v>-31.999556253788924</v>
      </c>
      <c r="X3" s="146">
        <v>-42.050588119402896</v>
      </c>
      <c r="Y3" s="37">
        <v>-38.810841561473389</v>
      </c>
    </row>
    <row r="4" spans="1:25" x14ac:dyDescent="0.3">
      <c r="A4" s="147" t="s">
        <v>249</v>
      </c>
      <c r="B4" s="148">
        <v>-15.951595306166482</v>
      </c>
      <c r="C4" s="148">
        <v>-15.977958066747149</v>
      </c>
      <c r="D4" s="148">
        <v>-17.13384929006466</v>
      </c>
      <c r="E4" s="148">
        <v>-11.770366094382069</v>
      </c>
      <c r="F4" s="149">
        <v>-5.1656000000000004</v>
      </c>
      <c r="G4" s="149">
        <v>7.40022</v>
      </c>
      <c r="H4" s="149">
        <v>8.1999999999999993</v>
      </c>
      <c r="I4" s="149">
        <v>12.2</v>
      </c>
      <c r="J4" s="149">
        <v>19.7</v>
      </c>
      <c r="K4" s="149">
        <v>16.899999999999999</v>
      </c>
      <c r="L4" s="149">
        <v>24.1</v>
      </c>
      <c r="M4" s="149">
        <v>33.9</v>
      </c>
      <c r="N4" s="149">
        <v>29.3</v>
      </c>
      <c r="O4" s="149">
        <v>20.7</v>
      </c>
      <c r="P4" s="149">
        <v>9.6</v>
      </c>
      <c r="Q4" s="149">
        <v>2.5</v>
      </c>
      <c r="R4" s="149">
        <v>0.5</v>
      </c>
      <c r="S4" s="149">
        <v>5.0999999999999996</v>
      </c>
      <c r="T4" s="149">
        <v>13.2</v>
      </c>
      <c r="U4" s="149">
        <v>24.4</v>
      </c>
      <c r="V4" s="149">
        <v>-9.6783168710350367</v>
      </c>
      <c r="W4" s="149">
        <v>-33.301723241697644</v>
      </c>
      <c r="X4" s="150">
        <v>-34.18442288424896</v>
      </c>
      <c r="Y4" s="37">
        <v>-42.443668055471193</v>
      </c>
    </row>
  </sheetData>
  <hyperlinks>
    <hyperlink ref="A1" location="List!A1" display="List!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opLeftCell="G10" zoomScale="140" zoomScaleNormal="140" workbookViewId="0">
      <selection activeCell="V1" sqref="V1"/>
    </sheetView>
  </sheetViews>
  <sheetFormatPr defaultColWidth="8.88671875" defaultRowHeight="16.5" x14ac:dyDescent="0.3"/>
  <cols>
    <col min="1" max="1" width="30.6640625" style="2" customWidth="1"/>
    <col min="2" max="5" width="0" style="2" hidden="1" customWidth="1"/>
    <col min="6" max="16384" width="8.88671875" style="2"/>
  </cols>
  <sheetData>
    <row r="1" spans="1:21" x14ac:dyDescent="0.3">
      <c r="A1" s="308" t="s">
        <v>848</v>
      </c>
      <c r="B1" s="83" t="s">
        <v>97</v>
      </c>
      <c r="C1" s="83" t="s">
        <v>80</v>
      </c>
      <c r="D1" s="83" t="s">
        <v>77</v>
      </c>
      <c r="E1" s="83" t="s">
        <v>78</v>
      </c>
      <c r="F1" s="83" t="s">
        <v>850</v>
      </c>
      <c r="G1" s="83" t="s">
        <v>851</v>
      </c>
      <c r="H1" s="83" t="s">
        <v>852</v>
      </c>
      <c r="I1" s="83" t="s">
        <v>853</v>
      </c>
      <c r="J1" s="83" t="s">
        <v>854</v>
      </c>
      <c r="K1" s="83" t="s">
        <v>851</v>
      </c>
      <c r="L1" s="83" t="s">
        <v>852</v>
      </c>
      <c r="M1" s="83" t="s">
        <v>78</v>
      </c>
      <c r="N1" s="83" t="s">
        <v>855</v>
      </c>
      <c r="O1" s="83" t="s">
        <v>851</v>
      </c>
      <c r="P1" s="83" t="s">
        <v>852</v>
      </c>
      <c r="Q1" s="83" t="s">
        <v>853</v>
      </c>
      <c r="R1" s="83" t="s">
        <v>856</v>
      </c>
      <c r="S1" s="83" t="s">
        <v>851</v>
      </c>
      <c r="T1" s="108" t="s">
        <v>852</v>
      </c>
      <c r="U1" s="83" t="s">
        <v>853</v>
      </c>
    </row>
    <row r="2" spans="1:21" x14ac:dyDescent="0.3">
      <c r="A2" s="83" t="s">
        <v>849</v>
      </c>
      <c r="B2" s="84">
        <v>0.7</v>
      </c>
      <c r="C2" s="84">
        <v>-0.1</v>
      </c>
      <c r="D2" s="84">
        <v>1.1000000000000001</v>
      </c>
      <c r="E2" s="84">
        <v>-0.7</v>
      </c>
      <c r="F2" s="151">
        <v>-1.33246975</v>
      </c>
      <c r="G2" s="151">
        <v>-0.34709103400000002</v>
      </c>
      <c r="H2" s="151">
        <v>-0.23189163800000001</v>
      </c>
      <c r="I2" s="151">
        <v>0.80463295199999996</v>
      </c>
      <c r="J2" s="152">
        <v>0.89208233999999997</v>
      </c>
      <c r="K2" s="152">
        <v>0.174232418</v>
      </c>
      <c r="L2" s="152">
        <v>-0.780441253</v>
      </c>
      <c r="M2" s="152">
        <v>-2.45104027</v>
      </c>
      <c r="N2" s="152">
        <v>0.11808299799999999</v>
      </c>
      <c r="O2" s="152">
        <v>-2.0890056800000001</v>
      </c>
      <c r="P2" s="152">
        <v>-1.2738202000000001</v>
      </c>
      <c r="Q2" s="152">
        <v>0.43862204100000002</v>
      </c>
      <c r="R2" s="49">
        <v>-1.7942990000000001</v>
      </c>
      <c r="S2" s="49">
        <v>0.67183495299999996</v>
      </c>
      <c r="T2" s="153">
        <v>0.99143272000000005</v>
      </c>
      <c r="U2" s="153">
        <v>0.70222319499999997</v>
      </c>
    </row>
    <row r="3" spans="1:21" x14ac:dyDescent="0.3">
      <c r="A3" s="83" t="s">
        <v>250</v>
      </c>
      <c r="B3" s="84">
        <v>0.2</v>
      </c>
      <c r="C3" s="84">
        <v>2.2000000000000002</v>
      </c>
      <c r="D3" s="84">
        <v>-0.12</v>
      </c>
      <c r="E3" s="84">
        <v>0.3</v>
      </c>
      <c r="F3" s="151">
        <v>-0.68815038399999995</v>
      </c>
      <c r="G3" s="151">
        <v>-3.0349254600000002</v>
      </c>
      <c r="H3" s="151">
        <v>-2.5504486900000001</v>
      </c>
      <c r="I3" s="151">
        <v>-3.3893692600000001</v>
      </c>
      <c r="J3" s="152">
        <v>-3.0845559599999999</v>
      </c>
      <c r="K3" s="152">
        <v>-2.80663208</v>
      </c>
      <c r="L3" s="152">
        <v>-1.6734631099999999</v>
      </c>
      <c r="M3" s="152">
        <v>0.74798466200000002</v>
      </c>
      <c r="N3" s="152">
        <v>-0.92571425799999996</v>
      </c>
      <c r="O3" s="152">
        <v>-0.73018288099999995</v>
      </c>
      <c r="P3" s="152">
        <v>1.64352466</v>
      </c>
      <c r="Q3" s="152">
        <v>0.53407294800000005</v>
      </c>
      <c r="R3" s="49">
        <v>3.1100159600000001</v>
      </c>
      <c r="S3" s="49">
        <v>7.6871230199999996</v>
      </c>
      <c r="T3" s="153">
        <v>4.2735685500000002</v>
      </c>
      <c r="U3" s="153">
        <v>3.2555166099999999</v>
      </c>
    </row>
    <row r="4" spans="1:21" x14ac:dyDescent="0.3">
      <c r="A4" s="83" t="s">
        <v>218</v>
      </c>
      <c r="B4" s="85">
        <v>0.89999999999999991</v>
      </c>
      <c r="C4" s="85">
        <v>2.1</v>
      </c>
      <c r="D4" s="85">
        <v>0.98000000000000009</v>
      </c>
      <c r="E4" s="85">
        <v>-0.39999999999999997</v>
      </c>
      <c r="F4" s="151">
        <v>-2.2000000000000002</v>
      </c>
      <c r="G4" s="151">
        <v>-3.3</v>
      </c>
      <c r="H4" s="151">
        <v>-2.1999999999999997</v>
      </c>
      <c r="I4" s="151">
        <v>-2.0999999999999996</v>
      </c>
      <c r="J4" s="151">
        <v>-1.8733084600000001</v>
      </c>
      <c r="K4" s="151">
        <v>-2.794864</v>
      </c>
      <c r="L4" s="151">
        <v>-3.7626933300000003</v>
      </c>
      <c r="M4" s="151">
        <v>-3.2530950519999999</v>
      </c>
      <c r="N4" s="151">
        <v>-1.9178882799999999</v>
      </c>
      <c r="O4" s="151">
        <v>-3.1955440959999999</v>
      </c>
      <c r="P4" s="151">
        <v>0.51350182000000011</v>
      </c>
      <c r="Q4" s="151">
        <v>1.5161811620000001</v>
      </c>
      <c r="R4" s="65">
        <f>R2+R3</f>
        <v>1.31571696</v>
      </c>
      <c r="S4" s="65">
        <f>S2+S3</f>
        <v>8.358957972999999</v>
      </c>
      <c r="T4" s="65">
        <f>T2+T3</f>
        <v>5.26500127</v>
      </c>
      <c r="U4" s="65">
        <f>U2+U3</f>
        <v>3.9577398050000001</v>
      </c>
    </row>
    <row r="21" spans="3:3" x14ac:dyDescent="0.3">
      <c r="C21" s="20"/>
    </row>
  </sheetData>
  <hyperlinks>
    <hyperlink ref="A1" location="List!A1" display="List!A1"/>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75" zoomScaleNormal="175" workbookViewId="0"/>
  </sheetViews>
  <sheetFormatPr defaultColWidth="8.88671875" defaultRowHeight="16.5" x14ac:dyDescent="0.3"/>
  <cols>
    <col min="1" max="1" width="29.33203125" style="20" customWidth="1"/>
    <col min="2" max="2" width="11.88671875" style="20" customWidth="1"/>
    <col min="3" max="3" width="8.88671875" style="20" customWidth="1"/>
    <col min="4" max="16384" width="8.88671875" style="20"/>
  </cols>
  <sheetData>
    <row r="1" spans="1:9" x14ac:dyDescent="0.3">
      <c r="A1" s="308" t="s">
        <v>848</v>
      </c>
      <c r="B1" s="22" t="s">
        <v>100</v>
      </c>
      <c r="C1" s="22" t="s">
        <v>80</v>
      </c>
      <c r="D1" s="22" t="s">
        <v>77</v>
      </c>
      <c r="E1" s="22" t="s">
        <v>78</v>
      </c>
      <c r="F1" s="22" t="s">
        <v>101</v>
      </c>
      <c r="G1" s="22" t="s">
        <v>120</v>
      </c>
      <c r="H1" s="22" t="s">
        <v>77</v>
      </c>
      <c r="I1" s="20" t="s">
        <v>78</v>
      </c>
    </row>
    <row r="2" spans="1:9" x14ac:dyDescent="0.3">
      <c r="A2" s="55" t="s">
        <v>251</v>
      </c>
      <c r="B2" s="3">
        <v>330.9</v>
      </c>
      <c r="C2" s="3">
        <f>779.7-B2</f>
        <v>448.80000000000007</v>
      </c>
      <c r="D2" s="3">
        <f>1180.8-C2-B2</f>
        <v>401.09999999999991</v>
      </c>
      <c r="E2" s="3">
        <v>427.8</v>
      </c>
      <c r="F2" s="3">
        <f>381.9</f>
        <v>381.9</v>
      </c>
      <c r="G2" s="3">
        <f>735.7-F2</f>
        <v>353.80000000000007</v>
      </c>
      <c r="H2" s="3">
        <f>1106.3-G2-F2</f>
        <v>370.59999999999991</v>
      </c>
      <c r="I2" s="3">
        <v>502.2</v>
      </c>
    </row>
    <row r="3" spans="1:9" x14ac:dyDescent="0.3">
      <c r="A3" s="55" t="s">
        <v>252</v>
      </c>
      <c r="B3" s="3">
        <v>290.5</v>
      </c>
      <c r="C3" s="3">
        <f>646.1-B3</f>
        <v>355.6</v>
      </c>
      <c r="D3" s="3">
        <f>1071.9-C3-B3</f>
        <v>425.80000000000007</v>
      </c>
      <c r="E3" s="3">
        <v>589</v>
      </c>
      <c r="F3" s="3">
        <v>335.6</v>
      </c>
      <c r="G3" s="3">
        <f>773.1-F3</f>
        <v>437.5</v>
      </c>
      <c r="H3" s="3">
        <f>1246.7-G3-F3</f>
        <v>473.6</v>
      </c>
      <c r="I3" s="3">
        <v>678</v>
      </c>
    </row>
    <row r="4" spans="1:9" x14ac:dyDescent="0.3">
      <c r="A4" s="55" t="s">
        <v>253</v>
      </c>
      <c r="B4" s="3">
        <f t="shared" ref="B4:I4" si="0">B2-B3</f>
        <v>40.399999999999977</v>
      </c>
      <c r="C4" s="3">
        <f t="shared" si="0"/>
        <v>93.200000000000045</v>
      </c>
      <c r="D4" s="3">
        <f t="shared" si="0"/>
        <v>-24.700000000000159</v>
      </c>
      <c r="E4" s="3">
        <f t="shared" si="0"/>
        <v>-161.19999999999999</v>
      </c>
      <c r="F4" s="3">
        <f t="shared" si="0"/>
        <v>46.299999999999955</v>
      </c>
      <c r="G4" s="3">
        <f t="shared" si="0"/>
        <v>-83.699999999999932</v>
      </c>
      <c r="H4" s="3">
        <f t="shared" si="0"/>
        <v>-103.00000000000011</v>
      </c>
      <c r="I4" s="3">
        <f t="shared" si="0"/>
        <v>-175.8</v>
      </c>
    </row>
    <row r="5" spans="1:9" x14ac:dyDescent="0.3">
      <c r="B5" s="82"/>
      <c r="C5" s="82"/>
      <c r="D5" s="82"/>
      <c r="E5" s="82"/>
      <c r="F5" s="82"/>
      <c r="G5" s="82"/>
    </row>
    <row r="19" spans="3:3" x14ac:dyDescent="0.3">
      <c r="C19" s="2"/>
    </row>
  </sheetData>
  <hyperlinks>
    <hyperlink ref="A1" location="List!A1" display="List!A1"/>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ColWidth="8.88671875" defaultRowHeight="16.5" x14ac:dyDescent="0.3"/>
  <cols>
    <col min="1" max="1" width="26.33203125" style="2" customWidth="1"/>
    <col min="2" max="16384" width="8.88671875" style="2"/>
  </cols>
  <sheetData>
    <row r="1" spans="1:3" x14ac:dyDescent="0.3">
      <c r="A1" s="308" t="s">
        <v>848</v>
      </c>
      <c r="B1" s="39" t="s">
        <v>257</v>
      </c>
      <c r="C1" s="39" t="s">
        <v>258</v>
      </c>
    </row>
    <row r="2" spans="1:3" x14ac:dyDescent="0.3">
      <c r="A2" s="39" t="s">
        <v>254</v>
      </c>
      <c r="B2" s="127">
        <v>100.8</v>
      </c>
      <c r="C2" s="127">
        <v>-6.6</v>
      </c>
    </row>
    <row r="3" spans="1:3" x14ac:dyDescent="0.3">
      <c r="A3" s="39" t="s">
        <v>256</v>
      </c>
      <c r="B3" s="127">
        <v>27.8</v>
      </c>
      <c r="C3" s="127">
        <v>94.3</v>
      </c>
    </row>
    <row r="4" spans="1:3" x14ac:dyDescent="0.3">
      <c r="A4" s="39" t="s">
        <v>255</v>
      </c>
      <c r="B4" s="127">
        <v>30.4</v>
      </c>
      <c r="C4" s="127">
        <v>91.4</v>
      </c>
    </row>
    <row r="18" spans="9:9" x14ac:dyDescent="0.3">
      <c r="I18" s="20"/>
    </row>
  </sheetData>
  <hyperlinks>
    <hyperlink ref="A1" location="List!A1" display="List!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109" zoomScaleNormal="85" workbookViewId="0"/>
  </sheetViews>
  <sheetFormatPr defaultColWidth="8.88671875" defaultRowHeight="14.25" x14ac:dyDescent="0.25"/>
  <cols>
    <col min="1" max="5" width="8.88671875" style="22"/>
    <col min="6" max="6" width="9.88671875" style="22" customWidth="1"/>
    <col min="7" max="7" width="10.33203125" style="22" customWidth="1"/>
    <col min="8" max="16384" width="8.88671875" style="22"/>
  </cols>
  <sheetData>
    <row r="1" spans="1:14" ht="15" x14ac:dyDescent="0.25">
      <c r="A1" s="308" t="s">
        <v>848</v>
      </c>
      <c r="B1" s="22" t="s">
        <v>259</v>
      </c>
      <c r="C1" s="22" t="s">
        <v>260</v>
      </c>
      <c r="D1" s="22" t="s">
        <v>261</v>
      </c>
      <c r="E1" s="22" t="s">
        <v>262</v>
      </c>
      <c r="F1" s="22" t="s">
        <v>263</v>
      </c>
      <c r="G1" s="22" t="s">
        <v>264</v>
      </c>
    </row>
    <row r="2" spans="1:14" x14ac:dyDescent="0.25">
      <c r="A2" s="22" t="s">
        <v>98</v>
      </c>
      <c r="B2" s="40">
        <v>0.12839770774795325</v>
      </c>
      <c r="C2" s="40">
        <v>-4.8966580168330866E-2</v>
      </c>
      <c r="D2" s="40">
        <v>-9.6242633502967301E-2</v>
      </c>
      <c r="E2" s="40">
        <v>6.7183219153435794E-2</v>
      </c>
      <c r="F2" s="40">
        <v>7.2291653784358534E-2</v>
      </c>
      <c r="G2" s="40">
        <v>7.229165378435852E-2</v>
      </c>
      <c r="J2" s="66"/>
    </row>
    <row r="3" spans="1:14" x14ac:dyDescent="0.25">
      <c r="A3" s="22" t="s">
        <v>80</v>
      </c>
      <c r="B3" s="40">
        <v>4.634175698770733E-2</v>
      </c>
      <c r="C3" s="40">
        <v>-5.0838350125996926E-2</v>
      </c>
      <c r="D3" s="40">
        <v>-0.1166450033631638</v>
      </c>
      <c r="E3" s="40">
        <v>0.13258600918992428</v>
      </c>
      <c r="F3" s="40">
        <v>6.6942437930590071E-2</v>
      </c>
      <c r="G3" s="40">
        <v>6.6942437930590015E-2</v>
      </c>
      <c r="J3" s="44"/>
    </row>
    <row r="4" spans="1:14" x14ac:dyDescent="0.25">
      <c r="A4" s="22" t="s">
        <v>77</v>
      </c>
      <c r="B4" s="40">
        <v>0.11804708450930775</v>
      </c>
      <c r="C4" s="40">
        <v>-0.13368221622625087</v>
      </c>
      <c r="D4" s="40">
        <v>8.1522972307270999E-2</v>
      </c>
      <c r="E4" s="40">
        <v>0.10797510530664624</v>
      </c>
      <c r="F4" s="40">
        <v>4.4478240742990005E-2</v>
      </c>
      <c r="G4" s="40">
        <v>4.4478240742990068E-2</v>
      </c>
      <c r="J4" s="44"/>
    </row>
    <row r="5" spans="1:14" x14ac:dyDescent="0.25">
      <c r="A5" s="22" t="s">
        <v>78</v>
      </c>
      <c r="B5" s="40">
        <v>0.16973808465446966</v>
      </c>
      <c r="C5" s="40">
        <v>6.9095462595243337E-2</v>
      </c>
      <c r="D5" s="40">
        <v>0.12367674115450371</v>
      </c>
      <c r="E5" s="40">
        <v>0.11010105913929408</v>
      </c>
      <c r="F5" s="40">
        <v>0.11375333959117273</v>
      </c>
      <c r="G5" s="40">
        <v>0.1137533395911727</v>
      </c>
      <c r="J5" s="44"/>
    </row>
    <row r="6" spans="1:14" x14ac:dyDescent="0.25">
      <c r="A6" s="22" t="s">
        <v>99</v>
      </c>
      <c r="B6" s="40">
        <v>7.664765689084789E-2</v>
      </c>
      <c r="C6" s="40">
        <v>1.6409946851915436E-2</v>
      </c>
      <c r="D6" s="40">
        <v>0.13432604285641075</v>
      </c>
      <c r="E6" s="40">
        <v>0.1144169159088841</v>
      </c>
      <c r="F6" s="40">
        <v>0.10228546671255589</v>
      </c>
      <c r="G6" s="40">
        <v>9.919840233482248E-2</v>
      </c>
      <c r="J6" s="44"/>
    </row>
    <row r="7" spans="1:14" x14ac:dyDescent="0.25">
      <c r="A7" s="22" t="s">
        <v>80</v>
      </c>
      <c r="B7" s="40">
        <v>7.9845292258440559E-2</v>
      </c>
      <c r="C7" s="40">
        <v>9.7288072632695732E-2</v>
      </c>
      <c r="D7" s="40">
        <v>5.9005536544750187E-2</v>
      </c>
      <c r="E7" s="40">
        <v>7.9380358367754131E-2</v>
      </c>
      <c r="F7" s="40">
        <v>7.546517914808093E-2</v>
      </c>
      <c r="G7" s="40">
        <v>7.3930273247839726E-2</v>
      </c>
      <c r="J7" s="44"/>
    </row>
    <row r="8" spans="1:14" x14ac:dyDescent="0.25">
      <c r="A8" s="22" t="s">
        <v>77</v>
      </c>
      <c r="B8" s="40">
        <v>3.8806764995171078E-2</v>
      </c>
      <c r="C8" s="40">
        <v>-9.225158235668203E-2</v>
      </c>
      <c r="D8" s="40">
        <v>-1.5317593911484977E-2</v>
      </c>
      <c r="E8" s="40">
        <v>7.4381345304877014E-2</v>
      </c>
      <c r="F8" s="40">
        <v>2.8415118230181502E-2</v>
      </c>
      <c r="G8" s="40">
        <v>2.8283338650311407E-2</v>
      </c>
      <c r="J8" s="44"/>
    </row>
    <row r="9" spans="1:14" x14ac:dyDescent="0.25">
      <c r="A9" s="22" t="s">
        <v>78</v>
      </c>
      <c r="B9" s="40">
        <v>1.4337195495207596E-2</v>
      </c>
      <c r="C9" s="40">
        <v>-0.11947235939951355</v>
      </c>
      <c r="D9" s="40">
        <v>-3.8407443503015767E-2</v>
      </c>
      <c r="E9" s="40">
        <v>9.9873242927743314E-2</v>
      </c>
      <c r="F9" s="40">
        <v>3.1100471777035121E-2</v>
      </c>
      <c r="G9" s="40">
        <v>3.2902572789460009E-2</v>
      </c>
    </row>
    <row r="10" spans="1:14" x14ac:dyDescent="0.25">
      <c r="A10" s="22" t="s">
        <v>100</v>
      </c>
      <c r="B10" s="40">
        <v>-7.9402912745128156E-3</v>
      </c>
      <c r="C10" s="40">
        <v>1.693915734382756E-2</v>
      </c>
      <c r="D10" s="40">
        <v>8.8568833713017908E-2</v>
      </c>
      <c r="E10" s="40">
        <v>0.11888599331924339</v>
      </c>
      <c r="F10" s="40">
        <v>7.4725453065693781E-2</v>
      </c>
      <c r="G10" s="40">
        <v>7.364301503046107E-2</v>
      </c>
    </row>
    <row r="11" spans="1:14" x14ac:dyDescent="0.25">
      <c r="A11" s="22" t="s">
        <v>80</v>
      </c>
      <c r="B11" s="40">
        <v>8.0299555847630724E-2</v>
      </c>
      <c r="C11" s="40">
        <v>-8.9096934602553551E-2</v>
      </c>
      <c r="D11" s="40">
        <v>5.1420905673505504E-3</v>
      </c>
      <c r="E11" s="40">
        <v>0.10563291203143138</v>
      </c>
      <c r="F11" s="40">
        <v>6.8935408234034989E-2</v>
      </c>
      <c r="G11" s="40">
        <v>6.7876606816796817E-2</v>
      </c>
      <c r="J11" s="66"/>
      <c r="K11" s="66"/>
      <c r="L11" s="66"/>
      <c r="M11" s="66"/>
      <c r="N11" s="66"/>
    </row>
    <row r="12" spans="1:14" x14ac:dyDescent="0.25">
      <c r="A12" s="22" t="s">
        <v>77</v>
      </c>
      <c r="B12" s="40">
        <v>0.10660109422780323</v>
      </c>
      <c r="C12" s="40">
        <v>-6.7229716900948236E-3</v>
      </c>
      <c r="D12" s="40">
        <v>4.5780109191577767E-2</v>
      </c>
      <c r="E12" s="40">
        <v>0.11282915297821659</v>
      </c>
      <c r="F12" s="40">
        <v>8.2295685490677339E-2</v>
      </c>
      <c r="G12" s="40">
        <v>8.4312029295829663E-2</v>
      </c>
      <c r="J12" s="66"/>
      <c r="K12" s="66"/>
      <c r="L12" s="66"/>
      <c r="M12" s="66"/>
      <c r="N12" s="66"/>
    </row>
    <row r="13" spans="1:14" x14ac:dyDescent="0.25">
      <c r="A13" s="22" t="s">
        <v>78</v>
      </c>
      <c r="B13" s="31">
        <v>0.13692954729810197</v>
      </c>
      <c r="C13" s="31">
        <v>-2.7672300829783295E-2</v>
      </c>
      <c r="D13" s="31">
        <v>3.6194984454333931E-2</v>
      </c>
      <c r="E13" s="31">
        <v>9.605915485084808E-2</v>
      </c>
      <c r="F13" s="40">
        <v>7.5953279380527094E-2</v>
      </c>
      <c r="G13" s="40">
        <v>7.5010333636930396E-2</v>
      </c>
      <c r="J13" s="66"/>
      <c r="K13" s="66"/>
      <c r="L13" s="66"/>
      <c r="M13" s="66"/>
      <c r="N13" s="66"/>
    </row>
    <row r="14" spans="1:14" x14ac:dyDescent="0.25">
      <c r="A14" s="22" t="s">
        <v>101</v>
      </c>
      <c r="B14" s="31">
        <v>2.0893879547329276E-2</v>
      </c>
      <c r="C14" s="31">
        <v>4.3760990283803383E-2</v>
      </c>
      <c r="D14" s="31">
        <v>-0.12100490547681034</v>
      </c>
      <c r="E14" s="31">
        <v>5.1224906984481892E-2</v>
      </c>
      <c r="F14" s="31">
        <v>4.3999999999999997E-2</v>
      </c>
      <c r="G14" s="31">
        <v>3.8266274906323193E-2</v>
      </c>
      <c r="N14" s="66"/>
    </row>
    <row r="15" spans="1:14" x14ac:dyDescent="0.25">
      <c r="A15" s="22" t="s">
        <v>120</v>
      </c>
      <c r="B15" s="31">
        <v>-5.6000000000000001E-2</v>
      </c>
      <c r="C15" s="31">
        <v>3.0000000000000001E-3</v>
      </c>
      <c r="D15" s="31">
        <v>-0.39500000000000002</v>
      </c>
      <c r="E15" s="31">
        <v>-0.14399999999999999</v>
      </c>
      <c r="F15" s="31">
        <v>-0.13400000000000001</v>
      </c>
      <c r="G15" s="31">
        <v>-0.13700000000000001</v>
      </c>
      <c r="N15" s="66"/>
    </row>
    <row r="16" spans="1:14" x14ac:dyDescent="0.25">
      <c r="A16" s="22" t="s">
        <v>77</v>
      </c>
      <c r="B16" s="31">
        <v>-2.1999999999999999E-2</v>
      </c>
      <c r="C16" s="31">
        <v>-3.4000000000000002E-2</v>
      </c>
      <c r="D16" s="31">
        <v>-6.7000000000000004E-2</v>
      </c>
      <c r="E16" s="31">
        <v>-0.13</v>
      </c>
      <c r="F16" s="31">
        <v>-0.09</v>
      </c>
      <c r="G16" s="31">
        <v>-9.0999999999999998E-2</v>
      </c>
      <c r="N16" s="66"/>
    </row>
    <row r="17" spans="1:14" x14ac:dyDescent="0.25">
      <c r="A17" s="22" t="s">
        <v>78</v>
      </c>
      <c r="B17" s="31">
        <v>-3.094576130988287E-3</v>
      </c>
      <c r="C17" s="31">
        <v>-8.6243894623784595E-2</v>
      </c>
      <c r="D17" s="31">
        <v>0.14381423226063661</v>
      </c>
      <c r="E17" s="31">
        <v>-0.14823888012982223</v>
      </c>
      <c r="F17" s="31">
        <v>-7.2421521558593868E-2</v>
      </c>
      <c r="G17" s="31">
        <v>-8.7638424941217888E-2</v>
      </c>
      <c r="N17" s="66"/>
    </row>
    <row r="18" spans="1:14" x14ac:dyDescent="0.25">
      <c r="B18" s="77"/>
      <c r="C18" s="77"/>
      <c r="D18" s="77"/>
      <c r="E18" s="77"/>
      <c r="F18" s="77"/>
      <c r="G18" s="77"/>
      <c r="N18" s="66"/>
    </row>
    <row r="19" spans="1:14" x14ac:dyDescent="0.25">
      <c r="B19" s="77"/>
      <c r="C19" s="77"/>
      <c r="D19" s="77"/>
      <c r="E19" s="77"/>
      <c r="F19" s="77"/>
      <c r="G19" s="77"/>
      <c r="N19" s="66"/>
    </row>
    <row r="20" spans="1:14" ht="16.5" x14ac:dyDescent="0.3">
      <c r="B20" s="37"/>
      <c r="C20" s="37"/>
      <c r="D20" s="37"/>
      <c r="E20" s="37"/>
      <c r="F20" s="37"/>
      <c r="G20" s="37"/>
      <c r="H20" s="37"/>
      <c r="I20" s="77"/>
      <c r="J20" s="77"/>
      <c r="N20" s="66"/>
    </row>
    <row r="21" spans="1:14" ht="16.5" x14ac:dyDescent="0.3">
      <c r="B21" s="37"/>
      <c r="C21" s="37"/>
      <c r="D21" s="37"/>
      <c r="E21" s="37"/>
      <c r="F21" s="37"/>
      <c r="G21" s="37"/>
      <c r="H21" s="37"/>
      <c r="I21" s="77"/>
      <c r="J21" s="77"/>
      <c r="N21" s="66"/>
    </row>
    <row r="22" spans="1:14" x14ac:dyDescent="0.25">
      <c r="B22" s="91"/>
      <c r="C22" s="91"/>
      <c r="D22" s="91"/>
      <c r="E22" s="91"/>
      <c r="F22" s="66"/>
      <c r="G22" s="77"/>
      <c r="H22" s="77"/>
      <c r="I22" s="77"/>
      <c r="J22" s="77"/>
      <c r="N22" s="66"/>
    </row>
    <row r="23" spans="1:14" x14ac:dyDescent="0.25">
      <c r="B23" s="91"/>
      <c r="C23" s="91"/>
      <c r="D23" s="91"/>
      <c r="E23" s="91"/>
      <c r="F23" s="66"/>
      <c r="G23" s="77"/>
      <c r="H23" s="77"/>
      <c r="I23" s="77"/>
      <c r="J23" s="77"/>
    </row>
    <row r="24" spans="1:14" x14ac:dyDescent="0.25">
      <c r="B24" s="91"/>
      <c r="C24" s="91"/>
      <c r="D24" s="91"/>
      <c r="E24" s="91"/>
      <c r="F24" s="66"/>
      <c r="G24" s="77"/>
      <c r="H24" s="77"/>
      <c r="I24" s="77"/>
      <c r="J24" s="77"/>
    </row>
    <row r="25" spans="1:14" x14ac:dyDescent="0.25">
      <c r="B25" s="91"/>
      <c r="C25" s="91"/>
      <c r="D25" s="91"/>
      <c r="E25" s="91"/>
      <c r="F25" s="66"/>
      <c r="G25" s="77"/>
      <c r="H25" s="77"/>
      <c r="I25" s="77"/>
      <c r="J25" s="77"/>
    </row>
    <row r="26" spans="1:14" x14ac:dyDescent="0.25">
      <c r="B26" s="91"/>
      <c r="C26" s="91"/>
      <c r="D26" s="91"/>
      <c r="E26" s="91"/>
      <c r="F26" s="66"/>
      <c r="G26" s="77"/>
      <c r="H26" s="77"/>
      <c r="I26" s="77"/>
      <c r="J26" s="77"/>
    </row>
    <row r="27" spans="1:14" x14ac:dyDescent="0.25">
      <c r="B27" s="91"/>
      <c r="C27" s="91"/>
      <c r="D27" s="91"/>
      <c r="E27" s="91"/>
      <c r="F27" s="66"/>
      <c r="G27" s="77"/>
      <c r="H27" s="77"/>
      <c r="I27" s="77"/>
      <c r="J27" s="77"/>
    </row>
    <row r="28" spans="1:14" x14ac:dyDescent="0.25">
      <c r="B28" s="91"/>
      <c r="C28" s="91"/>
      <c r="D28" s="91"/>
      <c r="E28" s="91"/>
      <c r="G28" s="77"/>
      <c r="H28" s="77"/>
      <c r="I28" s="77"/>
      <c r="J28" s="77"/>
    </row>
    <row r="29" spans="1:14" x14ac:dyDescent="0.25">
      <c r="B29" s="91"/>
      <c r="C29" s="91"/>
      <c r="D29" s="91"/>
      <c r="E29" s="91"/>
      <c r="G29" s="77"/>
      <c r="H29" s="77"/>
      <c r="I29" s="77"/>
      <c r="J29" s="77"/>
    </row>
    <row r="30" spans="1:14" x14ac:dyDescent="0.25">
      <c r="B30" s="91"/>
      <c r="C30" s="91"/>
      <c r="D30" s="91"/>
      <c r="E30" s="91"/>
      <c r="G30" s="77"/>
      <c r="H30" s="77"/>
      <c r="I30" s="77"/>
      <c r="J30" s="77"/>
    </row>
    <row r="31" spans="1:14" x14ac:dyDescent="0.25">
      <c r="B31" s="91"/>
      <c r="C31" s="91"/>
      <c r="D31" s="91"/>
      <c r="E31" s="91"/>
      <c r="G31" s="77"/>
      <c r="H31" s="77"/>
      <c r="I31" s="77"/>
      <c r="J31" s="77"/>
    </row>
    <row r="32" spans="1:14" x14ac:dyDescent="0.25">
      <c r="B32" s="91"/>
      <c r="C32" s="91"/>
      <c r="D32" s="91"/>
      <c r="E32" s="91"/>
      <c r="G32" s="77"/>
      <c r="H32" s="77"/>
      <c r="I32" s="77"/>
      <c r="J32" s="77"/>
    </row>
  </sheetData>
  <hyperlinks>
    <hyperlink ref="A1" location="List!A1" display="List!A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110" zoomScaleNormal="110" workbookViewId="0"/>
  </sheetViews>
  <sheetFormatPr defaultColWidth="8.88671875" defaultRowHeight="16.5" x14ac:dyDescent="0.3"/>
  <cols>
    <col min="1" max="1" width="8.88671875" style="6"/>
  </cols>
  <sheetData>
    <row r="1" spans="1:5" s="20" customFormat="1" x14ac:dyDescent="0.3">
      <c r="A1" s="87" t="s">
        <v>848</v>
      </c>
      <c r="B1" s="21" t="s">
        <v>180</v>
      </c>
      <c r="C1" s="21" t="s">
        <v>181</v>
      </c>
      <c r="D1" s="21" t="s">
        <v>182</v>
      </c>
    </row>
    <row r="2" spans="1:5" hidden="1" x14ac:dyDescent="0.3">
      <c r="A2" s="48" t="s">
        <v>95</v>
      </c>
      <c r="B2" s="65">
        <v>1.7005481899999999</v>
      </c>
      <c r="C2" s="65">
        <v>1.5069675600000001</v>
      </c>
      <c r="D2" s="65">
        <v>0.62630626499999997</v>
      </c>
      <c r="E2" s="82"/>
    </row>
    <row r="3" spans="1:5" hidden="1" x14ac:dyDescent="0.3">
      <c r="A3" s="48" t="s">
        <v>80</v>
      </c>
      <c r="B3" s="65">
        <v>2.63355483</v>
      </c>
      <c r="C3" s="65">
        <v>1.17314491</v>
      </c>
      <c r="D3" s="65">
        <v>1.2995946899999999</v>
      </c>
      <c r="E3" s="82"/>
    </row>
    <row r="4" spans="1:5" hidden="1" x14ac:dyDescent="0.3">
      <c r="A4" s="48" t="s">
        <v>77</v>
      </c>
      <c r="B4" s="65">
        <v>3.1354831600000002</v>
      </c>
      <c r="C4" s="65">
        <v>1.25143958</v>
      </c>
      <c r="D4" s="65">
        <v>0.84687099799999999</v>
      </c>
      <c r="E4" s="82"/>
    </row>
    <row r="5" spans="1:5" hidden="1" x14ac:dyDescent="0.3">
      <c r="A5" s="48" t="s">
        <v>78</v>
      </c>
      <c r="B5" s="65">
        <v>2.6633589500000001</v>
      </c>
      <c r="C5" s="65">
        <v>1.46574636</v>
      </c>
      <c r="D5" s="65">
        <v>0.214505161</v>
      </c>
      <c r="E5" s="82"/>
    </row>
    <row r="6" spans="1:5" hidden="1" x14ac:dyDescent="0.3">
      <c r="A6" s="48" t="s">
        <v>96</v>
      </c>
      <c r="B6" s="45">
        <v>3.90146872</v>
      </c>
      <c r="C6" s="45">
        <v>1.8210739300000001</v>
      </c>
      <c r="D6" s="45">
        <v>-1.1937758999999999</v>
      </c>
      <c r="E6" s="80"/>
    </row>
    <row r="7" spans="1:5" hidden="1" x14ac:dyDescent="0.3">
      <c r="A7" s="48" t="s">
        <v>80</v>
      </c>
      <c r="B7" s="45">
        <v>3.2951660299999999</v>
      </c>
      <c r="C7" s="45">
        <v>2.0373350000000001</v>
      </c>
      <c r="D7" s="45">
        <v>-2.8918179199999998</v>
      </c>
      <c r="E7" s="80"/>
    </row>
    <row r="8" spans="1:5" hidden="1" x14ac:dyDescent="0.3">
      <c r="A8" s="48" t="s">
        <v>77</v>
      </c>
      <c r="B8" s="45">
        <v>2.41157084</v>
      </c>
      <c r="C8" s="45">
        <v>2.0220781400000001</v>
      </c>
      <c r="D8" s="45">
        <v>-2.0018054599999999</v>
      </c>
      <c r="E8" s="80"/>
    </row>
    <row r="9" spans="1:5" hidden="1" x14ac:dyDescent="0.3">
      <c r="A9" s="48" t="s">
        <v>78</v>
      </c>
      <c r="B9" s="45">
        <v>1.88322301</v>
      </c>
      <c r="C9" s="45">
        <v>2.0295514899999998</v>
      </c>
      <c r="D9" s="45">
        <v>-1.7285061799999999</v>
      </c>
      <c r="E9" s="80"/>
    </row>
    <row r="10" spans="1:5" hidden="1" x14ac:dyDescent="0.3">
      <c r="A10" s="48" t="s">
        <v>97</v>
      </c>
      <c r="B10" s="45">
        <v>1.6030474400000001</v>
      </c>
      <c r="C10" s="45">
        <v>1.91060272</v>
      </c>
      <c r="D10" s="45">
        <v>1.5631104E-2</v>
      </c>
      <c r="E10" s="80"/>
    </row>
    <row r="11" spans="1:5" hidden="1" x14ac:dyDescent="0.3">
      <c r="A11" s="48" t="s">
        <v>80</v>
      </c>
      <c r="B11" s="45">
        <v>1.33372976</v>
      </c>
      <c r="C11" s="45">
        <v>1.7757022099999999</v>
      </c>
      <c r="D11" s="45">
        <v>0.44263654800000002</v>
      </c>
      <c r="E11" s="80"/>
    </row>
    <row r="12" spans="1:5" hidden="1" x14ac:dyDescent="0.3">
      <c r="A12" s="48" t="s">
        <v>77</v>
      </c>
      <c r="B12" s="45">
        <v>1.5449917099999999</v>
      </c>
      <c r="C12" s="45">
        <v>1.76055937</v>
      </c>
      <c r="D12" s="45">
        <v>-0.19327086900000001</v>
      </c>
      <c r="E12" s="80"/>
    </row>
    <row r="13" spans="1:5" hidden="1" x14ac:dyDescent="0.3">
      <c r="A13" s="48" t="s">
        <v>78</v>
      </c>
      <c r="B13" s="45">
        <v>2.0134927399999998</v>
      </c>
      <c r="C13" s="45">
        <v>2.0856643699999999</v>
      </c>
      <c r="D13" s="45">
        <v>0.573865395</v>
      </c>
      <c r="E13" s="80"/>
    </row>
    <row r="14" spans="1:5" x14ac:dyDescent="0.3">
      <c r="A14" s="48" t="s">
        <v>98</v>
      </c>
      <c r="B14" s="125">
        <v>2.0455549999999998</v>
      </c>
      <c r="C14" s="65">
        <v>2.1444879700000001</v>
      </c>
      <c r="D14" s="65">
        <v>1.47884697</v>
      </c>
      <c r="E14" s="80"/>
    </row>
    <row r="15" spans="1:5" x14ac:dyDescent="0.3">
      <c r="A15" s="48" t="s">
        <v>80</v>
      </c>
      <c r="B15" s="125">
        <v>2.1606390000000002</v>
      </c>
      <c r="C15" s="65">
        <v>2.5704407100000002</v>
      </c>
      <c r="D15" s="65">
        <v>2.2809787199999998</v>
      </c>
      <c r="E15" s="80"/>
    </row>
    <row r="16" spans="1:5" x14ac:dyDescent="0.3">
      <c r="A16" s="48" t="s">
        <v>77</v>
      </c>
      <c r="B16" s="125">
        <v>2.3433619999999999</v>
      </c>
      <c r="C16" s="65">
        <v>2.8919242299999999</v>
      </c>
      <c r="D16" s="65">
        <v>2.4340308899999998</v>
      </c>
      <c r="E16" s="80"/>
    </row>
    <row r="17" spans="1:5" x14ac:dyDescent="0.3">
      <c r="A17" s="48" t="s">
        <v>78</v>
      </c>
      <c r="B17" s="125">
        <v>2.6671490000000002</v>
      </c>
      <c r="C17" s="65">
        <v>2.9209364299999998</v>
      </c>
      <c r="D17" s="65">
        <v>1.10195262</v>
      </c>
      <c r="E17" s="80"/>
    </row>
    <row r="18" spans="1:5" x14ac:dyDescent="0.3">
      <c r="A18" s="48" t="s">
        <v>99</v>
      </c>
      <c r="B18" s="125">
        <v>3.0308169999999999</v>
      </c>
      <c r="C18" s="125">
        <v>2.5379399999999999</v>
      </c>
      <c r="D18" s="125">
        <v>2.181187</v>
      </c>
      <c r="E18" s="80"/>
    </row>
    <row r="19" spans="1:5" x14ac:dyDescent="0.3">
      <c r="A19" s="48" t="s">
        <v>80</v>
      </c>
      <c r="B19" s="125">
        <v>3.2709239999999999</v>
      </c>
      <c r="C19" s="125">
        <v>2.1985839999999999</v>
      </c>
      <c r="D19" s="125">
        <v>2.574837</v>
      </c>
      <c r="E19" s="80"/>
    </row>
    <row r="20" spans="1:5" x14ac:dyDescent="0.3">
      <c r="A20" s="48" t="s">
        <v>77</v>
      </c>
      <c r="B20" s="125">
        <v>3.0691670000000002</v>
      </c>
      <c r="C20" s="125">
        <v>1.623391</v>
      </c>
      <c r="D20" s="125">
        <v>2.4327909999999999</v>
      </c>
      <c r="E20" s="80"/>
    </row>
    <row r="21" spans="1:5" x14ac:dyDescent="0.3">
      <c r="A21" s="48" t="s">
        <v>78</v>
      </c>
      <c r="B21" s="125">
        <v>2.4454250000000002</v>
      </c>
      <c r="C21" s="125">
        <v>1.209516</v>
      </c>
      <c r="D21" s="125">
        <v>2.7290070000000002</v>
      </c>
      <c r="E21" s="80"/>
    </row>
    <row r="22" spans="1:5" x14ac:dyDescent="0.3">
      <c r="A22" s="48" t="s">
        <v>100</v>
      </c>
      <c r="B22" s="125">
        <v>2.2401740000000001</v>
      </c>
      <c r="C22" s="125">
        <v>1.4271910000000001</v>
      </c>
      <c r="D22" s="125">
        <v>0.38168000000000002</v>
      </c>
      <c r="E22" s="80"/>
    </row>
    <row r="23" spans="1:5" x14ac:dyDescent="0.3">
      <c r="A23" s="48" t="s">
        <v>80</v>
      </c>
      <c r="B23" s="125">
        <v>1.944056</v>
      </c>
      <c r="C23" s="125">
        <v>1.286173</v>
      </c>
      <c r="D23" s="125">
        <v>1.2061550000000001</v>
      </c>
      <c r="E23" s="80"/>
    </row>
    <row r="24" spans="1:5" x14ac:dyDescent="0.3">
      <c r="A24" s="48" t="s">
        <v>77</v>
      </c>
      <c r="B24" s="125">
        <v>2.0547460000000002</v>
      </c>
      <c r="C24" s="125">
        <v>1.3685609999999999</v>
      </c>
      <c r="D24" s="125">
        <v>1.530125</v>
      </c>
      <c r="E24" s="80"/>
    </row>
    <row r="25" spans="1:5" x14ac:dyDescent="0.3">
      <c r="A25" s="48" t="s">
        <v>78</v>
      </c>
      <c r="B25" s="125">
        <v>2.312287</v>
      </c>
      <c r="C25" s="125">
        <v>0.99214199999999997</v>
      </c>
      <c r="D25" s="125">
        <v>2.0247670000000002</v>
      </c>
      <c r="E25" s="80"/>
    </row>
    <row r="26" spans="1:5" x14ac:dyDescent="0.3">
      <c r="A26" s="48" t="s">
        <v>101</v>
      </c>
      <c r="B26" s="129">
        <v>0.31874799999999998</v>
      </c>
      <c r="C26" s="129">
        <v>-3.2569900000000001</v>
      </c>
      <c r="D26" s="129">
        <v>1.6702600000000001</v>
      </c>
      <c r="E26" s="80"/>
    </row>
    <row r="27" spans="1:5" x14ac:dyDescent="0.3">
      <c r="A27" s="48" t="s">
        <v>80</v>
      </c>
      <c r="B27" s="129">
        <v>-9.4671599999999998</v>
      </c>
      <c r="C27" s="129">
        <v>-15.9169</v>
      </c>
      <c r="D27" s="129">
        <v>-8.2695699999999999</v>
      </c>
      <c r="E27" s="80"/>
    </row>
    <row r="28" spans="1:5" x14ac:dyDescent="0.3">
      <c r="A28" s="48" t="s">
        <v>77</v>
      </c>
      <c r="B28" s="129">
        <v>-2.88958</v>
      </c>
      <c r="C28" s="129">
        <v>-4.38931</v>
      </c>
      <c r="D28" s="129">
        <v>-3.6421899999999998</v>
      </c>
      <c r="E28" s="80"/>
    </row>
    <row r="29" spans="1:5" x14ac:dyDescent="0.3">
      <c r="A29" s="48" t="s">
        <v>78</v>
      </c>
      <c r="B29" s="129">
        <v>-2.4910399999999999</v>
      </c>
      <c r="C29" s="129">
        <v>-5.2254399999999999</v>
      </c>
      <c r="D29" s="129">
        <v>-4.1330499999999999</v>
      </c>
      <c r="E29" s="80"/>
    </row>
    <row r="30" spans="1:5" x14ac:dyDescent="0.3">
      <c r="A30" s="48" t="s">
        <v>102</v>
      </c>
      <c r="B30" s="129">
        <v>-1.0012099999999999</v>
      </c>
      <c r="C30" s="129">
        <v>-1.9232899999999999</v>
      </c>
      <c r="D30" s="129">
        <v>-2.00509</v>
      </c>
      <c r="E30" s="80"/>
    </row>
    <row r="31" spans="1:5" x14ac:dyDescent="0.3">
      <c r="A31" s="48" t="s">
        <v>80</v>
      </c>
      <c r="B31" s="129">
        <v>8.8005779999999998</v>
      </c>
      <c r="C31" s="129">
        <v>10.95454</v>
      </c>
      <c r="D31" s="129">
        <v>5.8461030000000003</v>
      </c>
      <c r="E31" s="80"/>
    </row>
    <row r="32" spans="1:5" x14ac:dyDescent="0.3">
      <c r="A32" s="48" t="s">
        <v>77</v>
      </c>
      <c r="B32" s="129">
        <v>2.1862659999999998</v>
      </c>
      <c r="C32" s="129">
        <v>0.58119299999999996</v>
      </c>
      <c r="D32" s="129">
        <v>1.6634150000000001</v>
      </c>
      <c r="E32" s="80"/>
    </row>
    <row r="33" spans="1:5" x14ac:dyDescent="0.3">
      <c r="A33" s="48" t="s">
        <v>78</v>
      </c>
      <c r="B33" s="129">
        <v>1.707068</v>
      </c>
      <c r="C33" s="129">
        <v>2.4399130000000002</v>
      </c>
      <c r="D33" s="129">
        <v>2.9618139999999999</v>
      </c>
      <c r="E33" s="80"/>
    </row>
    <row r="34" spans="1:5" x14ac:dyDescent="0.3">
      <c r="A34" s="48" t="s">
        <v>103</v>
      </c>
      <c r="B34" s="129">
        <v>1.9867109999999999</v>
      </c>
      <c r="C34" s="129">
        <v>3.7315339999999999</v>
      </c>
      <c r="D34" s="129">
        <v>1.631569</v>
      </c>
      <c r="E34" s="80"/>
    </row>
    <row r="35" spans="1:5" x14ac:dyDescent="0.3">
      <c r="A35" s="48" t="s">
        <v>80</v>
      </c>
      <c r="B35" s="129">
        <v>2.17971</v>
      </c>
      <c r="C35" s="129">
        <v>3.9260640000000002</v>
      </c>
      <c r="D35" s="129">
        <v>3.0261909999999999</v>
      </c>
      <c r="E35" s="80"/>
    </row>
    <row r="36" spans="1:5" x14ac:dyDescent="0.3">
      <c r="A36" s="48" t="s">
        <v>77</v>
      </c>
      <c r="B36" s="129">
        <v>2.2034509999999998</v>
      </c>
      <c r="C36" s="129">
        <v>3.150773</v>
      </c>
      <c r="D36" s="129">
        <v>2.7659609999999999</v>
      </c>
      <c r="E36" s="80"/>
    </row>
    <row r="37" spans="1:5" x14ac:dyDescent="0.3">
      <c r="A37" s="48" t="s">
        <v>78</v>
      </c>
      <c r="B37" s="129">
        <v>2.3361529999999999</v>
      </c>
      <c r="C37" s="129">
        <v>2.5487510000000002</v>
      </c>
      <c r="D37" s="129">
        <v>2.6404420000000002</v>
      </c>
      <c r="E37" s="82"/>
    </row>
    <row r="38" spans="1:5" x14ac:dyDescent="0.3">
      <c r="A38" s="48" t="s">
        <v>104</v>
      </c>
      <c r="B38" s="129">
        <v>2.4487079999999999</v>
      </c>
      <c r="C38" s="129">
        <v>2.3216109999999999</v>
      </c>
      <c r="D38" s="129">
        <v>2.4674659999999999</v>
      </c>
      <c r="E38" s="82"/>
    </row>
    <row r="39" spans="1:5" x14ac:dyDescent="0.3">
      <c r="A39" s="48" t="s">
        <v>80</v>
      </c>
      <c r="B39" s="129">
        <v>2.3094999999999999</v>
      </c>
      <c r="C39" s="129">
        <v>2.2202869999999999</v>
      </c>
      <c r="D39" s="129">
        <v>2.1393740000000001</v>
      </c>
      <c r="E39" s="82"/>
    </row>
    <row r="40" spans="1:5" x14ac:dyDescent="0.3">
      <c r="A40" s="48" t="s">
        <v>77</v>
      </c>
      <c r="B40" s="129">
        <v>2.0859019999999999</v>
      </c>
      <c r="C40" s="129">
        <v>2.1139139999999998</v>
      </c>
      <c r="D40" s="129">
        <v>1.9919929999999999</v>
      </c>
      <c r="E40" s="82"/>
    </row>
    <row r="41" spans="1:5" x14ac:dyDescent="0.3">
      <c r="B41" s="82"/>
      <c r="C41" s="101"/>
      <c r="D41" s="101"/>
      <c r="E41" s="82"/>
    </row>
  </sheetData>
  <hyperlinks>
    <hyperlink ref="A1" location="List!A1" display="List!A1"/>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ColWidth="8.88671875" defaultRowHeight="14.25" x14ac:dyDescent="0.25"/>
  <cols>
    <col min="1" max="16384" width="8.88671875" style="22"/>
  </cols>
  <sheetData>
    <row r="1" spans="1:9" ht="15" x14ac:dyDescent="0.25">
      <c r="A1" s="308" t="s">
        <v>848</v>
      </c>
      <c r="B1" s="22" t="s">
        <v>265</v>
      </c>
      <c r="C1" s="22" t="s">
        <v>179</v>
      </c>
    </row>
    <row r="2" spans="1:9" ht="16.5" x14ac:dyDescent="0.3">
      <c r="A2" s="22" t="s">
        <v>136</v>
      </c>
      <c r="B2" s="65">
        <v>5.5708997265058002</v>
      </c>
      <c r="C2" s="65">
        <v>5.5708997265058002</v>
      </c>
      <c r="F2" s="37"/>
      <c r="G2" s="37"/>
      <c r="I2" s="65"/>
    </row>
    <row r="3" spans="1:9" ht="16.5" x14ac:dyDescent="0.3">
      <c r="A3" s="22" t="s">
        <v>77</v>
      </c>
      <c r="B3" s="65">
        <v>3.6488672668536566</v>
      </c>
      <c r="C3" s="65">
        <v>3.6488672668536566</v>
      </c>
      <c r="F3" s="37"/>
      <c r="G3" s="37"/>
      <c r="I3" s="65"/>
    </row>
    <row r="4" spans="1:9" ht="16.5" x14ac:dyDescent="0.3">
      <c r="A4" s="22" t="s">
        <v>78</v>
      </c>
      <c r="B4" s="65">
        <v>4.4496573928443013</v>
      </c>
      <c r="C4" s="65">
        <v>4.4496573928443013</v>
      </c>
      <c r="F4" s="37"/>
      <c r="G4" s="37"/>
      <c r="I4" s="65"/>
    </row>
    <row r="5" spans="1:9" ht="16.5" x14ac:dyDescent="0.3">
      <c r="A5" s="22" t="s">
        <v>98</v>
      </c>
      <c r="B5" s="65">
        <v>2.9808167012552929</v>
      </c>
      <c r="C5" s="65">
        <v>2.9808167012552929</v>
      </c>
      <c r="F5" s="37"/>
      <c r="G5" s="37"/>
      <c r="I5" s="65"/>
    </row>
    <row r="6" spans="1:9" ht="16.5" x14ac:dyDescent="0.3">
      <c r="A6" s="22" t="s">
        <v>80</v>
      </c>
      <c r="B6" s="65">
        <v>3.3461867737359938</v>
      </c>
      <c r="C6" s="65">
        <v>3.3461867737359938</v>
      </c>
      <c r="F6" s="37"/>
      <c r="G6" s="37"/>
      <c r="I6" s="65"/>
    </row>
    <row r="7" spans="1:9" ht="16.5" x14ac:dyDescent="0.3">
      <c r="A7" s="22" t="s">
        <v>77</v>
      </c>
      <c r="B7" s="65">
        <v>3.4321536148097351</v>
      </c>
      <c r="C7" s="65">
        <v>3.4321536148097351</v>
      </c>
      <c r="F7" s="37"/>
      <c r="G7" s="37"/>
      <c r="I7" s="65"/>
    </row>
    <row r="8" spans="1:9" ht="16.5" x14ac:dyDescent="0.3">
      <c r="A8" s="22" t="s">
        <v>78</v>
      </c>
      <c r="B8" s="65">
        <v>6.1749025853675761</v>
      </c>
      <c r="C8" s="65">
        <v>6.1749025853675761</v>
      </c>
      <c r="F8" s="37"/>
      <c r="G8" s="37"/>
      <c r="I8" s="65"/>
    </row>
    <row r="9" spans="1:9" ht="16.5" x14ac:dyDescent="0.3">
      <c r="A9" s="22" t="s">
        <v>99</v>
      </c>
      <c r="B9" s="65">
        <v>5.0221094029557065</v>
      </c>
      <c r="C9" s="65">
        <v>5.0221094029557065</v>
      </c>
      <c r="F9" s="37"/>
      <c r="G9" s="37"/>
      <c r="I9" s="65"/>
    </row>
    <row r="10" spans="1:9" ht="16.5" x14ac:dyDescent="0.3">
      <c r="A10" s="22" t="s">
        <v>80</v>
      </c>
      <c r="B10" s="65">
        <v>4.9622860691974182</v>
      </c>
      <c r="C10" s="65">
        <v>4.9622860691974182</v>
      </c>
      <c r="F10" s="37"/>
      <c r="G10" s="37"/>
      <c r="I10" s="1"/>
    </row>
    <row r="11" spans="1:9" ht="16.5" x14ac:dyDescent="0.3">
      <c r="A11" s="22" t="s">
        <v>77</v>
      </c>
      <c r="B11" s="65">
        <v>2.7228988627880284</v>
      </c>
      <c r="C11" s="65">
        <v>2.7228988627880284</v>
      </c>
      <c r="F11" s="37"/>
      <c r="G11" s="37"/>
    </row>
    <row r="12" spans="1:9" ht="16.5" x14ac:dyDescent="0.3">
      <c r="A12" s="22" t="s">
        <v>78</v>
      </c>
      <c r="B12" s="65">
        <v>3.9</v>
      </c>
      <c r="C12" s="65">
        <v>3.9</v>
      </c>
      <c r="F12" s="37"/>
      <c r="G12" s="37"/>
    </row>
    <row r="13" spans="1:9" ht="16.5" x14ac:dyDescent="0.3">
      <c r="A13" s="22" t="s">
        <v>100</v>
      </c>
      <c r="B13" s="125">
        <v>3</v>
      </c>
      <c r="C13" s="125">
        <v>3</v>
      </c>
      <c r="F13" s="37"/>
      <c r="G13" s="37"/>
    </row>
    <row r="14" spans="1:9" ht="16.5" x14ac:dyDescent="0.3">
      <c r="A14" s="22" t="s">
        <v>80</v>
      </c>
      <c r="B14" s="125">
        <v>3.6</v>
      </c>
      <c r="C14" s="125">
        <v>3.6</v>
      </c>
      <c r="F14" s="37"/>
    </row>
    <row r="15" spans="1:9" ht="16.5" x14ac:dyDescent="0.3">
      <c r="A15" s="22" t="s">
        <v>77</v>
      </c>
      <c r="B15" s="125">
        <v>4.5</v>
      </c>
      <c r="C15" s="125">
        <v>4.5</v>
      </c>
      <c r="F15" s="37"/>
    </row>
    <row r="16" spans="1:9" x14ac:dyDescent="0.25">
      <c r="A16" s="22" t="s">
        <v>78</v>
      </c>
      <c r="B16" s="125">
        <v>3</v>
      </c>
      <c r="C16" s="125">
        <v>3</v>
      </c>
    </row>
    <row r="17" spans="1:3" x14ac:dyDescent="0.25">
      <c r="A17" s="106" t="s">
        <v>101</v>
      </c>
      <c r="B17" s="129">
        <v>7.7</v>
      </c>
      <c r="C17" s="129">
        <v>7.7</v>
      </c>
    </row>
    <row r="18" spans="1:3" x14ac:dyDescent="0.25">
      <c r="A18" s="106" t="s">
        <v>80</v>
      </c>
      <c r="B18" s="129">
        <v>0</v>
      </c>
      <c r="C18" s="129">
        <v>0</v>
      </c>
    </row>
    <row r="19" spans="1:3" x14ac:dyDescent="0.25">
      <c r="A19" s="106" t="s">
        <v>77</v>
      </c>
      <c r="B19" s="129">
        <v>2.1</v>
      </c>
      <c r="C19" s="129">
        <v>2.1</v>
      </c>
    </row>
    <row r="20" spans="1:3" x14ac:dyDescent="0.25">
      <c r="A20" s="22" t="s">
        <v>78</v>
      </c>
      <c r="B20" s="22">
        <v>2.6</v>
      </c>
      <c r="C20" s="22">
        <v>2.2000000000000002</v>
      </c>
    </row>
  </sheetData>
  <hyperlinks>
    <hyperlink ref="A1" location="List!A1" display="List!A1"/>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defaultColWidth="8.88671875" defaultRowHeight="14.25" x14ac:dyDescent="0.25"/>
  <cols>
    <col min="1" max="16384" width="8.88671875" style="22"/>
  </cols>
  <sheetData>
    <row r="1" spans="1:15" ht="15" x14ac:dyDescent="0.25">
      <c r="A1" s="308" t="s">
        <v>848</v>
      </c>
      <c r="B1" s="22" t="s">
        <v>208</v>
      </c>
      <c r="C1" s="22" t="s">
        <v>266</v>
      </c>
      <c r="D1" s="22" t="s">
        <v>267</v>
      </c>
    </row>
    <row r="2" spans="1:15" ht="16.5" x14ac:dyDescent="0.3">
      <c r="A2" s="22" t="s">
        <v>97</v>
      </c>
      <c r="B2" s="65"/>
      <c r="C2" s="65"/>
      <c r="D2" s="129">
        <v>-2.2999999999999998</v>
      </c>
      <c r="E2" s="37"/>
      <c r="J2" s="65"/>
      <c r="K2" s="65"/>
      <c r="L2" s="30"/>
    </row>
    <row r="3" spans="1:15" ht="16.5" x14ac:dyDescent="0.3">
      <c r="A3" s="22" t="s">
        <v>80</v>
      </c>
      <c r="B3" s="129">
        <v>5.5708997</v>
      </c>
      <c r="C3" s="129">
        <v>-12.6</v>
      </c>
      <c r="D3" s="129">
        <v>-6.99</v>
      </c>
      <c r="E3" s="37"/>
      <c r="J3" s="65"/>
      <c r="K3" s="65"/>
      <c r="L3" s="30"/>
    </row>
    <row r="4" spans="1:15" ht="16.5" x14ac:dyDescent="0.3">
      <c r="A4" s="22" t="s">
        <v>77</v>
      </c>
      <c r="B4" s="129">
        <v>3.6488673</v>
      </c>
      <c r="C4" s="129">
        <v>-8</v>
      </c>
      <c r="D4" s="129">
        <v>-4.4400000000000004</v>
      </c>
      <c r="E4" s="37"/>
      <c r="J4" s="65"/>
      <c r="K4" s="65"/>
      <c r="L4" s="30"/>
    </row>
    <row r="5" spans="1:15" ht="16.5" x14ac:dyDescent="0.3">
      <c r="A5" s="22" t="s">
        <v>78</v>
      </c>
      <c r="B5" s="129">
        <v>4.4496574000000004</v>
      </c>
      <c r="C5" s="129">
        <v>-8.3000000000000007</v>
      </c>
      <c r="D5" s="129">
        <v>-3.94</v>
      </c>
      <c r="E5" s="37"/>
      <c r="J5" s="65"/>
      <c r="K5" s="65"/>
      <c r="L5" s="30"/>
    </row>
    <row r="6" spans="1:15" ht="16.5" x14ac:dyDescent="0.3">
      <c r="A6" s="22" t="s">
        <v>98</v>
      </c>
      <c r="B6" s="129">
        <v>2.9808167000000001</v>
      </c>
      <c r="C6" s="129">
        <v>-1.7</v>
      </c>
      <c r="D6" s="129">
        <v>1.27</v>
      </c>
      <c r="E6" s="37"/>
      <c r="J6" s="65"/>
      <c r="K6" s="65"/>
      <c r="L6" s="30"/>
    </row>
    <row r="7" spans="1:15" ht="16.5" x14ac:dyDescent="0.3">
      <c r="A7" s="22" t="s">
        <v>80</v>
      </c>
      <c r="B7" s="129">
        <v>3.3461867999999999</v>
      </c>
      <c r="C7" s="129">
        <v>-8</v>
      </c>
      <c r="D7" s="129">
        <v>-4.66</v>
      </c>
      <c r="E7" s="37"/>
      <c r="J7" s="65"/>
      <c r="K7" s="65"/>
      <c r="L7" s="30"/>
    </row>
    <row r="8" spans="1:15" ht="16.5" x14ac:dyDescent="0.3">
      <c r="A8" s="22" t="s">
        <v>77</v>
      </c>
      <c r="B8" s="129">
        <v>3.4321535999999999</v>
      </c>
      <c r="C8" s="129">
        <v>-3.5</v>
      </c>
      <c r="D8" s="129">
        <v>-0.11600000000000001</v>
      </c>
      <c r="E8" s="37"/>
      <c r="J8" s="65"/>
      <c r="K8" s="65"/>
      <c r="L8" s="30"/>
    </row>
    <row r="9" spans="1:15" ht="16.5" x14ac:dyDescent="0.3">
      <c r="A9" s="22" t="s">
        <v>78</v>
      </c>
      <c r="B9" s="129">
        <v>6.1749026000000002</v>
      </c>
      <c r="C9" s="129">
        <v>-6.8</v>
      </c>
      <c r="D9" s="129">
        <v>-0.623</v>
      </c>
      <c r="E9" s="37"/>
      <c r="J9" s="65"/>
      <c r="K9" s="65"/>
      <c r="L9" s="30"/>
    </row>
    <row r="10" spans="1:15" ht="16.5" x14ac:dyDescent="0.3">
      <c r="A10" s="22" t="s">
        <v>99</v>
      </c>
      <c r="B10" s="129">
        <v>5.0221093999999997</v>
      </c>
      <c r="C10" s="129">
        <v>-3.8</v>
      </c>
      <c r="D10" s="129">
        <v>1.2</v>
      </c>
      <c r="E10" s="37"/>
      <c r="J10" s="65"/>
      <c r="K10" s="65"/>
      <c r="L10" s="30"/>
    </row>
    <row r="11" spans="1:15" ht="16.5" x14ac:dyDescent="0.3">
      <c r="A11" s="22" t="s">
        <v>80</v>
      </c>
      <c r="B11" s="129">
        <v>4.9622861</v>
      </c>
      <c r="C11" s="129">
        <v>-8.3000000000000007</v>
      </c>
      <c r="D11" s="129">
        <v>-3.3</v>
      </c>
      <c r="E11" s="37"/>
      <c r="J11" s="65"/>
      <c r="K11" s="65"/>
      <c r="L11" s="30"/>
      <c r="O11" s="22">
        <v>4</v>
      </c>
    </row>
    <row r="12" spans="1:15" ht="16.5" x14ac:dyDescent="0.3">
      <c r="A12" s="22" t="s">
        <v>77</v>
      </c>
      <c r="B12" s="129">
        <v>2.7228989000000001</v>
      </c>
      <c r="C12" s="129">
        <v>-1.4</v>
      </c>
      <c r="D12" s="129">
        <v>1.3</v>
      </c>
      <c r="E12" s="37"/>
      <c r="J12" s="65"/>
      <c r="K12" s="65"/>
      <c r="L12" s="30"/>
    </row>
    <row r="13" spans="1:15" ht="16.5" x14ac:dyDescent="0.3">
      <c r="A13" s="22" t="s">
        <v>78</v>
      </c>
      <c r="B13" s="129">
        <v>3.9492785000000001</v>
      </c>
      <c r="C13" s="129">
        <v>-4.9000000000000004</v>
      </c>
      <c r="D13" s="129">
        <v>-1</v>
      </c>
      <c r="E13" s="37"/>
      <c r="J13" s="65"/>
      <c r="K13" s="65"/>
      <c r="L13" s="30"/>
    </row>
    <row r="14" spans="1:15" ht="16.5" x14ac:dyDescent="0.3">
      <c r="A14" s="22" t="s">
        <v>100</v>
      </c>
      <c r="B14" s="129">
        <v>3</v>
      </c>
      <c r="C14" s="129">
        <v>-2.8</v>
      </c>
      <c r="D14" s="129">
        <v>0.2</v>
      </c>
      <c r="E14" s="37"/>
      <c r="J14" s="65"/>
      <c r="K14" s="65"/>
      <c r="L14" s="30"/>
    </row>
    <row r="15" spans="1:15" ht="16.5" x14ac:dyDescent="0.3">
      <c r="A15" s="22" t="s">
        <v>80</v>
      </c>
      <c r="B15" s="129">
        <v>3.6</v>
      </c>
      <c r="C15" s="129">
        <v>3.8</v>
      </c>
      <c r="D15" s="129">
        <v>7.4</v>
      </c>
      <c r="E15" s="37"/>
      <c r="K15" s="30"/>
      <c r="L15" s="30"/>
    </row>
    <row r="16" spans="1:15" ht="16.5" x14ac:dyDescent="0.3">
      <c r="A16" s="22" t="s">
        <v>77</v>
      </c>
      <c r="B16" s="129">
        <v>4.4000000000000004</v>
      </c>
      <c r="C16" s="129">
        <v>3</v>
      </c>
      <c r="D16" s="129">
        <v>1.4</v>
      </c>
      <c r="E16" s="37"/>
      <c r="K16" s="30"/>
      <c r="L16" s="30"/>
    </row>
    <row r="17" spans="1:5" ht="16.5" x14ac:dyDescent="0.3">
      <c r="A17" s="22" t="s">
        <v>78</v>
      </c>
      <c r="B17" s="129">
        <v>3</v>
      </c>
      <c r="C17" s="129">
        <v>0.7</v>
      </c>
      <c r="D17" s="129">
        <v>3.7</v>
      </c>
      <c r="E17" s="37"/>
    </row>
    <row r="18" spans="1:5" x14ac:dyDescent="0.25">
      <c r="A18" s="22" t="s">
        <v>101</v>
      </c>
      <c r="B18" s="129">
        <v>7.7</v>
      </c>
      <c r="C18" s="129">
        <v>-3.5</v>
      </c>
      <c r="D18" s="129">
        <v>4.2</v>
      </c>
    </row>
    <row r="19" spans="1:5" x14ac:dyDescent="0.25">
      <c r="A19" s="22" t="s">
        <v>80</v>
      </c>
      <c r="B19" s="129">
        <v>0</v>
      </c>
      <c r="C19" s="129">
        <v>11.5</v>
      </c>
      <c r="D19" s="129">
        <v>11.5</v>
      </c>
    </row>
    <row r="20" spans="1:5" x14ac:dyDescent="0.25">
      <c r="A20" s="22" t="s">
        <v>77</v>
      </c>
      <c r="B20" s="129">
        <v>2.1</v>
      </c>
      <c r="C20" s="129">
        <v>7.1</v>
      </c>
      <c r="D20" s="129">
        <v>9.1999999999999993</v>
      </c>
    </row>
    <row r="21" spans="1:5" ht="16.5" x14ac:dyDescent="0.3">
      <c r="A21" s="22" t="s">
        <v>78</v>
      </c>
      <c r="B21" s="22">
        <v>2.6</v>
      </c>
      <c r="C21" s="30">
        <v>3.2</v>
      </c>
      <c r="D21" s="105">
        <v>5.8</v>
      </c>
    </row>
    <row r="22" spans="1:5" ht="16.5" x14ac:dyDescent="0.3">
      <c r="C22" s="30"/>
      <c r="D22" s="105"/>
    </row>
    <row r="23" spans="1:5" ht="16.5" x14ac:dyDescent="0.3">
      <c r="C23" s="30"/>
      <c r="D23" s="105"/>
    </row>
    <row r="24" spans="1:5" ht="16.5" x14ac:dyDescent="0.3">
      <c r="D24" s="105"/>
    </row>
    <row r="25" spans="1:5" ht="16.5" x14ac:dyDescent="0.3">
      <c r="D25" s="105"/>
    </row>
    <row r="26" spans="1:5" ht="16.5" x14ac:dyDescent="0.3">
      <c r="D26" s="105"/>
    </row>
    <row r="27" spans="1:5" ht="16.5" x14ac:dyDescent="0.3">
      <c r="D27" s="105"/>
    </row>
    <row r="28" spans="1:5" ht="16.5" x14ac:dyDescent="0.3">
      <c r="D28" s="105"/>
    </row>
    <row r="29" spans="1:5" ht="16.5" x14ac:dyDescent="0.3">
      <c r="D29" s="105"/>
    </row>
    <row r="30" spans="1:5" ht="16.5" x14ac:dyDescent="0.3">
      <c r="D30" s="105"/>
    </row>
    <row r="31" spans="1:5" ht="16.5" x14ac:dyDescent="0.3">
      <c r="D31" s="105"/>
    </row>
    <row r="32" spans="1:5" ht="16.5" x14ac:dyDescent="0.3">
      <c r="D32" s="105"/>
    </row>
  </sheetData>
  <hyperlinks>
    <hyperlink ref="A1" location="List!A1" display="List!A1"/>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zoomScaleNormal="100" workbookViewId="0"/>
  </sheetViews>
  <sheetFormatPr defaultColWidth="8.88671875" defaultRowHeight="16.5" x14ac:dyDescent="0.3"/>
  <cols>
    <col min="1" max="1" width="10" style="20" customWidth="1"/>
    <col min="2" max="3" width="8.88671875" style="20"/>
    <col min="4" max="4" width="0" style="20" hidden="1" customWidth="1"/>
    <col min="5" max="16384" width="8.88671875" style="20"/>
  </cols>
  <sheetData>
    <row r="1" spans="1:7" x14ac:dyDescent="0.3">
      <c r="A1" s="308" t="s">
        <v>848</v>
      </c>
      <c r="B1" s="182" t="s">
        <v>268</v>
      </c>
      <c r="C1" s="182" t="s">
        <v>269</v>
      </c>
      <c r="D1" s="182" t="s">
        <v>137</v>
      </c>
      <c r="E1" s="182" t="s">
        <v>270</v>
      </c>
      <c r="F1" s="182" t="s">
        <v>271</v>
      </c>
      <c r="G1" s="182" t="s">
        <v>272</v>
      </c>
    </row>
    <row r="2" spans="1:7" x14ac:dyDescent="0.3">
      <c r="A2" s="109">
        <v>42746</v>
      </c>
      <c r="B2" s="110"/>
      <c r="C2" s="183">
        <v>5.9596689160691687</v>
      </c>
      <c r="D2" s="183"/>
      <c r="E2" s="110">
        <v>6.25</v>
      </c>
      <c r="F2" s="184">
        <v>4.75</v>
      </c>
      <c r="G2" s="184">
        <v>7.75</v>
      </c>
    </row>
    <row r="3" spans="1:7" x14ac:dyDescent="0.3">
      <c r="A3" s="109">
        <v>42753</v>
      </c>
      <c r="B3" s="110"/>
      <c r="C3" s="183">
        <v>5.9889129642749754</v>
      </c>
      <c r="D3" s="183"/>
      <c r="E3" s="110">
        <v>6.25</v>
      </c>
      <c r="F3" s="184">
        <v>4.75</v>
      </c>
      <c r="G3" s="184">
        <v>7.75</v>
      </c>
    </row>
    <row r="4" spans="1:7" x14ac:dyDescent="0.3">
      <c r="A4" s="109">
        <v>42760</v>
      </c>
      <c r="B4" s="110">
        <v>6.2901999999999996</v>
      </c>
      <c r="C4" s="183">
        <v>6.2032623493730519</v>
      </c>
      <c r="D4" s="183"/>
      <c r="E4" s="110">
        <v>6.25</v>
      </c>
      <c r="F4" s="184">
        <v>4.75</v>
      </c>
      <c r="G4" s="184">
        <v>7.75</v>
      </c>
    </row>
    <row r="5" spans="1:7" x14ac:dyDescent="0.3">
      <c r="A5" s="109">
        <v>42767</v>
      </c>
      <c r="B5" s="110">
        <v>6.3182</v>
      </c>
      <c r="C5" s="183">
        <v>6.2051500307809997</v>
      </c>
      <c r="D5" s="183"/>
      <c r="E5" s="110">
        <v>6.25</v>
      </c>
      <c r="F5" s="184">
        <v>4.75</v>
      </c>
      <c r="G5" s="184">
        <v>7.75</v>
      </c>
    </row>
    <row r="6" spans="1:7" x14ac:dyDescent="0.3">
      <c r="A6" s="109">
        <v>42774</v>
      </c>
      <c r="B6" s="110"/>
      <c r="C6" s="183">
        <v>6.23</v>
      </c>
      <c r="D6" s="183"/>
      <c r="E6" s="110">
        <v>6.25</v>
      </c>
      <c r="F6" s="184">
        <v>4.75</v>
      </c>
      <c r="G6" s="184">
        <v>7.75</v>
      </c>
    </row>
    <row r="7" spans="1:7" x14ac:dyDescent="0.3">
      <c r="A7" s="109">
        <v>42781</v>
      </c>
      <c r="B7" s="110">
        <v>6.0892999999999997</v>
      </c>
      <c r="C7" s="183">
        <v>6.0102644753384808</v>
      </c>
      <c r="D7" s="183"/>
      <c r="E7" s="110">
        <v>6</v>
      </c>
      <c r="F7" s="184">
        <v>4.5</v>
      </c>
      <c r="G7" s="184">
        <v>7.5</v>
      </c>
    </row>
    <row r="8" spans="1:7" x14ac:dyDescent="0.3">
      <c r="A8" s="109">
        <v>42788</v>
      </c>
      <c r="B8" s="110">
        <v>6.0994000000000002</v>
      </c>
      <c r="C8" s="183">
        <v>6.0323513318576367</v>
      </c>
      <c r="D8" s="183"/>
      <c r="E8" s="110">
        <v>6</v>
      </c>
      <c r="F8" s="184">
        <v>4.5</v>
      </c>
      <c r="G8" s="184">
        <v>7.5</v>
      </c>
    </row>
    <row r="9" spans="1:7" x14ac:dyDescent="0.3">
      <c r="A9" s="109">
        <v>42795</v>
      </c>
      <c r="B9" s="110">
        <v>6.0571999999999999</v>
      </c>
      <c r="C9" s="183">
        <v>6.0374430500501646</v>
      </c>
      <c r="D9" s="183"/>
      <c r="E9" s="110">
        <v>6</v>
      </c>
      <c r="F9" s="184">
        <v>4.5</v>
      </c>
      <c r="G9" s="184">
        <v>7.5</v>
      </c>
    </row>
    <row r="10" spans="1:7" x14ac:dyDescent="0.3">
      <c r="A10" s="109">
        <v>42803</v>
      </c>
      <c r="B10" s="110"/>
      <c r="C10" s="183">
        <v>6.0205572915955949</v>
      </c>
      <c r="D10" s="183"/>
      <c r="E10" s="110">
        <v>6</v>
      </c>
      <c r="F10" s="184">
        <v>4.5</v>
      </c>
      <c r="G10" s="184">
        <v>7.5</v>
      </c>
    </row>
    <row r="11" spans="1:7" x14ac:dyDescent="0.3">
      <c r="A11" s="109">
        <v>42809</v>
      </c>
      <c r="B11" s="110">
        <v>6.0473999999999997</v>
      </c>
      <c r="C11" s="183">
        <v>5.950039091712557</v>
      </c>
      <c r="D11" s="183"/>
      <c r="E11" s="110">
        <v>6</v>
      </c>
      <c r="F11" s="184">
        <v>4.5</v>
      </c>
      <c r="G11" s="184">
        <v>7.5</v>
      </c>
    </row>
    <row r="12" spans="1:7" x14ac:dyDescent="0.3">
      <c r="A12" s="109">
        <v>42816</v>
      </c>
      <c r="B12" s="110">
        <v>6.1036000000000001</v>
      </c>
      <c r="C12" s="183">
        <v>6.0578014215399145</v>
      </c>
      <c r="D12" s="183"/>
      <c r="E12" s="110">
        <v>6</v>
      </c>
      <c r="F12" s="184">
        <v>4.5</v>
      </c>
      <c r="G12" s="184">
        <v>7.5</v>
      </c>
    </row>
    <row r="13" spans="1:7" x14ac:dyDescent="0.3">
      <c r="A13" s="109">
        <v>42823</v>
      </c>
      <c r="B13" s="110">
        <v>6.1547999999999998</v>
      </c>
      <c r="C13" s="183">
        <v>6.0581107877178653</v>
      </c>
      <c r="D13" s="183"/>
      <c r="E13" s="110">
        <v>6</v>
      </c>
      <c r="F13" s="184">
        <v>4.5</v>
      </c>
      <c r="G13" s="184">
        <v>7.5</v>
      </c>
    </row>
    <row r="14" spans="1:7" x14ac:dyDescent="0.3">
      <c r="A14" s="109">
        <v>42830</v>
      </c>
      <c r="B14" s="110">
        <v>6.1231999999999998</v>
      </c>
      <c r="C14" s="183">
        <v>6.0791317020426385</v>
      </c>
      <c r="D14" s="183"/>
      <c r="E14" s="110">
        <v>6</v>
      </c>
      <c r="F14" s="184">
        <v>4.5</v>
      </c>
      <c r="G14" s="184">
        <v>7.5</v>
      </c>
    </row>
    <row r="15" spans="1:7" x14ac:dyDescent="0.3">
      <c r="A15" s="109">
        <v>42837</v>
      </c>
      <c r="B15" s="110">
        <v>6.15</v>
      </c>
      <c r="C15" s="183">
        <v>6.05</v>
      </c>
      <c r="D15" s="183"/>
      <c r="E15" s="110">
        <v>6</v>
      </c>
      <c r="F15" s="184">
        <v>4.5</v>
      </c>
      <c r="G15" s="184">
        <v>7.5</v>
      </c>
    </row>
    <row r="16" spans="1:7" x14ac:dyDescent="0.3">
      <c r="A16" s="109">
        <v>42844</v>
      </c>
      <c r="B16" s="110">
        <v>6.1228999999999996</v>
      </c>
      <c r="C16" s="183">
        <v>6.0321002862215138</v>
      </c>
      <c r="D16" s="183"/>
      <c r="E16" s="110">
        <v>6</v>
      </c>
      <c r="F16" s="184">
        <v>4.5</v>
      </c>
      <c r="G16" s="184">
        <v>7.5</v>
      </c>
    </row>
    <row r="17" spans="1:7" x14ac:dyDescent="0.3">
      <c r="A17" s="109">
        <v>42851</v>
      </c>
      <c r="B17" s="110">
        <v>6.0957999999999997</v>
      </c>
      <c r="C17" s="183">
        <v>6.0066171310312324</v>
      </c>
      <c r="D17" s="183"/>
      <c r="E17" s="110">
        <v>6</v>
      </c>
      <c r="F17" s="184">
        <v>4.5</v>
      </c>
      <c r="G17" s="184">
        <v>7.5</v>
      </c>
    </row>
    <row r="18" spans="1:7" x14ac:dyDescent="0.3">
      <c r="A18" s="109">
        <v>42858</v>
      </c>
      <c r="B18" s="110">
        <v>6.1369999999999996</v>
      </c>
      <c r="C18" s="183">
        <v>5.9973996065825457</v>
      </c>
      <c r="D18" s="183"/>
      <c r="E18" s="110">
        <v>6</v>
      </c>
      <c r="F18" s="184">
        <v>4.5</v>
      </c>
      <c r="G18" s="184">
        <v>7.5</v>
      </c>
    </row>
    <row r="19" spans="1:7" x14ac:dyDescent="0.3">
      <c r="A19" s="109">
        <v>42865</v>
      </c>
      <c r="B19" s="110"/>
      <c r="C19" s="183">
        <v>5.8215825058102686</v>
      </c>
      <c r="D19" s="183"/>
      <c r="E19" s="110">
        <v>6</v>
      </c>
      <c r="F19" s="184">
        <v>4.5</v>
      </c>
      <c r="G19" s="184">
        <v>7.5</v>
      </c>
    </row>
    <row r="20" spans="1:7" x14ac:dyDescent="0.3">
      <c r="A20" s="109">
        <v>42872</v>
      </c>
      <c r="B20" s="110"/>
      <c r="C20" s="183">
        <v>5.921652791330164</v>
      </c>
      <c r="D20" s="183"/>
      <c r="E20" s="110">
        <v>6</v>
      </c>
      <c r="F20" s="184">
        <v>4.5</v>
      </c>
      <c r="G20" s="184">
        <v>7.5</v>
      </c>
    </row>
    <row r="21" spans="1:7" x14ac:dyDescent="0.3">
      <c r="A21" s="109">
        <v>42879</v>
      </c>
      <c r="B21" s="110"/>
      <c r="C21" s="183">
        <v>5.9599285745974004</v>
      </c>
      <c r="D21" s="183"/>
      <c r="E21" s="110">
        <v>6</v>
      </c>
      <c r="F21" s="184">
        <v>4.5</v>
      </c>
      <c r="G21" s="184">
        <v>7.5</v>
      </c>
    </row>
    <row r="22" spans="1:7" x14ac:dyDescent="0.3">
      <c r="A22" s="109">
        <v>42886</v>
      </c>
      <c r="B22" s="110"/>
      <c r="C22" s="183">
        <v>5.6825393610413464</v>
      </c>
      <c r="D22" s="183"/>
      <c r="E22" s="110">
        <v>6</v>
      </c>
      <c r="F22" s="184">
        <v>4.5</v>
      </c>
      <c r="G22" s="184">
        <v>7.5</v>
      </c>
    </row>
    <row r="23" spans="1:7" x14ac:dyDescent="0.3">
      <c r="A23" s="109">
        <v>42893</v>
      </c>
      <c r="B23" s="110"/>
      <c r="C23" s="183">
        <v>5.5825809738900514</v>
      </c>
      <c r="D23" s="183"/>
      <c r="E23" s="110">
        <v>6</v>
      </c>
      <c r="F23" s="184">
        <v>4.5</v>
      </c>
      <c r="G23" s="184">
        <v>7.5</v>
      </c>
    </row>
    <row r="24" spans="1:7" x14ac:dyDescent="0.3">
      <c r="A24" s="109">
        <v>42900</v>
      </c>
      <c r="B24" s="110"/>
      <c r="C24" s="183">
        <v>5.5893664874551972</v>
      </c>
      <c r="D24" s="183"/>
      <c r="E24" s="110">
        <v>6</v>
      </c>
      <c r="F24" s="184">
        <v>4.5</v>
      </c>
      <c r="G24" s="184">
        <v>7.5</v>
      </c>
    </row>
    <row r="25" spans="1:7" x14ac:dyDescent="0.3">
      <c r="A25" s="109">
        <v>42907</v>
      </c>
      <c r="B25" s="110">
        <v>6.0250000000000004</v>
      </c>
      <c r="C25" s="183">
        <v>5.648756308175396</v>
      </c>
      <c r="D25" s="183"/>
      <c r="E25" s="110">
        <v>6</v>
      </c>
      <c r="F25" s="184">
        <v>4.5</v>
      </c>
      <c r="G25" s="184">
        <v>7.5</v>
      </c>
    </row>
    <row r="26" spans="1:7" x14ac:dyDescent="0.3">
      <c r="A26" s="109">
        <v>42914</v>
      </c>
      <c r="B26" s="110">
        <v>6.0038</v>
      </c>
      <c r="C26" s="183">
        <v>5.7324251734390481</v>
      </c>
      <c r="D26" s="183"/>
      <c r="E26" s="110">
        <v>6</v>
      </c>
      <c r="F26" s="184">
        <v>4.5</v>
      </c>
      <c r="G26" s="184">
        <v>7.5</v>
      </c>
    </row>
    <row r="27" spans="1:7" x14ac:dyDescent="0.3">
      <c r="A27" s="109">
        <v>42921</v>
      </c>
      <c r="B27" s="110"/>
      <c r="C27" s="183">
        <v>5.6591731711520943</v>
      </c>
      <c r="D27" s="183"/>
      <c r="E27" s="110">
        <v>6</v>
      </c>
      <c r="F27" s="184">
        <v>4.5</v>
      </c>
      <c r="G27" s="184">
        <v>7.5</v>
      </c>
    </row>
    <row r="28" spans="1:7" x14ac:dyDescent="0.3">
      <c r="A28" s="109">
        <v>42928</v>
      </c>
      <c r="B28" s="110"/>
      <c r="C28" s="183">
        <v>5.7363224503409427</v>
      </c>
      <c r="D28" s="183"/>
      <c r="E28" s="110">
        <v>6</v>
      </c>
      <c r="F28" s="184">
        <v>4.5</v>
      </c>
      <c r="G28" s="184">
        <v>7.5</v>
      </c>
    </row>
    <row r="29" spans="1:7" x14ac:dyDescent="0.3">
      <c r="A29" s="109">
        <v>42935</v>
      </c>
      <c r="B29" s="110"/>
      <c r="C29" s="183">
        <v>5.6222268338503207</v>
      </c>
      <c r="D29" s="183"/>
      <c r="E29" s="110">
        <v>6</v>
      </c>
      <c r="F29" s="184">
        <v>4.5</v>
      </c>
      <c r="G29" s="184">
        <v>7.5</v>
      </c>
    </row>
    <row r="30" spans="1:7" x14ac:dyDescent="0.3">
      <c r="A30" s="109">
        <v>42942</v>
      </c>
      <c r="B30" s="110"/>
      <c r="C30" s="183">
        <v>5.4184975890733753</v>
      </c>
      <c r="D30" s="183"/>
      <c r="E30" s="110">
        <v>6</v>
      </c>
      <c r="F30" s="184">
        <v>4.5</v>
      </c>
      <c r="G30" s="184">
        <v>7.5</v>
      </c>
    </row>
    <row r="31" spans="1:7" x14ac:dyDescent="0.3">
      <c r="A31" s="109">
        <v>42949</v>
      </c>
      <c r="B31" s="110"/>
      <c r="C31" s="183">
        <v>5.1593812313060816</v>
      </c>
      <c r="D31" s="183"/>
      <c r="E31" s="110">
        <v>6</v>
      </c>
      <c r="F31" s="184">
        <v>4.5</v>
      </c>
      <c r="G31" s="184">
        <v>7.5</v>
      </c>
    </row>
    <row r="32" spans="1:7" x14ac:dyDescent="0.3">
      <c r="A32" s="109">
        <v>42956</v>
      </c>
      <c r="B32" s="110"/>
      <c r="C32" s="183">
        <v>5.1214706025979106</v>
      </c>
      <c r="D32" s="183"/>
      <c r="E32" s="110">
        <v>6</v>
      </c>
      <c r="F32" s="184">
        <v>4.5</v>
      </c>
      <c r="G32" s="184">
        <v>7.5</v>
      </c>
    </row>
    <row r="33" spans="1:7" x14ac:dyDescent="0.3">
      <c r="A33" s="109">
        <v>42963</v>
      </c>
      <c r="B33" s="110"/>
      <c r="C33" s="183">
        <v>5.35</v>
      </c>
      <c r="D33" s="183"/>
      <c r="E33" s="110">
        <v>6</v>
      </c>
      <c r="F33" s="184">
        <v>4.5</v>
      </c>
      <c r="G33" s="184">
        <v>7.5</v>
      </c>
    </row>
    <row r="34" spans="1:7" x14ac:dyDescent="0.3">
      <c r="A34" s="109">
        <v>42970</v>
      </c>
      <c r="B34" s="110"/>
      <c r="C34" s="183">
        <v>5.32</v>
      </c>
      <c r="D34" s="183"/>
      <c r="E34" s="110">
        <v>6</v>
      </c>
      <c r="F34" s="184">
        <v>4.5</v>
      </c>
      <c r="G34" s="184">
        <v>7.5</v>
      </c>
    </row>
    <row r="35" spans="1:7" x14ac:dyDescent="0.3">
      <c r="A35" s="109">
        <v>42977</v>
      </c>
      <c r="B35" s="110"/>
      <c r="C35" s="183">
        <v>5.15</v>
      </c>
      <c r="D35" s="183"/>
      <c r="E35" s="110">
        <v>6</v>
      </c>
      <c r="F35" s="184">
        <v>4.5</v>
      </c>
      <c r="G35" s="184">
        <v>7.5</v>
      </c>
    </row>
    <row r="36" spans="1:7" x14ac:dyDescent="0.3">
      <c r="A36" s="109">
        <v>42984</v>
      </c>
      <c r="B36" s="110"/>
      <c r="C36" s="183">
        <v>5.0138238524684935</v>
      </c>
      <c r="D36" s="183"/>
      <c r="E36" s="110">
        <v>6</v>
      </c>
      <c r="F36" s="184">
        <v>4.5</v>
      </c>
      <c r="G36" s="184">
        <v>7.5</v>
      </c>
    </row>
    <row r="37" spans="1:7" x14ac:dyDescent="0.3">
      <c r="A37" s="109">
        <v>42991</v>
      </c>
      <c r="B37" s="110"/>
      <c r="C37" s="183">
        <v>5.1504264894280993</v>
      </c>
      <c r="D37" s="183"/>
      <c r="E37" s="110">
        <v>6</v>
      </c>
      <c r="F37" s="184">
        <v>4.5</v>
      </c>
      <c r="G37" s="184">
        <v>7.5</v>
      </c>
    </row>
    <row r="38" spans="1:7" x14ac:dyDescent="0.3">
      <c r="A38" s="109">
        <v>42998</v>
      </c>
      <c r="B38" s="110"/>
      <c r="C38" s="183">
        <v>5.1483917927491119</v>
      </c>
      <c r="D38" s="183"/>
      <c r="E38" s="110">
        <v>6</v>
      </c>
      <c r="F38" s="184">
        <v>4.5</v>
      </c>
      <c r="G38" s="184">
        <v>7.5</v>
      </c>
    </row>
    <row r="39" spans="1:7" x14ac:dyDescent="0.3">
      <c r="A39" s="109">
        <v>43005</v>
      </c>
      <c r="B39" s="110">
        <v>6.06</v>
      </c>
      <c r="C39" s="183">
        <v>5.3033478016209967</v>
      </c>
      <c r="D39" s="183"/>
      <c r="E39" s="110">
        <v>6</v>
      </c>
      <c r="F39" s="184">
        <v>4.5</v>
      </c>
      <c r="G39" s="184">
        <v>7.5</v>
      </c>
    </row>
    <row r="40" spans="1:7" x14ac:dyDescent="0.3">
      <c r="A40" s="109">
        <v>43012</v>
      </c>
      <c r="B40" s="110"/>
      <c r="C40" s="183">
        <v>5.5327476295087159</v>
      </c>
      <c r="D40" s="183"/>
      <c r="E40" s="110">
        <v>6</v>
      </c>
      <c r="F40" s="184">
        <v>4.5</v>
      </c>
      <c r="G40" s="184">
        <v>7.5</v>
      </c>
    </row>
    <row r="41" spans="1:7" x14ac:dyDescent="0.3">
      <c r="A41" s="109">
        <v>43019</v>
      </c>
      <c r="B41" s="110"/>
      <c r="C41" s="183">
        <v>5.6196299863289711</v>
      </c>
      <c r="D41" s="183"/>
      <c r="E41" s="110">
        <v>6</v>
      </c>
      <c r="F41" s="184">
        <v>4.5</v>
      </c>
      <c r="G41" s="184">
        <v>7.5</v>
      </c>
    </row>
    <row r="42" spans="1:7" x14ac:dyDescent="0.3">
      <c r="A42" s="109">
        <v>43026</v>
      </c>
      <c r="B42" s="110"/>
      <c r="C42" s="183">
        <v>5.8051203582290327</v>
      </c>
      <c r="D42" s="183"/>
      <c r="E42" s="110">
        <v>6</v>
      </c>
      <c r="F42" s="184">
        <v>4.5</v>
      </c>
      <c r="G42" s="184">
        <v>7.5</v>
      </c>
    </row>
    <row r="43" spans="1:7" x14ac:dyDescent="0.3">
      <c r="A43" s="109">
        <v>43033</v>
      </c>
      <c r="B43" s="110">
        <v>6.0339999999999998</v>
      </c>
      <c r="C43" s="183">
        <v>5.8392499217170517</v>
      </c>
      <c r="D43" s="183"/>
      <c r="E43" s="110">
        <v>6</v>
      </c>
      <c r="F43" s="184">
        <v>4.5</v>
      </c>
      <c r="G43" s="184">
        <v>7.5</v>
      </c>
    </row>
    <row r="44" spans="1:7" x14ac:dyDescent="0.3">
      <c r="A44" s="109">
        <v>43040</v>
      </c>
      <c r="B44" s="110"/>
      <c r="C44" s="183">
        <v>5.7981012605695126</v>
      </c>
      <c r="D44" s="183"/>
      <c r="E44" s="110">
        <v>6</v>
      </c>
      <c r="F44" s="184">
        <v>4.5</v>
      </c>
      <c r="G44" s="184">
        <v>7.5</v>
      </c>
    </row>
    <row r="45" spans="1:7" x14ac:dyDescent="0.3">
      <c r="A45" s="109">
        <v>43047</v>
      </c>
      <c r="B45" s="110"/>
      <c r="C45" s="183">
        <v>5.7309841211589809</v>
      </c>
      <c r="D45" s="183"/>
      <c r="E45" s="110">
        <v>6</v>
      </c>
      <c r="F45" s="184">
        <v>4.5</v>
      </c>
      <c r="G45" s="184">
        <v>7.5</v>
      </c>
    </row>
    <row r="46" spans="1:7" x14ac:dyDescent="0.3">
      <c r="A46" s="109">
        <v>43054</v>
      </c>
      <c r="B46" s="110"/>
      <c r="C46" s="183">
        <v>5.7680539294035764</v>
      </c>
      <c r="D46" s="183"/>
      <c r="E46" s="110">
        <v>6</v>
      </c>
      <c r="F46" s="184">
        <v>4.5</v>
      </c>
      <c r="G46" s="184">
        <v>7.5</v>
      </c>
    </row>
    <row r="47" spans="1:7" x14ac:dyDescent="0.3">
      <c r="A47" s="109">
        <v>43061</v>
      </c>
      <c r="B47" s="110">
        <v>6.0890000000000004</v>
      </c>
      <c r="C47" s="183">
        <v>5.9224645906709288</v>
      </c>
      <c r="D47" s="183"/>
      <c r="E47" s="110">
        <v>6</v>
      </c>
      <c r="F47" s="184">
        <v>4.5</v>
      </c>
      <c r="G47" s="184">
        <v>7.5</v>
      </c>
    </row>
    <row r="48" spans="1:7" x14ac:dyDescent="0.3">
      <c r="A48" s="109">
        <v>43068</v>
      </c>
      <c r="B48" s="110">
        <v>6.1220999999999997</v>
      </c>
      <c r="C48" s="183">
        <v>6.0148700927824228</v>
      </c>
      <c r="D48" s="183"/>
      <c r="E48" s="110">
        <v>6</v>
      </c>
      <c r="F48" s="184">
        <v>4.5</v>
      </c>
      <c r="G48" s="184">
        <v>7.5</v>
      </c>
    </row>
    <row r="49" spans="1:7" x14ac:dyDescent="0.3">
      <c r="A49" s="109">
        <v>43075</v>
      </c>
      <c r="B49" s="110">
        <v>6.2652000000000001</v>
      </c>
      <c r="C49" s="183">
        <v>6.0653071273234582</v>
      </c>
      <c r="D49" s="183"/>
      <c r="E49" s="110">
        <v>6</v>
      </c>
      <c r="F49" s="184">
        <v>4.5</v>
      </c>
      <c r="G49" s="184">
        <v>7.5</v>
      </c>
    </row>
    <row r="50" spans="1:7" x14ac:dyDescent="0.3">
      <c r="A50" s="109">
        <v>43082</v>
      </c>
      <c r="B50" s="110">
        <v>6.3860000000000001</v>
      </c>
      <c r="C50" s="183">
        <v>6.2127851509905749</v>
      </c>
      <c r="D50" s="183"/>
      <c r="E50" s="110">
        <v>6</v>
      </c>
      <c r="F50" s="184">
        <v>4.5</v>
      </c>
      <c r="G50" s="184">
        <v>7.5</v>
      </c>
    </row>
    <row r="51" spans="1:7" x14ac:dyDescent="0.3">
      <c r="A51" s="109">
        <v>43089</v>
      </c>
      <c r="B51" s="110">
        <v>6.4134000000000002</v>
      </c>
      <c r="C51" s="183">
        <v>6.2651924841720819</v>
      </c>
      <c r="D51" s="183"/>
      <c r="E51" s="110">
        <v>6</v>
      </c>
      <c r="F51" s="184">
        <v>4.5</v>
      </c>
      <c r="G51" s="184">
        <v>7.5</v>
      </c>
    </row>
    <row r="52" spans="1:7" x14ac:dyDescent="0.3">
      <c r="A52" s="109">
        <v>43096</v>
      </c>
      <c r="B52" s="110">
        <v>6</v>
      </c>
      <c r="C52" s="183">
        <v>5.9856117145876686</v>
      </c>
      <c r="D52" s="183"/>
      <c r="E52" s="110">
        <v>6</v>
      </c>
      <c r="F52" s="184">
        <v>4.5</v>
      </c>
      <c r="G52" s="184">
        <v>7.5</v>
      </c>
    </row>
    <row r="53" spans="1:7" x14ac:dyDescent="0.3">
      <c r="A53" s="109">
        <v>43110</v>
      </c>
      <c r="B53" s="110">
        <v>6.22</v>
      </c>
      <c r="C53" s="183">
        <v>6.0539318271516995</v>
      </c>
      <c r="D53" s="183"/>
      <c r="E53" s="110">
        <v>6</v>
      </c>
      <c r="F53" s="184">
        <v>4.5</v>
      </c>
      <c r="G53" s="184">
        <v>7.5</v>
      </c>
    </row>
    <row r="54" spans="1:7" x14ac:dyDescent="0.3">
      <c r="A54" s="109">
        <v>43117</v>
      </c>
      <c r="B54" s="110"/>
      <c r="C54" s="183">
        <v>5.9768534270388853</v>
      </c>
      <c r="D54" s="183"/>
      <c r="E54" s="110">
        <v>6</v>
      </c>
      <c r="F54" s="184">
        <v>4.5</v>
      </c>
      <c r="G54" s="184">
        <v>7.5</v>
      </c>
    </row>
    <row r="55" spans="1:7" x14ac:dyDescent="0.3">
      <c r="A55" s="109">
        <v>43124</v>
      </c>
      <c r="B55" s="110">
        <v>6.3964999999999996</v>
      </c>
      <c r="C55" s="183">
        <v>5.9801343580372981</v>
      </c>
      <c r="D55" s="183"/>
      <c r="E55" s="110">
        <v>6</v>
      </c>
      <c r="F55" s="184">
        <v>4.5</v>
      </c>
      <c r="G55" s="184">
        <v>7.5</v>
      </c>
    </row>
    <row r="56" spans="1:7" x14ac:dyDescent="0.3">
      <c r="A56" s="109">
        <v>43131</v>
      </c>
      <c r="B56" s="110">
        <v>6.4024000000000001</v>
      </c>
      <c r="C56" s="183">
        <v>6.1</v>
      </c>
      <c r="D56" s="183"/>
      <c r="E56" s="110">
        <v>6</v>
      </c>
      <c r="F56" s="184">
        <v>4.5</v>
      </c>
      <c r="G56" s="184">
        <v>7.5</v>
      </c>
    </row>
    <row r="57" spans="1:7" x14ac:dyDescent="0.3">
      <c r="A57" s="109">
        <v>43138</v>
      </c>
      <c r="B57" s="110"/>
      <c r="C57" s="183">
        <v>5.4880153899549891</v>
      </c>
      <c r="D57" s="183"/>
      <c r="E57" s="110">
        <v>6</v>
      </c>
      <c r="F57" s="184">
        <v>4.5</v>
      </c>
      <c r="G57" s="184">
        <v>7.5</v>
      </c>
    </row>
    <row r="58" spans="1:7" x14ac:dyDescent="0.3">
      <c r="A58" s="109">
        <v>43145</v>
      </c>
      <c r="B58" s="110"/>
      <c r="C58" s="183">
        <v>5.9317163527745986</v>
      </c>
      <c r="D58" s="183"/>
      <c r="E58" s="110">
        <v>6</v>
      </c>
      <c r="F58" s="184">
        <v>4.5</v>
      </c>
      <c r="G58" s="184">
        <v>7.5</v>
      </c>
    </row>
    <row r="59" spans="1:7" x14ac:dyDescent="0.3">
      <c r="A59" s="109">
        <v>43152</v>
      </c>
      <c r="B59" s="110"/>
      <c r="C59" s="183">
        <v>6.0052236806857753</v>
      </c>
      <c r="D59" s="183"/>
      <c r="E59" s="110">
        <v>6</v>
      </c>
      <c r="F59" s="184">
        <v>4.5</v>
      </c>
      <c r="G59" s="184">
        <v>7.5</v>
      </c>
    </row>
    <row r="60" spans="1:7" x14ac:dyDescent="0.3">
      <c r="A60" s="109">
        <v>43159</v>
      </c>
      <c r="B60" s="110"/>
      <c r="C60" s="183">
        <v>5.9854191980558928</v>
      </c>
      <c r="D60" s="183"/>
      <c r="E60" s="110">
        <v>6</v>
      </c>
      <c r="F60" s="184">
        <v>4.5</v>
      </c>
      <c r="G60" s="184">
        <v>7.5</v>
      </c>
    </row>
    <row r="61" spans="1:7" x14ac:dyDescent="0.3">
      <c r="A61" s="109">
        <v>43166</v>
      </c>
      <c r="B61" s="110"/>
      <c r="C61" s="183">
        <v>6</v>
      </c>
      <c r="D61" s="183"/>
      <c r="E61" s="110">
        <v>6</v>
      </c>
      <c r="F61" s="184">
        <v>4.5</v>
      </c>
      <c r="G61" s="184">
        <v>7.5</v>
      </c>
    </row>
    <row r="62" spans="1:7" x14ac:dyDescent="0.3">
      <c r="A62" s="109">
        <v>43173</v>
      </c>
      <c r="B62" s="110"/>
      <c r="C62" s="183">
        <v>6</v>
      </c>
      <c r="D62" s="183"/>
      <c r="E62" s="110">
        <v>6</v>
      </c>
      <c r="F62" s="184">
        <v>4.5</v>
      </c>
      <c r="G62" s="184">
        <v>7.5</v>
      </c>
    </row>
    <row r="63" spans="1:7" x14ac:dyDescent="0.3">
      <c r="A63" s="109">
        <v>43180</v>
      </c>
      <c r="B63" s="110"/>
      <c r="C63" s="183">
        <v>6</v>
      </c>
      <c r="D63" s="183"/>
      <c r="E63" s="110">
        <v>6</v>
      </c>
      <c r="F63" s="184">
        <v>4.5</v>
      </c>
      <c r="G63" s="184">
        <v>7.5</v>
      </c>
    </row>
    <row r="64" spans="1:7" x14ac:dyDescent="0.3">
      <c r="A64" s="109">
        <v>43187</v>
      </c>
      <c r="B64" s="110">
        <v>6.02</v>
      </c>
      <c r="C64" s="183">
        <v>6</v>
      </c>
      <c r="D64" s="183"/>
      <c r="E64" s="110">
        <v>6</v>
      </c>
      <c r="F64" s="184">
        <v>4.5</v>
      </c>
      <c r="G64" s="184">
        <v>7.5</v>
      </c>
    </row>
    <row r="65" spans="1:7" x14ac:dyDescent="0.3">
      <c r="A65" s="109">
        <v>43194</v>
      </c>
      <c r="B65" s="110"/>
      <c r="C65" s="183">
        <v>5.9931242274412853</v>
      </c>
      <c r="D65" s="183"/>
      <c r="E65" s="110">
        <v>6</v>
      </c>
      <c r="F65" s="184">
        <v>4.5</v>
      </c>
      <c r="G65" s="184">
        <v>7.5</v>
      </c>
    </row>
    <row r="66" spans="1:7" x14ac:dyDescent="0.3">
      <c r="A66" s="109">
        <v>43201</v>
      </c>
      <c r="B66" s="110"/>
      <c r="C66" s="183">
        <v>5.7975766215253026</v>
      </c>
      <c r="D66" s="183"/>
      <c r="E66" s="110">
        <v>6</v>
      </c>
      <c r="F66" s="184">
        <v>4.5</v>
      </c>
      <c r="G66" s="184">
        <v>7.5</v>
      </c>
    </row>
    <row r="67" spans="1:7" x14ac:dyDescent="0.3">
      <c r="A67" s="109">
        <v>43208</v>
      </c>
      <c r="B67" s="110">
        <v>6.02</v>
      </c>
      <c r="C67" s="183">
        <v>5.9846561584600364</v>
      </c>
      <c r="D67" s="183"/>
      <c r="E67" s="110">
        <v>6</v>
      </c>
      <c r="F67" s="184">
        <v>4.5</v>
      </c>
      <c r="G67" s="184">
        <v>7.5</v>
      </c>
    </row>
    <row r="68" spans="1:7" x14ac:dyDescent="0.3">
      <c r="A68" s="109">
        <v>43215</v>
      </c>
      <c r="B68" s="110">
        <v>6.2953999999999999</v>
      </c>
      <c r="C68" s="183">
        <v>5.97</v>
      </c>
      <c r="D68" s="183"/>
      <c r="E68" s="110">
        <v>6</v>
      </c>
      <c r="F68" s="184">
        <v>4.5</v>
      </c>
      <c r="G68" s="184">
        <v>7.5</v>
      </c>
    </row>
    <row r="69" spans="1:7" x14ac:dyDescent="0.3">
      <c r="A69" s="109">
        <v>43222</v>
      </c>
      <c r="B69" s="110">
        <v>6.72</v>
      </c>
      <c r="C69" s="183">
        <v>6.22</v>
      </c>
      <c r="D69" s="183"/>
      <c r="E69" s="110">
        <v>6</v>
      </c>
      <c r="F69" s="184">
        <v>4.5</v>
      </c>
      <c r="G69" s="184">
        <v>7.5</v>
      </c>
    </row>
    <row r="70" spans="1:7" x14ac:dyDescent="0.3">
      <c r="A70" s="109">
        <v>43230</v>
      </c>
      <c r="B70" s="110">
        <v>6.74</v>
      </c>
      <c r="C70" s="183">
        <v>6.3575452500803253</v>
      </c>
      <c r="D70" s="183"/>
      <c r="E70" s="110">
        <v>6</v>
      </c>
      <c r="F70" s="184">
        <v>4.5</v>
      </c>
      <c r="G70" s="184">
        <v>7.5</v>
      </c>
    </row>
    <row r="71" spans="1:7" x14ac:dyDescent="0.3">
      <c r="A71" s="109">
        <v>43236</v>
      </c>
      <c r="B71" s="110">
        <v>6.3329000000000004</v>
      </c>
      <c r="C71" s="183">
        <v>6.2369926199261991</v>
      </c>
      <c r="D71" s="183"/>
      <c r="E71" s="110">
        <v>6</v>
      </c>
      <c r="F71" s="184">
        <v>4.5</v>
      </c>
      <c r="G71" s="184">
        <v>7.5</v>
      </c>
    </row>
    <row r="72" spans="1:7" x14ac:dyDescent="0.3">
      <c r="A72" s="109">
        <v>43242</v>
      </c>
      <c r="B72" s="110">
        <v>6.0762</v>
      </c>
      <c r="C72" s="183">
        <v>6.1466738732745716</v>
      </c>
      <c r="D72" s="183"/>
      <c r="E72" s="110">
        <v>6</v>
      </c>
      <c r="F72" s="184">
        <v>4.5</v>
      </c>
      <c r="G72" s="184">
        <v>7.5</v>
      </c>
    </row>
    <row r="73" spans="1:7" x14ac:dyDescent="0.3">
      <c r="A73" s="109">
        <v>43249</v>
      </c>
      <c r="B73" s="110">
        <v>6.0975999999999999</v>
      </c>
      <c r="C73" s="183">
        <v>6.1141669406092483</v>
      </c>
      <c r="D73" s="183"/>
      <c r="E73" s="110">
        <v>6</v>
      </c>
      <c r="F73" s="184">
        <v>4.5</v>
      </c>
      <c r="G73" s="184">
        <v>7.5</v>
      </c>
    </row>
    <row r="74" spans="1:7" x14ac:dyDescent="0.3">
      <c r="A74" s="109">
        <v>43257</v>
      </c>
      <c r="B74" s="110">
        <v>6.03</v>
      </c>
      <c r="C74" s="183">
        <v>6.0287004181979471</v>
      </c>
      <c r="D74" s="183"/>
      <c r="E74" s="110">
        <v>6</v>
      </c>
      <c r="F74" s="184">
        <v>4.5</v>
      </c>
      <c r="G74" s="184">
        <v>7.5</v>
      </c>
    </row>
    <row r="75" spans="1:7" x14ac:dyDescent="0.3">
      <c r="A75" s="109">
        <v>43264</v>
      </c>
      <c r="B75" s="110">
        <v>6.1089000000000002</v>
      </c>
      <c r="C75" s="183">
        <v>6.0660363946545353</v>
      </c>
      <c r="D75" s="183"/>
      <c r="E75" s="110">
        <v>6</v>
      </c>
      <c r="F75" s="184">
        <v>4.5</v>
      </c>
      <c r="G75" s="184">
        <v>7.5</v>
      </c>
    </row>
    <row r="76" spans="1:7" x14ac:dyDescent="0.3">
      <c r="A76" s="109">
        <v>43271</v>
      </c>
      <c r="B76" s="110">
        <v>6.2840999999999996</v>
      </c>
      <c r="C76" s="183">
        <v>6.1178801386825157</v>
      </c>
      <c r="D76" s="183"/>
      <c r="E76" s="110">
        <v>6</v>
      </c>
      <c r="F76" s="184">
        <v>4.5</v>
      </c>
      <c r="G76" s="184">
        <v>7.5</v>
      </c>
    </row>
    <row r="77" spans="1:7" x14ac:dyDescent="0.3">
      <c r="A77" s="109">
        <v>43278</v>
      </c>
      <c r="B77" s="110">
        <v>6.3470000000000004</v>
      </c>
      <c r="C77" s="183">
        <v>6.1842472118959106</v>
      </c>
      <c r="D77" s="183"/>
      <c r="E77" s="110">
        <v>6</v>
      </c>
      <c r="F77" s="184">
        <v>4.5</v>
      </c>
      <c r="G77" s="184">
        <v>7.5</v>
      </c>
    </row>
    <row r="78" spans="1:7" x14ac:dyDescent="0.3">
      <c r="A78" s="109">
        <v>43285</v>
      </c>
      <c r="B78" s="110">
        <v>6.32</v>
      </c>
      <c r="C78" s="183">
        <v>6.1740266811870406</v>
      </c>
      <c r="D78" s="183"/>
      <c r="E78" s="110">
        <v>6</v>
      </c>
      <c r="F78" s="184">
        <v>4.5</v>
      </c>
      <c r="G78" s="184">
        <v>7.5</v>
      </c>
    </row>
    <row r="79" spans="1:7" x14ac:dyDescent="0.3">
      <c r="A79" s="109">
        <v>43292</v>
      </c>
      <c r="B79" s="110">
        <v>6.2958999999999996</v>
      </c>
      <c r="C79" s="183">
        <v>6.2080984409356565</v>
      </c>
      <c r="D79" s="183"/>
      <c r="E79" s="110">
        <v>6</v>
      </c>
      <c r="F79" s="184">
        <v>4.5</v>
      </c>
      <c r="G79" s="184">
        <v>7.5</v>
      </c>
    </row>
    <row r="80" spans="1:7" x14ac:dyDescent="0.3">
      <c r="A80" s="109">
        <v>43299</v>
      </c>
      <c r="B80" s="110">
        <v>6.3375000000000004</v>
      </c>
      <c r="C80" s="183">
        <v>6.2756697085663822</v>
      </c>
      <c r="D80" s="183"/>
      <c r="E80" s="110">
        <v>6</v>
      </c>
      <c r="F80" s="184">
        <v>4.5</v>
      </c>
      <c r="G80" s="184">
        <v>7.5</v>
      </c>
    </row>
    <row r="81" spans="1:7" x14ac:dyDescent="0.3">
      <c r="A81" s="109">
        <v>43306</v>
      </c>
      <c r="B81" s="110">
        <v>6.3617999999999997</v>
      </c>
      <c r="C81" s="183">
        <v>6.225542168674699</v>
      </c>
      <c r="D81" s="183"/>
      <c r="E81" s="110">
        <v>6</v>
      </c>
      <c r="F81" s="184">
        <v>4.5</v>
      </c>
      <c r="G81" s="184">
        <v>7.5</v>
      </c>
    </row>
    <row r="82" spans="1:7" x14ac:dyDescent="0.3">
      <c r="A82" s="109">
        <v>43313</v>
      </c>
      <c r="B82" s="110">
        <v>6.2065000000000001</v>
      </c>
      <c r="C82" s="183">
        <v>6.2175656984785617</v>
      </c>
      <c r="D82" s="183"/>
      <c r="E82" s="110">
        <v>6</v>
      </c>
      <c r="F82" s="184">
        <v>4.5</v>
      </c>
      <c r="G82" s="184">
        <v>7.5</v>
      </c>
    </row>
    <row r="83" spans="1:7" x14ac:dyDescent="0.3">
      <c r="A83" s="109">
        <v>43320</v>
      </c>
      <c r="B83" s="110">
        <v>6.1406000000000001</v>
      </c>
      <c r="C83" s="183">
        <v>6.1192982456140355</v>
      </c>
      <c r="D83" s="183"/>
      <c r="E83" s="110">
        <v>6</v>
      </c>
      <c r="F83" s="184">
        <v>4.5</v>
      </c>
      <c r="G83" s="184">
        <v>7.5</v>
      </c>
    </row>
    <row r="84" spans="1:7" x14ac:dyDescent="0.3">
      <c r="A84" s="109">
        <v>43327</v>
      </c>
      <c r="B84" s="110">
        <v>6.23</v>
      </c>
      <c r="C84" s="183">
        <v>6.1504322003178764</v>
      </c>
      <c r="D84" s="183"/>
      <c r="E84" s="110">
        <v>6</v>
      </c>
      <c r="F84" s="184">
        <v>4.5</v>
      </c>
      <c r="G84" s="184">
        <v>7.5</v>
      </c>
    </row>
    <row r="85" spans="1:7" x14ac:dyDescent="0.3">
      <c r="A85" s="109">
        <v>43334</v>
      </c>
      <c r="B85" s="110">
        <v>6.1238999999999999</v>
      </c>
      <c r="C85" s="183">
        <v>6.1831895635915526</v>
      </c>
      <c r="D85" s="183"/>
      <c r="E85" s="110">
        <v>6</v>
      </c>
      <c r="F85" s="184">
        <v>4.5</v>
      </c>
      <c r="G85" s="184">
        <v>7.5</v>
      </c>
    </row>
    <row r="86" spans="1:7" x14ac:dyDescent="0.3">
      <c r="A86" s="109">
        <v>43341</v>
      </c>
      <c r="B86" s="110">
        <v>6.13</v>
      </c>
      <c r="C86" s="183">
        <v>6.15</v>
      </c>
      <c r="D86" s="183"/>
      <c r="E86" s="110">
        <v>6</v>
      </c>
      <c r="F86" s="184">
        <v>4.5</v>
      </c>
      <c r="G86" s="184">
        <v>7.5</v>
      </c>
    </row>
    <row r="87" spans="1:7" x14ac:dyDescent="0.3">
      <c r="A87" s="109">
        <v>43348</v>
      </c>
      <c r="B87" s="110">
        <v>6.09</v>
      </c>
      <c r="C87" s="183">
        <v>6.14</v>
      </c>
      <c r="D87" s="183"/>
      <c r="E87" s="110">
        <v>6</v>
      </c>
      <c r="F87" s="184">
        <v>4.5</v>
      </c>
      <c r="G87" s="184">
        <v>7.5</v>
      </c>
    </row>
    <row r="88" spans="1:7" x14ac:dyDescent="0.3">
      <c r="A88" s="109">
        <v>43355</v>
      </c>
      <c r="B88" s="110">
        <v>6.0777099999999997</v>
      </c>
      <c r="C88" s="183">
        <v>6.15</v>
      </c>
      <c r="D88" s="183"/>
      <c r="E88" s="110">
        <v>6</v>
      </c>
      <c r="F88" s="184">
        <v>4.5</v>
      </c>
      <c r="G88" s="184">
        <v>7.5</v>
      </c>
    </row>
    <row r="89" spans="1:7" x14ac:dyDescent="0.3">
      <c r="A89" s="109">
        <v>43362</v>
      </c>
      <c r="B89" s="110">
        <v>6.0891000000000002</v>
      </c>
      <c r="C89" s="183">
        <v>6.1407030284880024</v>
      </c>
      <c r="D89" s="183"/>
      <c r="E89" s="110">
        <v>6</v>
      </c>
      <c r="F89" s="184">
        <v>4.5</v>
      </c>
      <c r="G89" s="184">
        <v>7.5</v>
      </c>
    </row>
    <row r="90" spans="1:7" x14ac:dyDescent="0.3">
      <c r="A90" s="109">
        <v>43369</v>
      </c>
      <c r="B90" s="110">
        <v>6.1158000000000001</v>
      </c>
      <c r="C90" s="183">
        <v>6.1345191248229183</v>
      </c>
      <c r="D90" s="183"/>
      <c r="E90" s="110">
        <v>6</v>
      </c>
      <c r="F90" s="184">
        <v>4.5</v>
      </c>
      <c r="G90" s="184">
        <v>7.5</v>
      </c>
    </row>
    <row r="91" spans="1:7" x14ac:dyDescent="0.3">
      <c r="A91" s="109">
        <v>43376</v>
      </c>
      <c r="B91" s="110">
        <v>6.07</v>
      </c>
      <c r="C91" s="183">
        <v>6.0758602711157454</v>
      </c>
      <c r="D91" s="183"/>
      <c r="E91" s="110">
        <v>6</v>
      </c>
      <c r="F91" s="184">
        <v>4.5</v>
      </c>
      <c r="G91" s="184">
        <v>7.5</v>
      </c>
    </row>
    <row r="92" spans="1:7" x14ac:dyDescent="0.3">
      <c r="A92" s="109">
        <v>43383</v>
      </c>
      <c r="B92" s="110">
        <v>6.0991</v>
      </c>
      <c r="C92" s="183">
        <v>6.0638725605454971</v>
      </c>
      <c r="D92" s="183"/>
      <c r="E92" s="110">
        <v>6</v>
      </c>
      <c r="F92" s="184">
        <v>4.5</v>
      </c>
      <c r="G92" s="184">
        <v>7.5</v>
      </c>
    </row>
    <row r="93" spans="1:7" x14ac:dyDescent="0.3">
      <c r="A93" s="109">
        <v>43390</v>
      </c>
      <c r="B93" s="110">
        <v>6.1059000000000001</v>
      </c>
      <c r="C93" s="183">
        <v>6.1192257855523158</v>
      </c>
      <c r="D93" s="183"/>
      <c r="E93" s="110">
        <v>6</v>
      </c>
      <c r="F93" s="184">
        <v>4.5</v>
      </c>
      <c r="G93" s="184">
        <v>7.5</v>
      </c>
    </row>
    <row r="94" spans="1:7" x14ac:dyDescent="0.3">
      <c r="A94" s="109">
        <v>43397</v>
      </c>
      <c r="B94" s="110">
        <v>6.1375999999999999</v>
      </c>
      <c r="C94" s="183">
        <v>6.13</v>
      </c>
      <c r="D94" s="183"/>
      <c r="E94" s="110">
        <v>6</v>
      </c>
      <c r="F94" s="184">
        <v>4.5</v>
      </c>
      <c r="G94" s="184">
        <v>7.5</v>
      </c>
    </row>
    <row r="95" spans="1:7" x14ac:dyDescent="0.3">
      <c r="A95" s="109">
        <v>43404</v>
      </c>
      <c r="B95" s="110">
        <v>6.1649000000000003</v>
      </c>
      <c r="C95" s="183">
        <v>6.1475630252100837</v>
      </c>
      <c r="D95" s="183"/>
      <c r="E95" s="110">
        <v>6</v>
      </c>
      <c r="F95" s="184">
        <v>4.5</v>
      </c>
      <c r="G95" s="184">
        <v>7.5</v>
      </c>
    </row>
    <row r="96" spans="1:7" x14ac:dyDescent="0.3">
      <c r="A96" s="109">
        <v>43411</v>
      </c>
      <c r="B96" s="110">
        <v>6.1645000000000003</v>
      </c>
      <c r="C96" s="183">
        <v>6.1538277511961725</v>
      </c>
      <c r="D96" s="183"/>
      <c r="E96" s="110">
        <v>6</v>
      </c>
      <c r="F96" s="184">
        <v>4.5</v>
      </c>
      <c r="G96" s="184">
        <v>7.5</v>
      </c>
    </row>
    <row r="97" spans="1:7" x14ac:dyDescent="0.3">
      <c r="A97" s="109">
        <v>43418</v>
      </c>
      <c r="B97" s="110">
        <v>6.1894999999999998</v>
      </c>
      <c r="C97" s="183">
        <v>6.1533333333333333</v>
      </c>
      <c r="D97" s="183"/>
      <c r="E97" s="110">
        <v>6</v>
      </c>
      <c r="F97" s="184">
        <v>4.5</v>
      </c>
      <c r="G97" s="184">
        <v>7.5</v>
      </c>
    </row>
    <row r="98" spans="1:7" x14ac:dyDescent="0.3">
      <c r="A98" s="109">
        <v>43425</v>
      </c>
      <c r="B98" s="110">
        <v>6.1772</v>
      </c>
      <c r="C98" s="183">
        <v>6.1698630136986301</v>
      </c>
      <c r="D98" s="183"/>
      <c r="E98" s="110">
        <v>6</v>
      </c>
      <c r="F98" s="184">
        <v>4.5</v>
      </c>
      <c r="G98" s="184">
        <v>7.5</v>
      </c>
    </row>
    <row r="99" spans="1:7" x14ac:dyDescent="0.3">
      <c r="A99" s="109">
        <v>43432</v>
      </c>
      <c r="B99" s="110">
        <v>6.1957000000000004</v>
      </c>
      <c r="C99" s="183">
        <v>6.2091416813639038</v>
      </c>
      <c r="D99" s="183"/>
      <c r="E99" s="110">
        <v>6</v>
      </c>
      <c r="F99" s="184">
        <v>4.5</v>
      </c>
      <c r="G99" s="184">
        <v>7.5</v>
      </c>
    </row>
    <row r="100" spans="1:7" x14ac:dyDescent="0.3">
      <c r="A100" s="109">
        <v>43439</v>
      </c>
      <c r="B100" s="110">
        <v>6.2080000000000002</v>
      </c>
      <c r="C100" s="183">
        <v>6.1951086956521735</v>
      </c>
      <c r="D100" s="183"/>
      <c r="E100" s="110">
        <v>6</v>
      </c>
      <c r="F100" s="184">
        <v>4.5</v>
      </c>
      <c r="G100" s="184">
        <v>7.5</v>
      </c>
    </row>
    <row r="101" spans="1:7" x14ac:dyDescent="0.3">
      <c r="A101" s="109">
        <v>43446</v>
      </c>
      <c r="B101" s="110">
        <v>6.1848000000000001</v>
      </c>
      <c r="C101" s="183">
        <v>6.233770992366412</v>
      </c>
      <c r="D101" s="183"/>
      <c r="E101" s="110">
        <v>6</v>
      </c>
      <c r="F101" s="184">
        <v>4.5</v>
      </c>
      <c r="G101" s="184">
        <v>7.5</v>
      </c>
    </row>
    <row r="102" spans="1:7" x14ac:dyDescent="0.3">
      <c r="A102" s="109">
        <v>43453</v>
      </c>
      <c r="B102" s="110">
        <v>6.2054999999999998</v>
      </c>
      <c r="C102" s="183">
        <v>6.2431917211328978</v>
      </c>
      <c r="D102" s="183"/>
      <c r="E102" s="110">
        <v>6</v>
      </c>
      <c r="F102" s="184">
        <v>4.5</v>
      </c>
      <c r="G102" s="184">
        <v>7.5</v>
      </c>
    </row>
    <row r="103" spans="1:7" x14ac:dyDescent="0.3">
      <c r="A103" s="109">
        <v>43460</v>
      </c>
      <c r="B103" s="110">
        <v>6.19</v>
      </c>
      <c r="C103" s="183">
        <v>6.2190794096978212</v>
      </c>
      <c r="D103" s="183"/>
      <c r="E103" s="110">
        <v>6</v>
      </c>
      <c r="F103" s="184">
        <v>4.5</v>
      </c>
      <c r="G103" s="184">
        <v>7.5</v>
      </c>
    </row>
    <row r="104" spans="1:7" x14ac:dyDescent="0.3">
      <c r="A104" s="109">
        <v>43474</v>
      </c>
      <c r="B104" s="110">
        <v>6.1890000000000001</v>
      </c>
      <c r="C104" s="183">
        <v>6.18</v>
      </c>
      <c r="D104" s="183"/>
      <c r="E104" s="110">
        <v>6</v>
      </c>
      <c r="F104" s="184">
        <v>4.5</v>
      </c>
      <c r="G104" s="184">
        <v>7.5</v>
      </c>
    </row>
    <row r="105" spans="1:7" x14ac:dyDescent="0.3">
      <c r="A105" s="109">
        <v>43481</v>
      </c>
      <c r="B105" s="110">
        <v>6.1487999999999996</v>
      </c>
      <c r="C105" s="183">
        <v>6.1661837151388781</v>
      </c>
      <c r="D105" s="183"/>
      <c r="E105" s="110">
        <v>6</v>
      </c>
      <c r="F105" s="184">
        <v>4.5</v>
      </c>
      <c r="G105" s="184">
        <v>7.5</v>
      </c>
    </row>
    <row r="106" spans="1:7" x14ac:dyDescent="0.3">
      <c r="A106" s="109">
        <v>43488</v>
      </c>
      <c r="B106" s="110">
        <v>6.1308999999999996</v>
      </c>
      <c r="C106" s="183">
        <v>6.1546624389659828</v>
      </c>
      <c r="D106" s="183"/>
      <c r="E106" s="110">
        <v>6</v>
      </c>
      <c r="F106" s="184">
        <v>4.5</v>
      </c>
      <c r="G106" s="184">
        <v>7.5</v>
      </c>
    </row>
    <row r="107" spans="1:7" x14ac:dyDescent="0.3">
      <c r="A107" s="109">
        <v>43495</v>
      </c>
      <c r="B107" s="110">
        <v>5.8731999999999998</v>
      </c>
      <c r="C107" s="183">
        <v>6.05</v>
      </c>
      <c r="D107" s="183"/>
      <c r="E107" s="110">
        <v>5.75</v>
      </c>
      <c r="F107" s="184">
        <v>4.25</v>
      </c>
      <c r="G107" s="184">
        <v>7.25</v>
      </c>
    </row>
    <row r="108" spans="1:7" x14ac:dyDescent="0.3">
      <c r="A108" s="109">
        <v>43502</v>
      </c>
      <c r="B108" s="110">
        <v>5.8270999999999997</v>
      </c>
      <c r="C108" s="183">
        <v>5.8128192290592038</v>
      </c>
      <c r="D108" s="183"/>
      <c r="E108" s="110">
        <v>5.75</v>
      </c>
      <c r="F108" s="184">
        <v>4.25</v>
      </c>
      <c r="G108" s="184">
        <v>7.25</v>
      </c>
    </row>
    <row r="109" spans="1:7" x14ac:dyDescent="0.3">
      <c r="A109" s="109">
        <v>43509</v>
      </c>
      <c r="B109" s="110">
        <v>5.8521999999999998</v>
      </c>
      <c r="C109" s="183">
        <v>5.7245196060798778</v>
      </c>
      <c r="D109" s="183"/>
      <c r="E109" s="110">
        <v>5.75</v>
      </c>
      <c r="F109" s="184">
        <v>4.25</v>
      </c>
      <c r="G109" s="184">
        <v>7.25</v>
      </c>
    </row>
    <row r="110" spans="1:7" x14ac:dyDescent="0.3">
      <c r="A110" s="109">
        <v>43516</v>
      </c>
      <c r="B110" s="110">
        <v>5.8295000000000003</v>
      </c>
      <c r="C110" s="183">
        <v>5.8182928327098447</v>
      </c>
      <c r="D110" s="183"/>
      <c r="E110" s="110">
        <v>5.75</v>
      </c>
      <c r="F110" s="184">
        <v>4.25</v>
      </c>
      <c r="G110" s="184">
        <v>7.25</v>
      </c>
    </row>
    <row r="111" spans="1:7" x14ac:dyDescent="0.3">
      <c r="A111" s="109">
        <v>43523</v>
      </c>
      <c r="B111" s="110">
        <v>5.8215000000000003</v>
      </c>
      <c r="C111" s="183">
        <v>5.8258644487620828</v>
      </c>
      <c r="D111" s="183"/>
      <c r="E111" s="110">
        <v>5.75</v>
      </c>
      <c r="F111" s="184">
        <v>4.25</v>
      </c>
      <c r="G111" s="184">
        <v>7.25</v>
      </c>
    </row>
    <row r="112" spans="1:7" x14ac:dyDescent="0.3">
      <c r="A112" s="109">
        <v>43530</v>
      </c>
      <c r="B112" s="110">
        <v>5.8072999999999997</v>
      </c>
      <c r="C112" s="183">
        <v>5.7906085945487487</v>
      </c>
      <c r="D112" s="183"/>
      <c r="E112" s="110">
        <v>5.75</v>
      </c>
      <c r="F112" s="184">
        <v>4.25</v>
      </c>
      <c r="G112" s="184">
        <v>7.25</v>
      </c>
    </row>
    <row r="113" spans="1:7" x14ac:dyDescent="0.3">
      <c r="A113" s="109">
        <v>43537</v>
      </c>
      <c r="B113" s="110">
        <v>5.8365</v>
      </c>
      <c r="C113" s="183">
        <v>5.7622013095987645</v>
      </c>
      <c r="D113" s="183"/>
      <c r="E113" s="110">
        <v>5.75</v>
      </c>
      <c r="F113" s="184">
        <v>4.25</v>
      </c>
      <c r="G113" s="184">
        <v>7.25</v>
      </c>
    </row>
    <row r="114" spans="1:7" x14ac:dyDescent="0.3">
      <c r="A114" s="109">
        <v>43544</v>
      </c>
      <c r="B114" s="110">
        <v>5.8543000000000003</v>
      </c>
      <c r="C114" s="183">
        <v>5.84</v>
      </c>
      <c r="D114" s="183"/>
      <c r="E114" s="110">
        <v>5.75</v>
      </c>
      <c r="F114" s="184">
        <v>4.25</v>
      </c>
      <c r="G114" s="184">
        <v>7.25</v>
      </c>
    </row>
    <row r="115" spans="1:7" x14ac:dyDescent="0.3">
      <c r="A115" s="109">
        <v>43551</v>
      </c>
      <c r="B115" s="110">
        <v>5.9100999999999999</v>
      </c>
      <c r="C115" s="183">
        <v>5.9402980046405487</v>
      </c>
      <c r="D115" s="183"/>
      <c r="E115" s="110">
        <v>5.75</v>
      </c>
      <c r="F115" s="184">
        <v>4.25</v>
      </c>
      <c r="G115" s="184">
        <v>7.25</v>
      </c>
    </row>
    <row r="116" spans="1:7" x14ac:dyDescent="0.3">
      <c r="A116" s="109">
        <v>43558</v>
      </c>
      <c r="B116" s="110">
        <v>5.8362999999999996</v>
      </c>
      <c r="C116" s="183">
        <v>5.9202920516783912</v>
      </c>
      <c r="D116" s="183"/>
      <c r="E116" s="110">
        <v>5.75</v>
      </c>
      <c r="F116" s="184">
        <v>4.25</v>
      </c>
      <c r="G116" s="184">
        <v>7.25</v>
      </c>
    </row>
    <row r="117" spans="1:7" x14ac:dyDescent="0.3">
      <c r="A117" s="109">
        <v>43565</v>
      </c>
      <c r="B117" s="110">
        <v>5.8845000000000001</v>
      </c>
      <c r="C117" s="183">
        <v>5.8915724039079738</v>
      </c>
      <c r="D117" s="183"/>
      <c r="E117" s="110">
        <v>5.75</v>
      </c>
      <c r="F117" s="184">
        <v>4.25</v>
      </c>
      <c r="G117" s="184">
        <v>7.25</v>
      </c>
    </row>
    <row r="118" spans="1:7" x14ac:dyDescent="0.3">
      <c r="A118" s="109">
        <v>43572</v>
      </c>
      <c r="B118" s="110">
        <v>5.9</v>
      </c>
      <c r="C118" s="183">
        <v>5.99</v>
      </c>
      <c r="D118" s="183"/>
      <c r="E118" s="110">
        <v>5.75</v>
      </c>
      <c r="F118" s="184">
        <v>4.25</v>
      </c>
      <c r="G118" s="184">
        <v>7.25</v>
      </c>
    </row>
    <row r="119" spans="1:7" x14ac:dyDescent="0.3">
      <c r="A119" s="109">
        <v>43579</v>
      </c>
      <c r="B119" s="110">
        <v>5.8917999999999999</v>
      </c>
      <c r="C119" s="183">
        <v>5.9893093531815866</v>
      </c>
      <c r="D119" s="183"/>
      <c r="E119" s="110">
        <v>5.75</v>
      </c>
      <c r="F119" s="184">
        <v>4.25</v>
      </c>
      <c r="G119" s="184">
        <v>7.25</v>
      </c>
    </row>
    <row r="120" spans="1:7" x14ac:dyDescent="0.3">
      <c r="A120" s="109">
        <v>43586</v>
      </c>
      <c r="B120" s="110">
        <v>5.8655999999999997</v>
      </c>
      <c r="C120" s="183">
        <v>5.8999571916138267</v>
      </c>
      <c r="D120" s="183"/>
      <c r="E120" s="110">
        <v>5.75</v>
      </c>
      <c r="F120" s="184">
        <v>4.25</v>
      </c>
      <c r="G120" s="184">
        <v>7.25</v>
      </c>
    </row>
    <row r="121" spans="1:7" x14ac:dyDescent="0.3">
      <c r="A121" s="109">
        <v>43593</v>
      </c>
      <c r="B121" s="110">
        <v>5.83</v>
      </c>
      <c r="C121" s="183">
        <v>5.86</v>
      </c>
      <c r="D121" s="183"/>
      <c r="E121" s="110">
        <v>5.75</v>
      </c>
      <c r="F121" s="184">
        <v>4.25</v>
      </c>
      <c r="G121" s="184">
        <v>7.25</v>
      </c>
    </row>
    <row r="122" spans="1:7" x14ac:dyDescent="0.3">
      <c r="A122" s="109">
        <v>43600</v>
      </c>
      <c r="B122" s="110">
        <v>5.8545999999999996</v>
      </c>
      <c r="C122" s="183">
        <v>5.75</v>
      </c>
      <c r="D122" s="183"/>
      <c r="E122" s="110">
        <v>5.75</v>
      </c>
      <c r="F122" s="184">
        <v>4.25</v>
      </c>
      <c r="G122" s="184">
        <v>7.25</v>
      </c>
    </row>
    <row r="123" spans="1:7" x14ac:dyDescent="0.3">
      <c r="A123" s="109">
        <v>43607</v>
      </c>
      <c r="B123" s="110">
        <v>5.8369999999999997</v>
      </c>
      <c r="C123" s="183">
        <v>5.8449213239207376</v>
      </c>
      <c r="D123" s="183"/>
      <c r="E123" s="110">
        <v>5.75</v>
      </c>
      <c r="F123" s="184">
        <v>4.25</v>
      </c>
      <c r="G123" s="184">
        <v>7.25</v>
      </c>
    </row>
    <row r="124" spans="1:7" x14ac:dyDescent="0.3">
      <c r="A124" s="109">
        <v>43614</v>
      </c>
      <c r="B124" s="110">
        <v>5.8221999999999996</v>
      </c>
      <c r="C124" s="183">
        <v>5.8203349747512965</v>
      </c>
      <c r="D124" s="183"/>
      <c r="E124" s="110">
        <v>5.75</v>
      </c>
      <c r="F124" s="184">
        <v>4.25</v>
      </c>
      <c r="G124" s="184">
        <v>7.25</v>
      </c>
    </row>
    <row r="125" spans="1:7" x14ac:dyDescent="0.3">
      <c r="A125" s="109">
        <v>43621</v>
      </c>
      <c r="B125" s="110">
        <v>5.8293999999999997</v>
      </c>
      <c r="C125" s="183">
        <v>5.84</v>
      </c>
      <c r="D125" s="183"/>
      <c r="E125" s="110">
        <v>5.75</v>
      </c>
      <c r="F125" s="184">
        <v>4.25</v>
      </c>
      <c r="G125" s="184">
        <v>7.25</v>
      </c>
    </row>
    <row r="126" spans="1:7" x14ac:dyDescent="0.3">
      <c r="A126" s="109">
        <v>43628</v>
      </c>
      <c r="B126" s="110">
        <v>5.8301999999999996</v>
      </c>
      <c r="C126" s="183">
        <v>5.8146849424778315</v>
      </c>
      <c r="D126" s="183"/>
      <c r="E126" s="110">
        <v>5.75</v>
      </c>
      <c r="F126" s="184">
        <v>4.25</v>
      </c>
      <c r="G126" s="184">
        <v>7.25</v>
      </c>
    </row>
    <row r="127" spans="1:7" x14ac:dyDescent="0.3">
      <c r="A127" s="109">
        <v>43635</v>
      </c>
      <c r="B127" s="110">
        <v>5.82</v>
      </c>
      <c r="C127" s="183">
        <v>5.807754884596033</v>
      </c>
      <c r="D127" s="183"/>
      <c r="E127" s="110">
        <v>5.75</v>
      </c>
      <c r="F127" s="184">
        <v>4.25</v>
      </c>
      <c r="G127" s="184">
        <v>7.25</v>
      </c>
    </row>
    <row r="128" spans="1:7" x14ac:dyDescent="0.3">
      <c r="A128" s="109">
        <v>43642</v>
      </c>
      <c r="B128" s="110">
        <v>5.8746</v>
      </c>
      <c r="C128" s="183">
        <v>5.9012247558221507</v>
      </c>
      <c r="D128" s="183"/>
      <c r="E128" s="110">
        <v>5.75</v>
      </c>
      <c r="F128" s="184">
        <v>4.25</v>
      </c>
      <c r="G128" s="184">
        <v>7.25</v>
      </c>
    </row>
    <row r="129" spans="1:7" x14ac:dyDescent="0.3">
      <c r="A129" s="109">
        <v>43649</v>
      </c>
      <c r="B129" s="110">
        <v>5.8163999999999998</v>
      </c>
      <c r="C129" s="183">
        <v>5.84</v>
      </c>
      <c r="D129" s="183"/>
      <c r="E129" s="110">
        <v>5.75</v>
      </c>
      <c r="F129" s="184">
        <v>4.25</v>
      </c>
      <c r="G129" s="184">
        <v>7.25</v>
      </c>
    </row>
    <row r="130" spans="1:7" x14ac:dyDescent="0.3">
      <c r="A130" s="109">
        <v>43656</v>
      </c>
      <c r="B130" s="110">
        <v>5.8456000000000001</v>
      </c>
      <c r="C130" s="183">
        <v>5.7454281083844663</v>
      </c>
      <c r="D130" s="183"/>
      <c r="E130" s="110">
        <v>5.75</v>
      </c>
      <c r="F130" s="184">
        <v>4.25</v>
      </c>
      <c r="G130" s="184">
        <v>7.25</v>
      </c>
    </row>
    <row r="131" spans="1:7" x14ac:dyDescent="0.3">
      <c r="A131" s="109">
        <v>43663</v>
      </c>
      <c r="B131" s="110">
        <v>5.8647</v>
      </c>
      <c r="C131" s="183">
        <v>5.8554104516965362</v>
      </c>
      <c r="D131" s="183"/>
      <c r="E131" s="110">
        <v>5.75</v>
      </c>
      <c r="F131" s="184">
        <v>4.25</v>
      </c>
      <c r="G131" s="184">
        <v>7.25</v>
      </c>
    </row>
    <row r="132" spans="1:7" x14ac:dyDescent="0.3">
      <c r="A132" s="109">
        <v>43670</v>
      </c>
      <c r="B132" s="110">
        <v>5.84</v>
      </c>
      <c r="C132" s="183">
        <v>5.8201493911435902</v>
      </c>
      <c r="D132" s="183"/>
      <c r="E132" s="110">
        <v>5.75</v>
      </c>
      <c r="F132" s="184">
        <v>4.25</v>
      </c>
      <c r="G132" s="184">
        <v>7.25</v>
      </c>
    </row>
    <row r="133" spans="1:7" x14ac:dyDescent="0.3">
      <c r="A133" s="109">
        <v>43677</v>
      </c>
      <c r="B133" s="110">
        <v>5.8512000000000004</v>
      </c>
      <c r="C133" s="183">
        <v>5.8090873400077303</v>
      </c>
      <c r="D133" s="183"/>
      <c r="E133" s="110">
        <v>5.75</v>
      </c>
      <c r="F133" s="184">
        <v>4.25</v>
      </c>
      <c r="G133" s="184">
        <v>7.25</v>
      </c>
    </row>
    <row r="134" spans="1:7" x14ac:dyDescent="0.3">
      <c r="A134" s="109">
        <v>43684</v>
      </c>
      <c r="B134" s="110">
        <v>5.8356000000000003</v>
      </c>
      <c r="C134" s="183">
        <v>5.8227331556615054</v>
      </c>
      <c r="D134" s="183"/>
      <c r="E134" s="110">
        <v>5.75</v>
      </c>
      <c r="F134" s="184">
        <v>4.25</v>
      </c>
      <c r="G134" s="184">
        <v>7.25</v>
      </c>
    </row>
    <row r="135" spans="1:7" x14ac:dyDescent="0.3">
      <c r="A135" s="109">
        <v>43691</v>
      </c>
      <c r="B135" s="110">
        <v>5.84</v>
      </c>
      <c r="C135" s="183">
        <v>5.82</v>
      </c>
      <c r="D135" s="183"/>
      <c r="E135" s="110">
        <v>5.75</v>
      </c>
      <c r="F135" s="184">
        <v>4.25</v>
      </c>
      <c r="G135" s="184">
        <v>7.25</v>
      </c>
    </row>
    <row r="136" spans="1:7" x14ac:dyDescent="0.3">
      <c r="A136" s="109">
        <v>43698</v>
      </c>
      <c r="B136" s="110">
        <v>5.85</v>
      </c>
      <c r="C136" s="183">
        <v>5.83</v>
      </c>
      <c r="D136" s="183"/>
      <c r="E136" s="110">
        <v>5.75</v>
      </c>
      <c r="F136" s="184">
        <v>4.25</v>
      </c>
      <c r="G136" s="184">
        <v>7.25</v>
      </c>
    </row>
    <row r="137" spans="1:7" x14ac:dyDescent="0.3">
      <c r="A137" s="109">
        <v>43705</v>
      </c>
      <c r="B137" s="110">
        <v>5.8471000000000002</v>
      </c>
      <c r="C137" s="183">
        <v>5.8418996547308115</v>
      </c>
      <c r="D137" s="183"/>
      <c r="E137" s="110">
        <v>5.75</v>
      </c>
      <c r="F137" s="184">
        <v>4.25</v>
      </c>
      <c r="G137" s="184">
        <v>7.25</v>
      </c>
    </row>
    <row r="138" spans="1:7" x14ac:dyDescent="0.3">
      <c r="A138" s="109">
        <v>43712</v>
      </c>
      <c r="B138" s="110">
        <v>5.8448000000000002</v>
      </c>
      <c r="C138" s="183">
        <v>5.8407804821314304</v>
      </c>
      <c r="D138" s="183"/>
      <c r="E138" s="110">
        <v>5.75</v>
      </c>
      <c r="F138" s="184">
        <v>4.25</v>
      </c>
      <c r="G138" s="184">
        <v>7.25</v>
      </c>
    </row>
    <row r="139" spans="1:7" x14ac:dyDescent="0.3">
      <c r="A139" s="109">
        <v>43719</v>
      </c>
      <c r="B139" s="110">
        <v>5.6417999999999999</v>
      </c>
      <c r="C139" s="183">
        <v>5.6670726230894246</v>
      </c>
      <c r="D139" s="183"/>
      <c r="E139" s="110">
        <v>5.5</v>
      </c>
      <c r="F139" s="184">
        <v>4</v>
      </c>
      <c r="G139" s="184">
        <v>7</v>
      </c>
    </row>
    <row r="140" spans="1:7" x14ac:dyDescent="0.3">
      <c r="A140" s="109">
        <v>43726</v>
      </c>
      <c r="B140" s="110">
        <v>5.6178999999999997</v>
      </c>
      <c r="C140" s="183">
        <v>5.6117567330943636</v>
      </c>
      <c r="D140" s="183"/>
      <c r="E140" s="110">
        <v>5.5</v>
      </c>
      <c r="F140" s="184">
        <v>4</v>
      </c>
      <c r="G140" s="184">
        <v>7</v>
      </c>
    </row>
    <row r="141" spans="1:7" x14ac:dyDescent="0.3">
      <c r="A141" s="109">
        <v>43733</v>
      </c>
      <c r="B141" s="110">
        <v>5.6574999999999998</v>
      </c>
      <c r="C141" s="183">
        <v>5.6205719446555644</v>
      </c>
      <c r="D141" s="183"/>
      <c r="E141" s="110">
        <v>5.5</v>
      </c>
      <c r="F141" s="184">
        <v>4</v>
      </c>
      <c r="G141" s="184">
        <v>7</v>
      </c>
    </row>
    <row r="142" spans="1:7" x14ac:dyDescent="0.3">
      <c r="A142" s="109">
        <v>43740</v>
      </c>
      <c r="B142" s="110">
        <v>5.6417000000000002</v>
      </c>
      <c r="C142" s="183">
        <v>5.5941583899577267</v>
      </c>
      <c r="D142" s="183"/>
      <c r="E142" s="110">
        <v>5.5</v>
      </c>
      <c r="F142" s="184">
        <v>4</v>
      </c>
      <c r="G142" s="184">
        <v>7</v>
      </c>
    </row>
    <row r="143" spans="1:7" x14ac:dyDescent="0.3">
      <c r="A143" s="109">
        <v>43747</v>
      </c>
      <c r="B143" s="110">
        <v>5.6257000000000001</v>
      </c>
      <c r="C143" s="183">
        <v>5.5793678099980566</v>
      </c>
      <c r="D143" s="183"/>
      <c r="E143" s="110">
        <v>5.5</v>
      </c>
      <c r="F143" s="184">
        <v>4</v>
      </c>
      <c r="G143" s="184">
        <v>7</v>
      </c>
    </row>
    <row r="144" spans="1:7" x14ac:dyDescent="0.3">
      <c r="A144" s="109">
        <v>43754</v>
      </c>
      <c r="B144" s="110">
        <v>5.5979000000000001</v>
      </c>
      <c r="C144" s="183">
        <v>5.596229629404248</v>
      </c>
      <c r="D144" s="183"/>
      <c r="E144" s="110">
        <v>5.5</v>
      </c>
      <c r="F144" s="184">
        <v>4</v>
      </c>
      <c r="G144" s="184">
        <v>7</v>
      </c>
    </row>
    <row r="145" spans="1:7" x14ac:dyDescent="0.3">
      <c r="A145" s="109">
        <v>43761</v>
      </c>
      <c r="B145" s="110">
        <v>5.6109</v>
      </c>
      <c r="C145" s="183">
        <v>5.5950981689261852</v>
      </c>
      <c r="D145" s="183"/>
      <c r="E145" s="110">
        <v>5.5</v>
      </c>
      <c r="F145" s="184">
        <v>4</v>
      </c>
      <c r="G145" s="184">
        <v>7</v>
      </c>
    </row>
    <row r="146" spans="1:7" x14ac:dyDescent="0.3">
      <c r="A146" s="109">
        <v>43768</v>
      </c>
      <c r="B146" s="110">
        <v>5.6036999999999999</v>
      </c>
      <c r="C146" s="183">
        <v>5.5953969121890248</v>
      </c>
      <c r="D146" s="183"/>
      <c r="E146" s="110">
        <v>5.5</v>
      </c>
      <c r="F146" s="184">
        <v>4</v>
      </c>
      <c r="G146" s="184">
        <v>7</v>
      </c>
    </row>
    <row r="147" spans="1:7" x14ac:dyDescent="0.3">
      <c r="A147" s="109">
        <v>43775</v>
      </c>
      <c r="B147" s="110">
        <v>5.5660999999999996</v>
      </c>
      <c r="C147" s="183">
        <v>5.537875519210302</v>
      </c>
      <c r="D147" s="183"/>
      <c r="E147" s="110">
        <v>5.5</v>
      </c>
      <c r="F147" s="184">
        <v>4</v>
      </c>
      <c r="G147" s="184">
        <v>7</v>
      </c>
    </row>
    <row r="148" spans="1:7" x14ac:dyDescent="0.3">
      <c r="A148" s="109">
        <v>43782</v>
      </c>
      <c r="B148" s="110">
        <v>5.58</v>
      </c>
      <c r="C148" s="183">
        <v>5.4195369096192447</v>
      </c>
      <c r="D148" s="183"/>
      <c r="E148" s="110">
        <v>5.5</v>
      </c>
      <c r="F148" s="184">
        <v>4</v>
      </c>
      <c r="G148" s="184">
        <v>7</v>
      </c>
    </row>
    <row r="149" spans="1:7" x14ac:dyDescent="0.3">
      <c r="A149" s="109">
        <v>43789</v>
      </c>
      <c r="B149" s="110">
        <v>5.5776000000000003</v>
      </c>
      <c r="C149" s="183">
        <v>5.5471635190014927</v>
      </c>
      <c r="D149" s="183"/>
      <c r="E149" s="110">
        <v>5.5</v>
      </c>
      <c r="F149" s="184">
        <v>4</v>
      </c>
      <c r="G149" s="184">
        <v>7</v>
      </c>
    </row>
    <row r="150" spans="1:7" x14ac:dyDescent="0.3">
      <c r="A150" s="109">
        <v>43796</v>
      </c>
      <c r="B150" s="110">
        <v>5.6077000000000004</v>
      </c>
      <c r="C150" s="183">
        <v>5.5571906945800453</v>
      </c>
      <c r="D150" s="183"/>
      <c r="E150" s="110">
        <v>5.5</v>
      </c>
      <c r="F150" s="184">
        <v>4</v>
      </c>
      <c r="G150" s="184">
        <v>7</v>
      </c>
    </row>
    <row r="151" spans="1:7" x14ac:dyDescent="0.3">
      <c r="A151" s="109">
        <v>43803</v>
      </c>
      <c r="B151" s="110">
        <v>5.6371000000000002</v>
      </c>
      <c r="C151" s="183">
        <v>5.5506721155914978</v>
      </c>
      <c r="D151" s="183"/>
      <c r="E151" s="110">
        <v>5.5</v>
      </c>
      <c r="F151" s="184">
        <v>4</v>
      </c>
      <c r="G151" s="184">
        <v>7</v>
      </c>
    </row>
    <row r="152" spans="1:7" x14ac:dyDescent="0.3">
      <c r="A152" s="109">
        <v>43810</v>
      </c>
      <c r="B152" s="110">
        <v>5.6555999999999997</v>
      </c>
      <c r="C152" s="183">
        <v>5.55</v>
      </c>
      <c r="D152" s="183"/>
      <c r="E152" s="110">
        <v>5.5</v>
      </c>
      <c r="F152" s="184">
        <v>4</v>
      </c>
      <c r="G152" s="184">
        <v>7</v>
      </c>
    </row>
    <row r="153" spans="1:7" x14ac:dyDescent="0.3">
      <c r="A153" s="109">
        <v>43817</v>
      </c>
      <c r="B153" s="110">
        <v>5.6614000000000004</v>
      </c>
      <c r="C153" s="183">
        <v>5.5962933720911927</v>
      </c>
      <c r="D153" s="183"/>
      <c r="E153" s="110">
        <v>5.5</v>
      </c>
      <c r="F153" s="184">
        <v>4</v>
      </c>
      <c r="G153" s="184">
        <v>7</v>
      </c>
    </row>
    <row r="154" spans="1:7" x14ac:dyDescent="0.3">
      <c r="A154" s="109">
        <v>43824</v>
      </c>
      <c r="B154" s="110">
        <v>5.6547000000000001</v>
      </c>
      <c r="C154" s="183">
        <v>5.57</v>
      </c>
      <c r="D154" s="183"/>
      <c r="E154" s="110">
        <v>5.5</v>
      </c>
      <c r="F154" s="184">
        <v>4</v>
      </c>
      <c r="G154" s="184">
        <v>7</v>
      </c>
    </row>
    <row r="155" spans="1:7" x14ac:dyDescent="0.3">
      <c r="A155" s="109">
        <v>43829</v>
      </c>
      <c r="B155" s="110">
        <v>5.6988000000000003</v>
      </c>
      <c r="C155" s="183">
        <v>5.5328100542664567</v>
      </c>
      <c r="D155" s="183"/>
      <c r="E155" s="110">
        <v>5.5</v>
      </c>
      <c r="F155" s="184">
        <v>4</v>
      </c>
      <c r="G155" s="184">
        <v>7</v>
      </c>
    </row>
    <row r="156" spans="1:7" x14ac:dyDescent="0.3">
      <c r="A156" s="109">
        <v>43838</v>
      </c>
      <c r="B156" s="110">
        <v>5.6435000000000004</v>
      </c>
      <c r="C156" s="183">
        <v>5.475380695768516</v>
      </c>
      <c r="D156" s="183"/>
      <c r="E156" s="110">
        <v>5.5</v>
      </c>
      <c r="F156" s="184">
        <v>4</v>
      </c>
      <c r="G156" s="184">
        <v>7</v>
      </c>
    </row>
    <row r="157" spans="1:7" x14ac:dyDescent="0.3">
      <c r="A157" s="109">
        <v>43845</v>
      </c>
      <c r="B157" s="110">
        <v>5.6520000000000001</v>
      </c>
      <c r="C157" s="183">
        <v>5.5751006793786813</v>
      </c>
      <c r="D157" s="183"/>
      <c r="E157" s="110">
        <v>5.5</v>
      </c>
      <c r="F157" s="184">
        <v>4</v>
      </c>
      <c r="G157" s="184">
        <v>7</v>
      </c>
    </row>
    <row r="158" spans="1:7" x14ac:dyDescent="0.3">
      <c r="A158" s="109">
        <v>43852</v>
      </c>
      <c r="B158" s="110">
        <v>5.6627999999999998</v>
      </c>
      <c r="C158" s="183">
        <v>5.5676166111481358</v>
      </c>
      <c r="D158" s="183"/>
      <c r="E158" s="110">
        <v>5.5</v>
      </c>
      <c r="F158" s="184">
        <v>4</v>
      </c>
      <c r="G158" s="184">
        <v>7</v>
      </c>
    </row>
    <row r="159" spans="1:7" x14ac:dyDescent="0.3">
      <c r="A159" s="109">
        <v>43859</v>
      </c>
      <c r="B159" s="110">
        <v>5.6718000000000002</v>
      </c>
      <c r="C159" s="183">
        <v>5.6065227271971851</v>
      </c>
      <c r="D159" s="183"/>
      <c r="E159" s="110">
        <v>5.5</v>
      </c>
      <c r="F159" s="184">
        <v>4</v>
      </c>
      <c r="G159" s="184">
        <v>7</v>
      </c>
    </row>
    <row r="160" spans="1:7" x14ac:dyDescent="0.3">
      <c r="A160" s="109">
        <v>43866</v>
      </c>
      <c r="B160" s="110">
        <v>5.6215000000000002</v>
      </c>
      <c r="C160" s="183">
        <v>5.577755403542179</v>
      </c>
      <c r="D160" s="183"/>
      <c r="E160" s="110">
        <v>5.5</v>
      </c>
      <c r="F160" s="184">
        <v>4</v>
      </c>
      <c r="G160" s="184">
        <v>7</v>
      </c>
    </row>
    <row r="161" spans="1:7" x14ac:dyDescent="0.3">
      <c r="A161" s="109">
        <v>43873</v>
      </c>
      <c r="B161" s="110">
        <v>5.6394000000000002</v>
      </c>
      <c r="C161" s="183">
        <v>5.4766489324738332</v>
      </c>
      <c r="D161" s="183"/>
      <c r="E161" s="110">
        <v>5.5</v>
      </c>
      <c r="F161" s="184">
        <v>4</v>
      </c>
      <c r="G161" s="184">
        <v>7</v>
      </c>
    </row>
    <row r="162" spans="1:7" x14ac:dyDescent="0.3">
      <c r="A162" s="109">
        <v>43880</v>
      </c>
      <c r="B162" s="110">
        <v>5.6044</v>
      </c>
      <c r="C162" s="183">
        <v>5.5722343346760672</v>
      </c>
      <c r="D162" s="183"/>
      <c r="E162" s="110">
        <v>5.5</v>
      </c>
      <c r="F162" s="184">
        <v>4</v>
      </c>
      <c r="G162" s="184">
        <v>7</v>
      </c>
    </row>
    <row r="163" spans="1:7" x14ac:dyDescent="0.3">
      <c r="A163" s="109">
        <v>43887</v>
      </c>
      <c r="B163" s="110">
        <v>5.6044</v>
      </c>
      <c r="C163" s="183">
        <v>5.56</v>
      </c>
      <c r="D163" s="183"/>
      <c r="E163" s="110">
        <v>5.5</v>
      </c>
      <c r="F163" s="184">
        <v>4</v>
      </c>
      <c r="G163" s="184">
        <v>7</v>
      </c>
    </row>
    <row r="164" spans="1:7" x14ac:dyDescent="0.3">
      <c r="A164" s="109">
        <v>43894</v>
      </c>
      <c r="B164" s="110">
        <v>5.5686999999999998</v>
      </c>
      <c r="C164" s="183">
        <v>5.5258448851085307</v>
      </c>
      <c r="D164" s="183"/>
      <c r="E164" s="110">
        <v>5.5</v>
      </c>
      <c r="F164" s="184">
        <v>4</v>
      </c>
      <c r="G164" s="184">
        <v>7</v>
      </c>
    </row>
    <row r="165" spans="1:7" x14ac:dyDescent="0.3">
      <c r="A165" s="109">
        <v>43901</v>
      </c>
      <c r="B165" s="110">
        <v>5.5808999999999997</v>
      </c>
      <c r="C165" s="183">
        <v>5.4546563657904565</v>
      </c>
      <c r="D165" s="183"/>
      <c r="E165" s="110">
        <v>5.5</v>
      </c>
      <c r="F165" s="184">
        <v>4</v>
      </c>
      <c r="G165" s="184">
        <v>7</v>
      </c>
    </row>
    <row r="166" spans="1:7" x14ac:dyDescent="0.3">
      <c r="A166" s="109">
        <v>43908</v>
      </c>
      <c r="B166" s="110">
        <v>5.4010999999999996</v>
      </c>
      <c r="C166" s="183">
        <v>5.25</v>
      </c>
      <c r="D166" s="183"/>
      <c r="E166" s="110">
        <v>5.25</v>
      </c>
      <c r="F166" s="184">
        <v>3.75</v>
      </c>
      <c r="G166" s="184">
        <v>6.75</v>
      </c>
    </row>
    <row r="167" spans="1:7" x14ac:dyDescent="0.3">
      <c r="A167" s="109">
        <v>43915</v>
      </c>
      <c r="B167" s="110">
        <v>5.42</v>
      </c>
      <c r="C167" s="183">
        <v>5.3948897220931826</v>
      </c>
      <c r="D167" s="183"/>
      <c r="E167" s="110">
        <v>5.25</v>
      </c>
      <c r="F167" s="184">
        <v>3.75</v>
      </c>
      <c r="G167" s="184">
        <v>6.75</v>
      </c>
    </row>
    <row r="168" spans="1:7" x14ac:dyDescent="0.3">
      <c r="A168" s="109">
        <v>43922</v>
      </c>
      <c r="B168" s="110">
        <v>5.4532999999999996</v>
      </c>
      <c r="C168" s="183">
        <v>5.3144781144181197</v>
      </c>
      <c r="D168" s="183"/>
      <c r="E168" s="110">
        <v>5.25</v>
      </c>
      <c r="F168" s="184">
        <v>3.75</v>
      </c>
      <c r="G168" s="184">
        <v>6.75</v>
      </c>
    </row>
    <row r="169" spans="1:7" x14ac:dyDescent="0.3">
      <c r="A169" s="109">
        <v>43929</v>
      </c>
      <c r="B169" s="110">
        <v>5.3922999999999996</v>
      </c>
      <c r="C169" s="183">
        <v>5.2881424284647833</v>
      </c>
      <c r="D169" s="183"/>
      <c r="E169" s="110">
        <v>5.25</v>
      </c>
      <c r="F169" s="184">
        <v>3.75</v>
      </c>
      <c r="G169" s="184">
        <v>6.75</v>
      </c>
    </row>
    <row r="170" spans="1:7" x14ac:dyDescent="0.3">
      <c r="A170" s="109">
        <v>43936</v>
      </c>
      <c r="B170" s="110">
        <v>5.4227999999999996</v>
      </c>
      <c r="C170" s="183">
        <v>5.2678692632695965</v>
      </c>
      <c r="D170" s="183"/>
      <c r="E170" s="110">
        <v>5.25</v>
      </c>
      <c r="F170" s="184">
        <v>3.75</v>
      </c>
      <c r="G170" s="184">
        <v>6.75</v>
      </c>
    </row>
    <row r="171" spans="1:7" x14ac:dyDescent="0.3">
      <c r="A171" s="109">
        <v>43943</v>
      </c>
      <c r="B171" s="110">
        <v>5.4207999999999998</v>
      </c>
      <c r="C171" s="183">
        <v>5.3433022070178104</v>
      </c>
      <c r="D171" s="183"/>
      <c r="E171" s="110">
        <v>5.25</v>
      </c>
      <c r="F171" s="184">
        <v>3.75</v>
      </c>
      <c r="G171" s="184">
        <v>6.75</v>
      </c>
    </row>
    <row r="172" spans="1:7" x14ac:dyDescent="0.3">
      <c r="A172" s="109">
        <v>43950</v>
      </c>
      <c r="B172" s="110">
        <v>5.18</v>
      </c>
      <c r="C172" s="183">
        <v>5.1371072181305157</v>
      </c>
      <c r="D172" s="183"/>
      <c r="E172" s="110">
        <v>5</v>
      </c>
      <c r="F172" s="184">
        <v>3.5</v>
      </c>
      <c r="G172" s="184">
        <v>6.5</v>
      </c>
    </row>
    <row r="173" spans="1:7" x14ac:dyDescent="0.3">
      <c r="A173" s="109">
        <v>43957</v>
      </c>
      <c r="B173" s="110">
        <v>5.1624999999999996</v>
      </c>
      <c r="C173" s="183">
        <v>5.08457449190856</v>
      </c>
      <c r="D173" s="183"/>
      <c r="E173" s="110">
        <v>5</v>
      </c>
      <c r="F173" s="184">
        <v>3.5</v>
      </c>
      <c r="G173" s="184">
        <v>6.5</v>
      </c>
    </row>
    <row r="174" spans="1:7" x14ac:dyDescent="0.3">
      <c r="A174" s="109">
        <v>43964</v>
      </c>
      <c r="B174" s="110">
        <v>5.1741999999999999</v>
      </c>
      <c r="C174" s="183">
        <v>5.0263901494140155</v>
      </c>
      <c r="D174" s="183"/>
      <c r="E174" s="110">
        <v>5</v>
      </c>
      <c r="F174" s="184">
        <v>3.5</v>
      </c>
      <c r="G174" s="184">
        <v>6.5</v>
      </c>
    </row>
    <row r="175" spans="1:7" x14ac:dyDescent="0.3">
      <c r="A175" s="109">
        <v>43971</v>
      </c>
      <c r="B175" s="110">
        <v>5.2241</v>
      </c>
      <c r="C175" s="183">
        <v>5.1752846097997471</v>
      </c>
      <c r="D175" s="183"/>
      <c r="E175" s="110">
        <v>5</v>
      </c>
      <c r="F175" s="184">
        <v>3.5</v>
      </c>
      <c r="G175" s="184">
        <v>6.5</v>
      </c>
    </row>
    <row r="176" spans="1:7" x14ac:dyDescent="0.3">
      <c r="A176" s="109">
        <v>43978</v>
      </c>
      <c r="B176" s="110">
        <v>5.2241</v>
      </c>
      <c r="C176" s="183">
        <v>5.1752846097997471</v>
      </c>
      <c r="D176" s="183"/>
      <c r="E176" s="110">
        <v>5</v>
      </c>
      <c r="F176" s="184">
        <v>3.5</v>
      </c>
      <c r="G176" s="184">
        <v>6.5</v>
      </c>
    </row>
    <row r="177" spans="1:7" x14ac:dyDescent="0.3">
      <c r="A177" s="109">
        <v>43985</v>
      </c>
      <c r="B177" s="110">
        <v>5.1571999999999996</v>
      </c>
      <c r="C177" s="183">
        <v>5.1486587382478968</v>
      </c>
      <c r="D177" s="183"/>
      <c r="E177" s="110">
        <v>5</v>
      </c>
      <c r="F177" s="184">
        <v>3.5</v>
      </c>
      <c r="G177" s="184">
        <v>6.5</v>
      </c>
    </row>
    <row r="178" spans="1:7" x14ac:dyDescent="0.3">
      <c r="A178" s="109">
        <v>43992</v>
      </c>
      <c r="B178" s="110">
        <v>5.1391</v>
      </c>
      <c r="C178" s="183">
        <v>5.09</v>
      </c>
      <c r="D178" s="183"/>
      <c r="E178" s="110">
        <v>5</v>
      </c>
      <c r="F178" s="184">
        <v>3.5</v>
      </c>
      <c r="G178" s="184">
        <v>6.5</v>
      </c>
    </row>
    <row r="179" spans="1:7" x14ac:dyDescent="0.3">
      <c r="A179" s="109">
        <v>43999</v>
      </c>
      <c r="B179" s="110">
        <v>4.6524000000000001</v>
      </c>
      <c r="C179" s="183">
        <v>4.6524903459415725</v>
      </c>
      <c r="D179" s="183"/>
      <c r="E179" s="110">
        <v>4.5</v>
      </c>
      <c r="F179" s="184">
        <v>3</v>
      </c>
      <c r="G179" s="184">
        <v>6</v>
      </c>
    </row>
    <row r="180" spans="1:7" x14ac:dyDescent="0.3">
      <c r="A180" s="109">
        <v>44006</v>
      </c>
      <c r="B180" s="110">
        <v>4.6763000000000003</v>
      </c>
      <c r="C180" s="183">
        <v>4.6218349115572446</v>
      </c>
      <c r="D180" s="183"/>
      <c r="E180" s="110">
        <v>4.5</v>
      </c>
      <c r="F180" s="184">
        <v>3</v>
      </c>
      <c r="G180" s="184">
        <v>6</v>
      </c>
    </row>
    <row r="181" spans="1:7" x14ac:dyDescent="0.3">
      <c r="A181" s="109">
        <v>44013</v>
      </c>
      <c r="B181" s="110">
        <v>4.6083999999999996</v>
      </c>
      <c r="C181" s="183">
        <v>4.6302491198938878</v>
      </c>
      <c r="D181" s="183"/>
      <c r="E181" s="110">
        <v>4.5</v>
      </c>
      <c r="F181" s="184">
        <v>3</v>
      </c>
      <c r="G181" s="184">
        <v>6</v>
      </c>
    </row>
    <row r="182" spans="1:7" x14ac:dyDescent="0.3">
      <c r="A182" s="109">
        <v>44020</v>
      </c>
      <c r="B182" s="110">
        <v>4.5579999999999998</v>
      </c>
      <c r="C182" s="183">
        <v>4.5136174886469149</v>
      </c>
      <c r="D182" s="183"/>
      <c r="E182" s="110">
        <v>4.5</v>
      </c>
      <c r="F182" s="184">
        <v>3</v>
      </c>
      <c r="G182" s="184">
        <v>6</v>
      </c>
    </row>
    <row r="183" spans="1:7" x14ac:dyDescent="0.3">
      <c r="A183" s="109">
        <v>44027</v>
      </c>
      <c r="B183" s="110">
        <v>4.6585999999999999</v>
      </c>
      <c r="C183" s="183">
        <v>4.403913758973399</v>
      </c>
      <c r="D183" s="183"/>
      <c r="E183" s="110">
        <v>4.5</v>
      </c>
      <c r="F183" s="184">
        <v>3</v>
      </c>
      <c r="G183" s="184">
        <v>6</v>
      </c>
    </row>
    <row r="184" spans="1:7" x14ac:dyDescent="0.3">
      <c r="A184" s="109">
        <v>44034</v>
      </c>
      <c r="B184" s="110">
        <v>4.6186999999999996</v>
      </c>
      <c r="C184" s="183">
        <v>4.6428864085541788</v>
      </c>
      <c r="D184" s="183"/>
      <c r="E184" s="110">
        <v>4.5</v>
      </c>
      <c r="F184" s="184">
        <v>3</v>
      </c>
      <c r="G184" s="184">
        <v>6</v>
      </c>
    </row>
    <row r="185" spans="1:7" x14ac:dyDescent="0.3">
      <c r="A185" s="109">
        <v>44041</v>
      </c>
      <c r="B185" s="110">
        <v>4.5968</v>
      </c>
      <c r="C185" s="183">
        <v>4.6185148060946712</v>
      </c>
      <c r="D185" s="183"/>
      <c r="E185" s="110">
        <v>4.5</v>
      </c>
      <c r="F185" s="184">
        <v>3</v>
      </c>
      <c r="G185" s="184">
        <v>6</v>
      </c>
    </row>
    <row r="186" spans="1:7" x14ac:dyDescent="0.3">
      <c r="A186" s="109">
        <v>44048</v>
      </c>
      <c r="B186" s="110">
        <v>4.5843999999999996</v>
      </c>
      <c r="C186" s="183">
        <v>4.5627335724088001</v>
      </c>
      <c r="D186" s="183"/>
      <c r="E186" s="110">
        <v>4.5</v>
      </c>
      <c r="F186" s="184">
        <v>3</v>
      </c>
      <c r="G186" s="184">
        <v>6</v>
      </c>
    </row>
    <row r="187" spans="1:7" x14ac:dyDescent="0.3">
      <c r="A187" s="109">
        <v>44055</v>
      </c>
      <c r="B187" s="110">
        <v>4.6215999999999999</v>
      </c>
      <c r="C187" s="183">
        <v>4.6003259326497306</v>
      </c>
      <c r="D187" s="183"/>
      <c r="E187" s="110">
        <v>4.5</v>
      </c>
      <c r="F187" s="184">
        <v>3</v>
      </c>
      <c r="G187" s="184">
        <v>6</v>
      </c>
    </row>
    <row r="188" spans="1:7" x14ac:dyDescent="0.3">
      <c r="A188" s="109">
        <v>44062</v>
      </c>
      <c r="B188" s="110">
        <v>4.5945</v>
      </c>
      <c r="C188" s="183">
        <v>4.6190329096674008</v>
      </c>
      <c r="D188" s="183"/>
      <c r="E188" s="110">
        <v>4.5</v>
      </c>
      <c r="F188" s="184">
        <v>3</v>
      </c>
      <c r="G188" s="184">
        <v>6</v>
      </c>
    </row>
    <row r="189" spans="1:7" x14ac:dyDescent="0.3">
      <c r="A189" s="109">
        <v>44069</v>
      </c>
      <c r="B189" s="110">
        <v>4.5896999999999997</v>
      </c>
      <c r="C189" s="183">
        <v>4.612938509941598</v>
      </c>
      <c r="D189" s="183"/>
      <c r="E189" s="110">
        <v>4.5</v>
      </c>
      <c r="F189" s="184">
        <v>3</v>
      </c>
      <c r="G189" s="184">
        <v>6</v>
      </c>
    </row>
    <row r="190" spans="1:7" x14ac:dyDescent="0.3">
      <c r="A190" s="109">
        <v>44076</v>
      </c>
      <c r="B190" s="110">
        <v>4.5949999999999998</v>
      </c>
      <c r="C190" s="183">
        <v>4.5688688602141587</v>
      </c>
      <c r="D190" s="183"/>
      <c r="E190" s="110">
        <v>4.5</v>
      </c>
      <c r="F190" s="184">
        <v>3</v>
      </c>
      <c r="G190" s="184">
        <v>6</v>
      </c>
    </row>
    <row r="191" spans="1:7" x14ac:dyDescent="0.3">
      <c r="A191" s="109">
        <v>44083</v>
      </c>
      <c r="B191" s="110">
        <v>4.5728999999999997</v>
      </c>
      <c r="C191" s="183">
        <v>4.5664460066339183</v>
      </c>
      <c r="D191" s="183"/>
      <c r="E191" s="110">
        <v>4.5</v>
      </c>
      <c r="F191" s="184">
        <v>3</v>
      </c>
      <c r="G191" s="184">
        <v>6</v>
      </c>
    </row>
    <row r="192" spans="1:7" x14ac:dyDescent="0.3">
      <c r="A192" s="109">
        <v>44090</v>
      </c>
      <c r="B192" s="110">
        <v>4.3284000000000002</v>
      </c>
      <c r="C192" s="183">
        <v>4.2097593573002516</v>
      </c>
      <c r="D192" s="183"/>
      <c r="E192" s="110">
        <v>4.25</v>
      </c>
      <c r="F192" s="184">
        <v>2.75</v>
      </c>
      <c r="G192" s="184">
        <v>5.75</v>
      </c>
    </row>
    <row r="193" spans="1:7" x14ac:dyDescent="0.3">
      <c r="A193" s="109">
        <v>44097</v>
      </c>
      <c r="B193" s="110">
        <v>4.3257000000000003</v>
      </c>
      <c r="C193" s="183">
        <v>4.3616011093810059</v>
      </c>
      <c r="D193" s="183"/>
      <c r="E193" s="110">
        <v>4.25</v>
      </c>
      <c r="F193" s="184">
        <v>2.75</v>
      </c>
      <c r="G193" s="184">
        <v>5.75</v>
      </c>
    </row>
    <row r="194" spans="1:7" x14ac:dyDescent="0.3">
      <c r="A194" s="109">
        <v>44104</v>
      </c>
      <c r="B194" s="110">
        <v>4.3662999999999998</v>
      </c>
      <c r="C194" s="183">
        <v>4.2911489061419577</v>
      </c>
      <c r="D194" s="183"/>
      <c r="E194" s="110">
        <v>4.25</v>
      </c>
      <c r="F194" s="184">
        <v>2.75</v>
      </c>
      <c r="G194" s="184">
        <v>5.75</v>
      </c>
    </row>
    <row r="195" spans="1:7" x14ac:dyDescent="0.3">
      <c r="A195" s="109">
        <v>44111</v>
      </c>
      <c r="B195" s="110">
        <v>4.3277000000000001</v>
      </c>
      <c r="C195" s="183">
        <v>4.3247328941561722</v>
      </c>
      <c r="D195" s="183"/>
      <c r="E195" s="110">
        <v>4.25</v>
      </c>
      <c r="F195" s="184">
        <v>2.75</v>
      </c>
      <c r="G195" s="184">
        <v>5.75</v>
      </c>
    </row>
    <row r="196" spans="1:7" x14ac:dyDescent="0.3">
      <c r="A196" s="109">
        <v>44118</v>
      </c>
      <c r="B196" s="110">
        <v>4.3193000000000001</v>
      </c>
      <c r="C196" s="183">
        <v>4.0809621390872879</v>
      </c>
      <c r="D196" s="183"/>
      <c r="E196" s="110">
        <v>4.25</v>
      </c>
      <c r="F196" s="184">
        <v>2.75</v>
      </c>
      <c r="G196" s="184">
        <v>5.75</v>
      </c>
    </row>
    <row r="197" spans="1:7" x14ac:dyDescent="0.3">
      <c r="A197" s="109">
        <v>44125</v>
      </c>
      <c r="B197" s="110">
        <v>4.3094999999999999</v>
      </c>
      <c r="C197" s="183">
        <v>4.3561106393289535</v>
      </c>
      <c r="D197" s="183"/>
      <c r="E197" s="110">
        <v>4.25</v>
      </c>
      <c r="F197" s="184">
        <v>2.75</v>
      </c>
      <c r="G197" s="184">
        <v>5.75</v>
      </c>
    </row>
    <row r="198" spans="1:7" x14ac:dyDescent="0.3">
      <c r="A198" s="109">
        <v>44132</v>
      </c>
      <c r="B198" s="110">
        <v>4.3129</v>
      </c>
      <c r="C198" s="183">
        <v>4.3346487573917605</v>
      </c>
      <c r="D198" s="183"/>
      <c r="E198" s="110">
        <v>4.25</v>
      </c>
      <c r="F198" s="184">
        <v>2.75</v>
      </c>
      <c r="G198" s="184">
        <v>5.75</v>
      </c>
    </row>
    <row r="199" spans="1:7" x14ac:dyDescent="0.3">
      <c r="A199" s="109">
        <v>44139</v>
      </c>
      <c r="B199" s="110">
        <v>4.3018000000000001</v>
      </c>
      <c r="C199" s="183">
        <v>4.3892896849110263</v>
      </c>
      <c r="D199" s="183"/>
      <c r="E199" s="110">
        <v>4.25</v>
      </c>
      <c r="F199" s="184">
        <v>2.75</v>
      </c>
      <c r="G199" s="184">
        <v>5.75</v>
      </c>
    </row>
    <row r="200" spans="1:7" x14ac:dyDescent="0.3">
      <c r="A200" s="109">
        <v>44146</v>
      </c>
      <c r="B200" s="110">
        <v>4.3018000000000001</v>
      </c>
      <c r="C200" s="183">
        <v>4.2164521830903956</v>
      </c>
      <c r="D200" s="183"/>
      <c r="E200" s="110">
        <v>4.25</v>
      </c>
      <c r="F200" s="184">
        <v>2.75</v>
      </c>
      <c r="G200" s="184">
        <v>5.75</v>
      </c>
    </row>
    <row r="201" spans="1:7" x14ac:dyDescent="0.3">
      <c r="A201" s="109">
        <v>44153</v>
      </c>
      <c r="B201" s="110">
        <v>4.3010000000000002</v>
      </c>
      <c r="C201" s="183">
        <v>4.326621475367463</v>
      </c>
      <c r="D201" s="183"/>
      <c r="E201" s="110">
        <v>4.25</v>
      </c>
      <c r="F201" s="184">
        <v>2.75</v>
      </c>
      <c r="G201" s="184">
        <v>5.75</v>
      </c>
    </row>
    <row r="202" spans="1:7" x14ac:dyDescent="0.3">
      <c r="A202" s="109">
        <v>44160</v>
      </c>
      <c r="B202" s="110">
        <v>4.3207000000000004</v>
      </c>
      <c r="C202" s="183">
        <v>4.3229679215176722</v>
      </c>
      <c r="D202" s="183"/>
      <c r="E202" s="110">
        <v>4.25</v>
      </c>
      <c r="F202" s="184">
        <v>2.75</v>
      </c>
      <c r="G202" s="184">
        <v>5.75</v>
      </c>
    </row>
    <row r="203" spans="1:7" x14ac:dyDescent="0.3">
      <c r="A203" s="109">
        <v>44167</v>
      </c>
      <c r="B203" s="110">
        <v>4.2930000000000001</v>
      </c>
      <c r="C203" s="183">
        <v>4.316035286591716</v>
      </c>
      <c r="D203" s="183"/>
      <c r="E203" s="110">
        <v>4.25</v>
      </c>
      <c r="F203" s="184">
        <v>2.75</v>
      </c>
      <c r="G203" s="184">
        <v>5.75</v>
      </c>
    </row>
    <row r="204" spans="1:7" x14ac:dyDescent="0.3">
      <c r="A204" s="109">
        <v>44174</v>
      </c>
      <c r="B204" s="110">
        <v>4.306</v>
      </c>
      <c r="C204" s="183">
        <v>4.28</v>
      </c>
      <c r="D204" s="183"/>
      <c r="E204" s="110">
        <v>4.25</v>
      </c>
      <c r="F204" s="184">
        <v>2.75</v>
      </c>
      <c r="G204" s="184">
        <v>5.75</v>
      </c>
    </row>
    <row r="205" spans="1:7" x14ac:dyDescent="0.3">
      <c r="A205" s="109">
        <v>44181</v>
      </c>
      <c r="B205" s="110">
        <v>5.4139999999999997</v>
      </c>
      <c r="C205" s="183">
        <v>5.4410350043820106</v>
      </c>
      <c r="D205" s="183"/>
      <c r="E205" s="110">
        <v>5.25</v>
      </c>
      <c r="F205" s="184">
        <v>3.75</v>
      </c>
      <c r="G205" s="184">
        <v>6.75</v>
      </c>
    </row>
    <row r="206" spans="1:7" x14ac:dyDescent="0.3">
      <c r="A206" s="109">
        <v>44188</v>
      </c>
      <c r="B206" s="110">
        <v>5.4524999999999997</v>
      </c>
      <c r="C206" s="183">
        <v>5.4671620190968238</v>
      </c>
      <c r="D206" s="183"/>
      <c r="E206" s="110">
        <v>5.25</v>
      </c>
      <c r="F206" s="184">
        <v>3.75</v>
      </c>
      <c r="G206" s="184">
        <v>6.75</v>
      </c>
    </row>
    <row r="207" spans="1:7" x14ac:dyDescent="0.3">
      <c r="A207" s="109">
        <v>44195</v>
      </c>
      <c r="B207" s="110">
        <v>5.5835999999999997</v>
      </c>
      <c r="C207" s="183">
        <v>5.549497161661411</v>
      </c>
      <c r="D207" s="183"/>
      <c r="E207" s="110">
        <v>5.25</v>
      </c>
      <c r="F207" s="184">
        <v>3.75</v>
      </c>
      <c r="G207" s="184">
        <v>6.75</v>
      </c>
    </row>
    <row r="208" spans="1:7" x14ac:dyDescent="0.3">
      <c r="A208" s="109"/>
      <c r="B208" s="110"/>
      <c r="C208" s="183"/>
      <c r="D208" s="183"/>
      <c r="E208" s="110"/>
      <c r="F208" s="184"/>
      <c r="G208" s="184"/>
    </row>
  </sheetData>
  <hyperlinks>
    <hyperlink ref="A1" location="List!A1" display="List!A1"/>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2"/>
  <sheetViews>
    <sheetView zoomScale="110" zoomScaleNormal="110" workbookViewId="0"/>
  </sheetViews>
  <sheetFormatPr defaultColWidth="8.88671875" defaultRowHeight="16.5" x14ac:dyDescent="0.3"/>
  <cols>
    <col min="1" max="1" width="9.44140625" style="20" bestFit="1" customWidth="1"/>
    <col min="2" max="2" width="9" style="82" bestFit="1" customWidth="1"/>
    <col min="3" max="16384" width="8.88671875" style="82"/>
  </cols>
  <sheetData>
    <row r="1" spans="1:2" x14ac:dyDescent="0.3">
      <c r="A1" s="308" t="s">
        <v>848</v>
      </c>
      <c r="B1" s="154" t="s">
        <v>138</v>
      </c>
    </row>
    <row r="2" spans="1:2" x14ac:dyDescent="0.3">
      <c r="A2" s="155">
        <v>43838</v>
      </c>
      <c r="B2" s="176">
        <v>479.76</v>
      </c>
    </row>
    <row r="3" spans="1:2" x14ac:dyDescent="0.3">
      <c r="A3" s="155">
        <v>43839</v>
      </c>
      <c r="B3" s="176">
        <v>479.62</v>
      </c>
    </row>
    <row r="4" spans="1:2" x14ac:dyDescent="0.3">
      <c r="A4" s="155">
        <v>43840</v>
      </c>
      <c r="B4" s="176">
        <v>479.26</v>
      </c>
    </row>
    <row r="5" spans="1:2" x14ac:dyDescent="0.3">
      <c r="A5" s="155">
        <v>43843</v>
      </c>
      <c r="B5" s="176">
        <v>479.36</v>
      </c>
    </row>
    <row r="6" spans="1:2" x14ac:dyDescent="0.3">
      <c r="A6" s="155">
        <v>43844</v>
      </c>
      <c r="B6" s="176">
        <v>479.39</v>
      </c>
    </row>
    <row r="7" spans="1:2" x14ac:dyDescent="0.3">
      <c r="A7" s="155">
        <v>43845</v>
      </c>
      <c r="B7" s="176">
        <v>479.63</v>
      </c>
    </row>
    <row r="8" spans="1:2" x14ac:dyDescent="0.3">
      <c r="A8" s="155">
        <v>43846</v>
      </c>
      <c r="B8" s="176">
        <v>479.76</v>
      </c>
    </row>
    <row r="9" spans="1:2" x14ac:dyDescent="0.3">
      <c r="A9" s="155">
        <v>43847</v>
      </c>
      <c r="B9" s="176">
        <v>479.61</v>
      </c>
    </row>
    <row r="10" spans="1:2" x14ac:dyDescent="0.3">
      <c r="A10" s="155">
        <v>43850</v>
      </c>
      <c r="B10" s="176">
        <v>479.34</v>
      </c>
    </row>
    <row r="11" spans="1:2" x14ac:dyDescent="0.3">
      <c r="A11" s="155">
        <v>43851</v>
      </c>
      <c r="B11" s="176">
        <v>479.33</v>
      </c>
    </row>
    <row r="12" spans="1:2" x14ac:dyDescent="0.3">
      <c r="A12" s="155">
        <v>43852</v>
      </c>
      <c r="B12" s="176">
        <v>478.9</v>
      </c>
    </row>
    <row r="13" spans="1:2" x14ac:dyDescent="0.3">
      <c r="A13" s="155">
        <v>43853</v>
      </c>
      <c r="B13" s="176">
        <v>478.73</v>
      </c>
    </row>
    <row r="14" spans="1:2" x14ac:dyDescent="0.3">
      <c r="A14" s="155">
        <v>43854</v>
      </c>
      <c r="B14" s="176">
        <v>478.87</v>
      </c>
    </row>
    <row r="15" spans="1:2" x14ac:dyDescent="0.3">
      <c r="A15" s="155">
        <v>43859</v>
      </c>
      <c r="B15" s="176">
        <v>478.58</v>
      </c>
    </row>
    <row r="16" spans="1:2" x14ac:dyDescent="0.3">
      <c r="A16" s="155">
        <v>43860</v>
      </c>
      <c r="B16" s="176">
        <v>478.69</v>
      </c>
    </row>
    <row r="17" spans="1:2" x14ac:dyDescent="0.3">
      <c r="A17" s="155">
        <v>43861</v>
      </c>
      <c r="B17" s="176">
        <v>478.6</v>
      </c>
    </row>
    <row r="18" spans="1:2" x14ac:dyDescent="0.3">
      <c r="A18" s="155">
        <v>43862</v>
      </c>
      <c r="B18" s="176">
        <v>478.76</v>
      </c>
    </row>
    <row r="19" spans="1:2" x14ac:dyDescent="0.3">
      <c r="A19" s="155">
        <v>43864</v>
      </c>
      <c r="B19" s="176">
        <v>478.85</v>
      </c>
    </row>
    <row r="20" spans="1:2" x14ac:dyDescent="0.3">
      <c r="A20" s="155">
        <v>43865</v>
      </c>
      <c r="B20" s="176">
        <v>478.8</v>
      </c>
    </row>
    <row r="21" spans="1:2" x14ac:dyDescent="0.3">
      <c r="A21" s="155">
        <v>43866</v>
      </c>
      <c r="B21" s="176">
        <v>478.72</v>
      </c>
    </row>
    <row r="22" spans="1:2" x14ac:dyDescent="0.3">
      <c r="A22" s="155">
        <v>43867</v>
      </c>
      <c r="B22" s="176">
        <v>478.85</v>
      </c>
    </row>
    <row r="23" spans="1:2" x14ac:dyDescent="0.3">
      <c r="A23" s="155">
        <v>43868</v>
      </c>
      <c r="B23" s="176">
        <v>478.47</v>
      </c>
    </row>
    <row r="24" spans="1:2" x14ac:dyDescent="0.3">
      <c r="A24" s="155">
        <v>43871</v>
      </c>
      <c r="B24" s="176">
        <v>478.98</v>
      </c>
    </row>
    <row r="25" spans="1:2" x14ac:dyDescent="0.3">
      <c r="A25" s="155">
        <v>43872</v>
      </c>
      <c r="B25" s="176">
        <v>479.05</v>
      </c>
    </row>
    <row r="26" spans="1:2" x14ac:dyDescent="0.3">
      <c r="A26" s="155">
        <v>43873</v>
      </c>
      <c r="B26" s="176">
        <v>479.29</v>
      </c>
    </row>
    <row r="27" spans="1:2" x14ac:dyDescent="0.3">
      <c r="A27" s="155">
        <v>43874</v>
      </c>
      <c r="B27" s="176">
        <v>479.11</v>
      </c>
    </row>
    <row r="28" spans="1:2" x14ac:dyDescent="0.3">
      <c r="A28" s="155">
        <v>43875</v>
      </c>
      <c r="B28" s="176">
        <v>479.05</v>
      </c>
    </row>
    <row r="29" spans="1:2" x14ac:dyDescent="0.3">
      <c r="A29" s="155">
        <v>43878</v>
      </c>
      <c r="B29" s="176">
        <v>479.05</v>
      </c>
    </row>
    <row r="30" spans="1:2" x14ac:dyDescent="0.3">
      <c r="A30" s="155">
        <v>43879</v>
      </c>
      <c r="B30" s="176">
        <v>478.95</v>
      </c>
    </row>
    <row r="31" spans="1:2" x14ac:dyDescent="0.3">
      <c r="A31" s="155">
        <v>43880</v>
      </c>
      <c r="B31" s="176">
        <v>478.63</v>
      </c>
    </row>
    <row r="32" spans="1:2" x14ac:dyDescent="0.3">
      <c r="A32" s="155">
        <v>43881</v>
      </c>
      <c r="B32" s="176">
        <v>478.37</v>
      </c>
    </row>
    <row r="33" spans="1:2" x14ac:dyDescent="0.3">
      <c r="A33" s="155">
        <v>43882</v>
      </c>
      <c r="B33" s="176">
        <v>478.35</v>
      </c>
    </row>
    <row r="34" spans="1:2" x14ac:dyDescent="0.3">
      <c r="A34" s="155">
        <v>43885</v>
      </c>
      <c r="B34" s="176">
        <v>478.42</v>
      </c>
    </row>
    <row r="35" spans="1:2" x14ac:dyDescent="0.3">
      <c r="A35" s="155">
        <v>43886</v>
      </c>
      <c r="B35" s="176">
        <v>478.33</v>
      </c>
    </row>
    <row r="36" spans="1:2" x14ac:dyDescent="0.3">
      <c r="A36" s="155">
        <v>43887</v>
      </c>
      <c r="B36" s="176">
        <v>478.39</v>
      </c>
    </row>
    <row r="37" spans="1:2" x14ac:dyDescent="0.3">
      <c r="A37" s="155">
        <v>43888</v>
      </c>
      <c r="B37" s="176">
        <v>478.49</v>
      </c>
    </row>
    <row r="38" spans="1:2" x14ac:dyDescent="0.3">
      <c r="A38" s="155">
        <v>43889</v>
      </c>
      <c r="B38" s="176">
        <v>478.6</v>
      </c>
    </row>
    <row r="39" spans="1:2" x14ac:dyDescent="0.3">
      <c r="A39" s="155">
        <v>43892</v>
      </c>
      <c r="B39" s="176">
        <v>478.8</v>
      </c>
    </row>
    <row r="40" spans="1:2" x14ac:dyDescent="0.3">
      <c r="A40" s="155">
        <v>43893</v>
      </c>
      <c r="B40" s="176">
        <v>478.87</v>
      </c>
    </row>
    <row r="41" spans="1:2" x14ac:dyDescent="0.3">
      <c r="A41" s="155">
        <v>43894</v>
      </c>
      <c r="B41" s="176">
        <v>479.12</v>
      </c>
    </row>
    <row r="42" spans="1:2" x14ac:dyDescent="0.3">
      <c r="A42" s="155">
        <v>43895</v>
      </c>
      <c r="B42" s="176">
        <v>479.6</v>
      </c>
    </row>
    <row r="43" spans="1:2" x14ac:dyDescent="0.3">
      <c r="A43" s="155">
        <v>43896</v>
      </c>
      <c r="B43" s="176">
        <v>479.82</v>
      </c>
    </row>
    <row r="44" spans="1:2" x14ac:dyDescent="0.3">
      <c r="A44" s="155">
        <v>43899</v>
      </c>
      <c r="B44" s="176">
        <v>480.48</v>
      </c>
    </row>
    <row r="45" spans="1:2" x14ac:dyDescent="0.3">
      <c r="A45" s="155">
        <v>43900</v>
      </c>
      <c r="B45" s="176">
        <v>482.09</v>
      </c>
    </row>
    <row r="46" spans="1:2" x14ac:dyDescent="0.3">
      <c r="A46" s="155">
        <v>43901</v>
      </c>
      <c r="B46" s="176">
        <v>483.03</v>
      </c>
    </row>
    <row r="47" spans="1:2" x14ac:dyDescent="0.3">
      <c r="A47" s="155">
        <v>43902</v>
      </c>
      <c r="B47" s="176">
        <v>484.33</v>
      </c>
    </row>
    <row r="48" spans="1:2" x14ac:dyDescent="0.3">
      <c r="A48" s="155">
        <v>43903</v>
      </c>
      <c r="B48" s="176">
        <v>487.85</v>
      </c>
    </row>
    <row r="49" spans="1:2" x14ac:dyDescent="0.3">
      <c r="A49" s="155">
        <v>43906</v>
      </c>
      <c r="B49" s="176">
        <v>489.8</v>
      </c>
    </row>
    <row r="50" spans="1:2" x14ac:dyDescent="0.3">
      <c r="A50" s="155">
        <v>43907</v>
      </c>
      <c r="B50" s="176">
        <v>490.76</v>
      </c>
    </row>
    <row r="51" spans="1:2" x14ac:dyDescent="0.3">
      <c r="A51" s="155">
        <v>43908</v>
      </c>
      <c r="B51" s="176">
        <v>490.53</v>
      </c>
    </row>
    <row r="52" spans="1:2" x14ac:dyDescent="0.3">
      <c r="A52" s="155">
        <v>43909</v>
      </c>
      <c r="B52" s="176">
        <v>492.22</v>
      </c>
    </row>
    <row r="53" spans="1:2" x14ac:dyDescent="0.3">
      <c r="A53" s="155">
        <v>43910</v>
      </c>
      <c r="B53" s="176">
        <v>493.58</v>
      </c>
    </row>
    <row r="54" spans="1:2" x14ac:dyDescent="0.3">
      <c r="A54" s="155">
        <v>43913</v>
      </c>
      <c r="B54" s="176">
        <v>495.01</v>
      </c>
    </row>
    <row r="55" spans="1:2" x14ac:dyDescent="0.3">
      <c r="A55" s="155">
        <v>43914</v>
      </c>
      <c r="B55" s="176">
        <v>495.43</v>
      </c>
    </row>
    <row r="56" spans="1:2" x14ac:dyDescent="0.3">
      <c r="A56" s="155">
        <v>43915</v>
      </c>
      <c r="B56" s="176">
        <v>495.93</v>
      </c>
    </row>
    <row r="57" spans="1:2" x14ac:dyDescent="0.3">
      <c r="A57" s="155">
        <v>43916</v>
      </c>
      <c r="B57" s="176">
        <v>497.24</v>
      </c>
    </row>
    <row r="58" spans="1:2" x14ac:dyDescent="0.3">
      <c r="A58" s="155">
        <v>43917</v>
      </c>
      <c r="B58" s="176">
        <v>498.43</v>
      </c>
    </row>
    <row r="59" spans="1:2" x14ac:dyDescent="0.3">
      <c r="A59" s="155">
        <v>43920</v>
      </c>
      <c r="B59" s="176">
        <v>500.8</v>
      </c>
    </row>
    <row r="60" spans="1:2" x14ac:dyDescent="0.3">
      <c r="A60" s="155">
        <v>43921</v>
      </c>
      <c r="B60" s="176">
        <v>504.47</v>
      </c>
    </row>
    <row r="61" spans="1:2" x14ac:dyDescent="0.3">
      <c r="A61" s="156">
        <v>43922</v>
      </c>
      <c r="B61" s="177">
        <v>504.96</v>
      </c>
    </row>
    <row r="62" spans="1:2" x14ac:dyDescent="0.3">
      <c r="A62" s="156">
        <v>43923</v>
      </c>
      <c r="B62" s="177">
        <v>504.5</v>
      </c>
    </row>
    <row r="63" spans="1:2" x14ac:dyDescent="0.3">
      <c r="A63" s="156">
        <v>43924</v>
      </c>
      <c r="B63" s="177">
        <v>502.97</v>
      </c>
    </row>
    <row r="64" spans="1:2" x14ac:dyDescent="0.3">
      <c r="A64" s="156">
        <v>43927</v>
      </c>
      <c r="B64" s="177">
        <v>501.55</v>
      </c>
    </row>
    <row r="65" spans="1:2" x14ac:dyDescent="0.3">
      <c r="A65" s="156">
        <v>43928</v>
      </c>
      <c r="B65" s="177">
        <v>499.37</v>
      </c>
    </row>
    <row r="66" spans="1:2" x14ac:dyDescent="0.3">
      <c r="A66" s="156">
        <v>43929</v>
      </c>
      <c r="B66" s="177">
        <v>496.58</v>
      </c>
    </row>
    <row r="67" spans="1:2" x14ac:dyDescent="0.3">
      <c r="A67" s="156">
        <v>43930</v>
      </c>
      <c r="B67" s="177">
        <v>493.1</v>
      </c>
    </row>
    <row r="68" spans="1:2" x14ac:dyDescent="0.3">
      <c r="A68" s="156">
        <v>43931</v>
      </c>
      <c r="B68" s="177">
        <v>491.18</v>
      </c>
    </row>
    <row r="69" spans="1:2" x14ac:dyDescent="0.3">
      <c r="A69" s="156">
        <v>43934</v>
      </c>
      <c r="B69" s="177">
        <v>486.53</v>
      </c>
    </row>
    <row r="70" spans="1:2" x14ac:dyDescent="0.3">
      <c r="A70" s="156">
        <v>43935</v>
      </c>
      <c r="B70" s="177">
        <v>485.52</v>
      </c>
    </row>
    <row r="71" spans="1:2" x14ac:dyDescent="0.3">
      <c r="A71" s="156">
        <v>43936</v>
      </c>
      <c r="B71" s="177">
        <v>486.12</v>
      </c>
    </row>
    <row r="72" spans="1:2" x14ac:dyDescent="0.3">
      <c r="A72" s="156">
        <v>43937</v>
      </c>
      <c r="B72" s="177">
        <v>484.57</v>
      </c>
    </row>
    <row r="73" spans="1:2" x14ac:dyDescent="0.3">
      <c r="A73" s="156">
        <v>43938</v>
      </c>
      <c r="B73" s="177">
        <v>483.96</v>
      </c>
    </row>
    <row r="74" spans="1:2" x14ac:dyDescent="0.3">
      <c r="A74" s="156">
        <v>43941</v>
      </c>
      <c r="B74" s="177">
        <v>482.52</v>
      </c>
    </row>
    <row r="75" spans="1:2" x14ac:dyDescent="0.3">
      <c r="A75" s="156">
        <v>43942</v>
      </c>
      <c r="B75" s="177">
        <v>480.87</v>
      </c>
    </row>
    <row r="76" spans="1:2" x14ac:dyDescent="0.3">
      <c r="A76" s="156">
        <v>43943</v>
      </c>
      <c r="B76" s="177">
        <v>479.81</v>
      </c>
    </row>
    <row r="77" spans="1:2" x14ac:dyDescent="0.3">
      <c r="A77" s="156">
        <v>43944</v>
      </c>
      <c r="B77" s="177">
        <v>479.67</v>
      </c>
    </row>
    <row r="78" spans="1:2" x14ac:dyDescent="0.3">
      <c r="A78" s="156">
        <v>43948</v>
      </c>
      <c r="B78" s="177">
        <v>479.58</v>
      </c>
    </row>
    <row r="79" spans="1:2" x14ac:dyDescent="0.3">
      <c r="A79" s="156">
        <v>43949</v>
      </c>
      <c r="B79" s="177">
        <v>479.63</v>
      </c>
    </row>
    <row r="80" spans="1:2" x14ac:dyDescent="0.3">
      <c r="A80" s="156">
        <v>43950</v>
      </c>
      <c r="B80" s="177">
        <v>479.52</v>
      </c>
    </row>
    <row r="81" spans="1:2" x14ac:dyDescent="0.3">
      <c r="A81" s="156">
        <v>43951</v>
      </c>
      <c r="B81" s="177">
        <v>479.28</v>
      </c>
    </row>
    <row r="82" spans="1:2" x14ac:dyDescent="0.3">
      <c r="A82" s="156">
        <v>43955</v>
      </c>
      <c r="B82" s="177">
        <v>480</v>
      </c>
    </row>
    <row r="83" spans="1:2" x14ac:dyDescent="0.3">
      <c r="A83" s="156">
        <v>43956</v>
      </c>
      <c r="B83" s="177">
        <v>480.67</v>
      </c>
    </row>
    <row r="84" spans="1:2" x14ac:dyDescent="0.3">
      <c r="A84" s="156">
        <v>43957</v>
      </c>
      <c r="B84" s="177">
        <v>481.97</v>
      </c>
    </row>
    <row r="85" spans="1:2" x14ac:dyDescent="0.3">
      <c r="A85" s="156">
        <v>43958</v>
      </c>
      <c r="B85" s="177">
        <v>483.14</v>
      </c>
    </row>
    <row r="86" spans="1:2" x14ac:dyDescent="0.3">
      <c r="A86" s="156">
        <v>43959</v>
      </c>
      <c r="B86" s="177">
        <v>484.11</v>
      </c>
    </row>
    <row r="87" spans="1:2" x14ac:dyDescent="0.3">
      <c r="A87" s="156">
        <v>43962</v>
      </c>
      <c r="B87" s="177">
        <v>486.02</v>
      </c>
    </row>
    <row r="88" spans="1:2" x14ac:dyDescent="0.3">
      <c r="A88" s="156">
        <v>43963</v>
      </c>
      <c r="B88" s="177">
        <v>487.15</v>
      </c>
    </row>
    <row r="89" spans="1:2" x14ac:dyDescent="0.3">
      <c r="A89" s="156">
        <v>43964</v>
      </c>
      <c r="B89" s="177">
        <v>487.66</v>
      </c>
    </row>
    <row r="90" spans="1:2" x14ac:dyDescent="0.3">
      <c r="A90" s="156">
        <v>43965</v>
      </c>
      <c r="B90" s="177">
        <v>488.9</v>
      </c>
    </row>
    <row r="91" spans="1:2" x14ac:dyDescent="0.3">
      <c r="A91" s="156">
        <v>43966</v>
      </c>
      <c r="B91" s="177">
        <v>487.89</v>
      </c>
    </row>
    <row r="92" spans="1:2" x14ac:dyDescent="0.3">
      <c r="A92" s="156">
        <v>43969</v>
      </c>
      <c r="B92" s="177">
        <v>485.88</v>
      </c>
    </row>
    <row r="93" spans="1:2" x14ac:dyDescent="0.3">
      <c r="A93" s="156">
        <v>43970</v>
      </c>
      <c r="B93" s="177">
        <v>484.65</v>
      </c>
    </row>
    <row r="94" spans="1:2" x14ac:dyDescent="0.3">
      <c r="A94" s="156">
        <v>43971</v>
      </c>
      <c r="B94" s="177">
        <v>483.63</v>
      </c>
    </row>
    <row r="95" spans="1:2" x14ac:dyDescent="0.3">
      <c r="A95" s="156">
        <v>43972</v>
      </c>
      <c r="B95" s="177">
        <v>481.68</v>
      </c>
    </row>
    <row r="96" spans="1:2" x14ac:dyDescent="0.3">
      <c r="A96" s="156">
        <v>43973</v>
      </c>
      <c r="B96" s="177">
        <v>481.99</v>
      </c>
    </row>
    <row r="97" spans="1:2" x14ac:dyDescent="0.3">
      <c r="A97" s="156">
        <v>43974</v>
      </c>
      <c r="B97" s="177">
        <v>482.24</v>
      </c>
    </row>
    <row r="98" spans="1:2" x14ac:dyDescent="0.3">
      <c r="A98" s="156">
        <v>43976</v>
      </c>
      <c r="B98" s="177">
        <v>483</v>
      </c>
    </row>
    <row r="99" spans="1:2" x14ac:dyDescent="0.3">
      <c r="A99" s="156">
        <v>43977</v>
      </c>
      <c r="B99" s="177">
        <v>483.82</v>
      </c>
    </row>
    <row r="100" spans="1:2" x14ac:dyDescent="0.3">
      <c r="A100" s="156">
        <v>43978</v>
      </c>
      <c r="B100" s="177">
        <v>483.91</v>
      </c>
    </row>
    <row r="101" spans="1:2" x14ac:dyDescent="0.3">
      <c r="A101" s="156">
        <v>43983</v>
      </c>
      <c r="B101" s="177">
        <v>483.02</v>
      </c>
    </row>
    <row r="102" spans="1:2" x14ac:dyDescent="0.3">
      <c r="A102" s="156">
        <v>43984</v>
      </c>
      <c r="B102" s="177">
        <v>482.49</v>
      </c>
    </row>
    <row r="103" spans="1:2" x14ac:dyDescent="0.3">
      <c r="A103" s="156">
        <v>43985</v>
      </c>
      <c r="B103" s="177">
        <v>482.38</v>
      </c>
    </row>
    <row r="104" spans="1:2" x14ac:dyDescent="0.3">
      <c r="A104" s="156">
        <v>43986</v>
      </c>
      <c r="B104" s="177">
        <v>482.11</v>
      </c>
    </row>
    <row r="105" spans="1:2" x14ac:dyDescent="0.3">
      <c r="A105" s="156">
        <v>43987</v>
      </c>
      <c r="B105" s="177">
        <v>481.74</v>
      </c>
    </row>
    <row r="106" spans="1:2" x14ac:dyDescent="0.3">
      <c r="A106" s="156">
        <v>43990</v>
      </c>
      <c r="B106" s="177">
        <v>481.42</v>
      </c>
    </row>
    <row r="107" spans="1:2" x14ac:dyDescent="0.3">
      <c r="A107" s="156">
        <v>43991</v>
      </c>
      <c r="B107" s="177">
        <v>481.23</v>
      </c>
    </row>
    <row r="108" spans="1:2" x14ac:dyDescent="0.3">
      <c r="A108" s="156">
        <v>43992</v>
      </c>
      <c r="B108" s="177">
        <v>481.03</v>
      </c>
    </row>
    <row r="109" spans="1:2" x14ac:dyDescent="0.3">
      <c r="A109" s="156">
        <v>43993</v>
      </c>
      <c r="B109" s="177">
        <v>481.61</v>
      </c>
    </row>
    <row r="110" spans="1:2" x14ac:dyDescent="0.3">
      <c r="A110" s="156">
        <v>43994</v>
      </c>
      <c r="B110" s="177">
        <v>481.79</v>
      </c>
    </row>
    <row r="111" spans="1:2" x14ac:dyDescent="0.3">
      <c r="A111" s="156">
        <v>43997</v>
      </c>
      <c r="B111" s="177">
        <v>481.41</v>
      </c>
    </row>
    <row r="112" spans="1:2" x14ac:dyDescent="0.3">
      <c r="A112" s="156">
        <v>43998</v>
      </c>
      <c r="B112" s="177">
        <v>481.27</v>
      </c>
    </row>
    <row r="113" spans="1:2" x14ac:dyDescent="0.3">
      <c r="A113" s="156">
        <v>43999</v>
      </c>
      <c r="B113" s="177">
        <v>480.33</v>
      </c>
    </row>
    <row r="114" spans="1:2" x14ac:dyDescent="0.3">
      <c r="A114" s="156">
        <v>44000</v>
      </c>
      <c r="B114" s="177">
        <v>479.93</v>
      </c>
    </row>
    <row r="115" spans="1:2" x14ac:dyDescent="0.3">
      <c r="A115" s="156">
        <v>44001</v>
      </c>
      <c r="B115" s="177">
        <v>479.67</v>
      </c>
    </row>
    <row r="116" spans="1:2" x14ac:dyDescent="0.3">
      <c r="A116" s="156">
        <v>44004</v>
      </c>
      <c r="B116" s="177">
        <v>478.99</v>
      </c>
    </row>
    <row r="117" spans="1:2" x14ac:dyDescent="0.3">
      <c r="A117" s="156">
        <v>44005</v>
      </c>
      <c r="B117" s="177">
        <v>479.43</v>
      </c>
    </row>
    <row r="118" spans="1:2" x14ac:dyDescent="0.3">
      <c r="A118" s="156">
        <v>44006</v>
      </c>
      <c r="B118" s="177">
        <v>480.08</v>
      </c>
    </row>
    <row r="119" spans="1:2" x14ac:dyDescent="0.3">
      <c r="A119" s="156">
        <v>44007</v>
      </c>
      <c r="B119" s="177">
        <v>481.3</v>
      </c>
    </row>
    <row r="120" spans="1:2" x14ac:dyDescent="0.3">
      <c r="A120" s="156">
        <v>44008</v>
      </c>
      <c r="B120" s="177">
        <v>481.94</v>
      </c>
    </row>
    <row r="121" spans="1:2" x14ac:dyDescent="0.3">
      <c r="A121" s="156">
        <v>44011</v>
      </c>
      <c r="B121" s="177">
        <v>482.44</v>
      </c>
    </row>
    <row r="122" spans="1:2" x14ac:dyDescent="0.3">
      <c r="A122" s="157">
        <v>44012</v>
      </c>
      <c r="B122" s="178">
        <v>482.36</v>
      </c>
    </row>
    <row r="123" spans="1:2" x14ac:dyDescent="0.3">
      <c r="A123" s="156">
        <v>44013</v>
      </c>
      <c r="B123" s="177">
        <v>482.52</v>
      </c>
    </row>
    <row r="124" spans="1:2" x14ac:dyDescent="0.3">
      <c r="A124" s="156">
        <v>44014</v>
      </c>
      <c r="B124" s="177">
        <v>483.36</v>
      </c>
    </row>
    <row r="125" spans="1:2" x14ac:dyDescent="0.3">
      <c r="A125" s="156">
        <v>44015</v>
      </c>
      <c r="B125" s="177">
        <v>483.84</v>
      </c>
    </row>
    <row r="126" spans="1:2" x14ac:dyDescent="0.3">
      <c r="A126" s="156">
        <v>44018</v>
      </c>
      <c r="B126" s="177">
        <v>484.35</v>
      </c>
    </row>
    <row r="127" spans="1:2" x14ac:dyDescent="0.3">
      <c r="A127" s="156">
        <v>44019</v>
      </c>
      <c r="B127" s="177">
        <v>485.12</v>
      </c>
    </row>
    <row r="128" spans="1:2" x14ac:dyDescent="0.3">
      <c r="A128" s="156">
        <v>44020</v>
      </c>
      <c r="B128" s="177">
        <v>485.74</v>
      </c>
    </row>
    <row r="129" spans="1:2" x14ac:dyDescent="0.3">
      <c r="A129" s="156">
        <v>44021</v>
      </c>
      <c r="B129" s="177">
        <v>486.6</v>
      </c>
    </row>
    <row r="130" spans="1:2" x14ac:dyDescent="0.3">
      <c r="A130" s="156">
        <v>44022</v>
      </c>
      <c r="B130" s="177">
        <v>486.73</v>
      </c>
    </row>
    <row r="131" spans="1:2" x14ac:dyDescent="0.3">
      <c r="A131" s="156">
        <v>44025</v>
      </c>
      <c r="B131" s="177">
        <v>486.54</v>
      </c>
    </row>
    <row r="132" spans="1:2" x14ac:dyDescent="0.3">
      <c r="A132" s="156">
        <v>44026</v>
      </c>
      <c r="B132" s="177">
        <v>485.62</v>
      </c>
    </row>
    <row r="133" spans="1:2" x14ac:dyDescent="0.3">
      <c r="A133" s="156">
        <v>44027</v>
      </c>
      <c r="B133" s="177">
        <v>484.5</v>
      </c>
    </row>
    <row r="134" spans="1:2" x14ac:dyDescent="0.3">
      <c r="A134" s="156">
        <v>44028</v>
      </c>
      <c r="B134" s="177">
        <v>483.64</v>
      </c>
    </row>
    <row r="135" spans="1:2" x14ac:dyDescent="0.3">
      <c r="A135" s="156">
        <v>44029</v>
      </c>
      <c r="B135" s="177">
        <v>482.62</v>
      </c>
    </row>
    <row r="136" spans="1:2" x14ac:dyDescent="0.3">
      <c r="A136" s="156">
        <v>44032</v>
      </c>
      <c r="B136" s="177">
        <v>482.81</v>
      </c>
    </row>
    <row r="137" spans="1:2" x14ac:dyDescent="0.3">
      <c r="A137" s="156">
        <v>44033</v>
      </c>
      <c r="B137" s="177">
        <v>483.7</v>
      </c>
    </row>
    <row r="138" spans="1:2" x14ac:dyDescent="0.3">
      <c r="A138" s="156">
        <v>44034</v>
      </c>
      <c r="B138" s="177">
        <v>484.16</v>
      </c>
    </row>
    <row r="139" spans="1:2" x14ac:dyDescent="0.3">
      <c r="A139" s="156">
        <v>44035</v>
      </c>
      <c r="B139" s="177">
        <v>485.19</v>
      </c>
    </row>
    <row r="140" spans="1:2" x14ac:dyDescent="0.3">
      <c r="A140" s="156">
        <v>44036</v>
      </c>
      <c r="B140" s="177">
        <v>485.29</v>
      </c>
    </row>
    <row r="141" spans="1:2" x14ac:dyDescent="0.3">
      <c r="A141" s="156">
        <v>44039</v>
      </c>
      <c r="B141" s="177">
        <v>484.97</v>
      </c>
    </row>
    <row r="142" spans="1:2" x14ac:dyDescent="0.3">
      <c r="A142" s="156">
        <v>44040</v>
      </c>
      <c r="B142" s="177">
        <v>484.64</v>
      </c>
    </row>
    <row r="143" spans="1:2" x14ac:dyDescent="0.3">
      <c r="A143" s="156">
        <v>44041</v>
      </c>
      <c r="B143" s="177">
        <v>484.42</v>
      </c>
    </row>
    <row r="144" spans="1:2" x14ac:dyDescent="0.3">
      <c r="A144" s="156">
        <v>44042</v>
      </c>
      <c r="B144" s="177">
        <v>485.16</v>
      </c>
    </row>
    <row r="145" spans="1:2" x14ac:dyDescent="0.3">
      <c r="A145" s="156">
        <v>44043</v>
      </c>
      <c r="B145" s="177">
        <v>485.33</v>
      </c>
    </row>
    <row r="146" spans="1:2" x14ac:dyDescent="0.3">
      <c r="A146" s="156">
        <v>44046</v>
      </c>
      <c r="B146" s="177">
        <v>485.83</v>
      </c>
    </row>
    <row r="147" spans="1:2" x14ac:dyDescent="0.3">
      <c r="A147" s="156">
        <v>44047</v>
      </c>
      <c r="B147" s="177">
        <v>485.66</v>
      </c>
    </row>
    <row r="148" spans="1:2" x14ac:dyDescent="0.3">
      <c r="A148" s="156">
        <v>44048</v>
      </c>
      <c r="B148" s="177">
        <v>485.52</v>
      </c>
    </row>
    <row r="149" spans="1:2" x14ac:dyDescent="0.3">
      <c r="A149" s="156">
        <v>44049</v>
      </c>
      <c r="B149" s="177">
        <v>485.18</v>
      </c>
    </row>
    <row r="150" spans="1:2" x14ac:dyDescent="0.3">
      <c r="A150" s="156">
        <v>44050</v>
      </c>
      <c r="B150" s="177">
        <v>485</v>
      </c>
    </row>
    <row r="151" spans="1:2" x14ac:dyDescent="0.3">
      <c r="A151" s="156">
        <v>44053</v>
      </c>
      <c r="B151" s="177">
        <v>485.23</v>
      </c>
    </row>
    <row r="152" spans="1:2" x14ac:dyDescent="0.3">
      <c r="A152" s="156">
        <v>44054</v>
      </c>
      <c r="B152" s="177">
        <v>485.32</v>
      </c>
    </row>
    <row r="153" spans="1:2" x14ac:dyDescent="0.3">
      <c r="A153" s="156">
        <v>44055</v>
      </c>
      <c r="B153" s="177">
        <v>485</v>
      </c>
    </row>
    <row r="154" spans="1:2" x14ac:dyDescent="0.3">
      <c r="A154" s="156">
        <v>44056</v>
      </c>
      <c r="B154" s="177">
        <v>485.17</v>
      </c>
    </row>
    <row r="155" spans="1:2" x14ac:dyDescent="0.3">
      <c r="A155" s="156">
        <v>44057</v>
      </c>
      <c r="B155" s="177">
        <v>484.83</v>
      </c>
    </row>
    <row r="156" spans="1:2" x14ac:dyDescent="0.3">
      <c r="A156" s="156">
        <v>44060</v>
      </c>
      <c r="B156" s="177">
        <v>484.65</v>
      </c>
    </row>
    <row r="157" spans="1:2" x14ac:dyDescent="0.3">
      <c r="A157" s="156">
        <v>44061</v>
      </c>
      <c r="B157" s="177">
        <v>484.21</v>
      </c>
    </row>
    <row r="158" spans="1:2" x14ac:dyDescent="0.3">
      <c r="A158" s="156">
        <v>44062</v>
      </c>
      <c r="B158" s="177">
        <v>484.3</v>
      </c>
    </row>
    <row r="159" spans="1:2" x14ac:dyDescent="0.3">
      <c r="A159" s="156">
        <v>44063</v>
      </c>
      <c r="B159" s="177">
        <v>484.72</v>
      </c>
    </row>
    <row r="160" spans="1:2" x14ac:dyDescent="0.3">
      <c r="A160" s="156">
        <v>44064</v>
      </c>
      <c r="B160" s="177">
        <v>485.05</v>
      </c>
    </row>
    <row r="161" spans="1:2" x14ac:dyDescent="0.3">
      <c r="A161" s="156">
        <v>44067</v>
      </c>
      <c r="B161" s="177">
        <v>485.25</v>
      </c>
    </row>
    <row r="162" spans="1:2" x14ac:dyDescent="0.3">
      <c r="A162" s="156">
        <v>44068</v>
      </c>
      <c r="B162" s="177">
        <v>485.71</v>
      </c>
    </row>
    <row r="163" spans="1:2" x14ac:dyDescent="0.3">
      <c r="A163" s="156">
        <v>44069</v>
      </c>
      <c r="B163" s="177">
        <v>487.17</v>
      </c>
    </row>
    <row r="164" spans="1:2" x14ac:dyDescent="0.3">
      <c r="A164" s="156">
        <v>44070</v>
      </c>
      <c r="B164" s="177">
        <v>487.03</v>
      </c>
    </row>
    <row r="165" spans="1:2" x14ac:dyDescent="0.3">
      <c r="A165" s="156">
        <v>44071</v>
      </c>
      <c r="B165" s="177">
        <v>487.24</v>
      </c>
    </row>
    <row r="166" spans="1:2" x14ac:dyDescent="0.3">
      <c r="A166" s="156">
        <v>44074</v>
      </c>
      <c r="B166" s="177">
        <v>487.2</v>
      </c>
    </row>
    <row r="167" spans="1:2" x14ac:dyDescent="0.3">
      <c r="A167" s="156">
        <v>44075</v>
      </c>
      <c r="B167" s="177">
        <v>486.86</v>
      </c>
    </row>
    <row r="168" spans="1:2" x14ac:dyDescent="0.3">
      <c r="A168" s="156">
        <v>44076</v>
      </c>
      <c r="B168" s="177">
        <v>487.29</v>
      </c>
    </row>
    <row r="169" spans="1:2" x14ac:dyDescent="0.3">
      <c r="A169" s="156">
        <v>44077</v>
      </c>
      <c r="B169" s="177">
        <v>487.48</v>
      </c>
    </row>
    <row r="170" spans="1:2" x14ac:dyDescent="0.3">
      <c r="A170" s="156">
        <v>44078</v>
      </c>
      <c r="B170" s="177">
        <v>488</v>
      </c>
    </row>
    <row r="171" spans="1:2" x14ac:dyDescent="0.3">
      <c r="A171" s="156">
        <v>44081</v>
      </c>
      <c r="B171" s="177">
        <v>488.12</v>
      </c>
    </row>
    <row r="172" spans="1:2" x14ac:dyDescent="0.3">
      <c r="A172" s="156">
        <v>44082</v>
      </c>
      <c r="B172" s="177">
        <v>488.57</v>
      </c>
    </row>
    <row r="173" spans="1:2" x14ac:dyDescent="0.3">
      <c r="A173" s="156">
        <v>44083</v>
      </c>
      <c r="B173" s="177">
        <v>488.81</v>
      </c>
    </row>
    <row r="174" spans="1:2" x14ac:dyDescent="0.3">
      <c r="A174" s="156">
        <v>44084</v>
      </c>
      <c r="B174" s="177">
        <v>488.33</v>
      </c>
    </row>
    <row r="175" spans="1:2" x14ac:dyDescent="0.3">
      <c r="A175" s="156">
        <v>44085</v>
      </c>
      <c r="B175" s="177">
        <v>487.67</v>
      </c>
    </row>
    <row r="176" spans="1:2" x14ac:dyDescent="0.3">
      <c r="A176" s="156">
        <v>44088</v>
      </c>
      <c r="B176" s="177">
        <v>486.37</v>
      </c>
    </row>
    <row r="177" spans="1:2" x14ac:dyDescent="0.3">
      <c r="A177" s="156">
        <v>44089</v>
      </c>
      <c r="B177" s="177">
        <v>485.31</v>
      </c>
    </row>
    <row r="178" spans="1:2" x14ac:dyDescent="0.3">
      <c r="A178" s="156">
        <v>44090</v>
      </c>
      <c r="B178" s="177">
        <v>484.93</v>
      </c>
    </row>
    <row r="179" spans="1:2" x14ac:dyDescent="0.3">
      <c r="A179" s="156">
        <v>44091</v>
      </c>
      <c r="B179" s="177">
        <v>484.4</v>
      </c>
    </row>
    <row r="180" spans="1:2" x14ac:dyDescent="0.3">
      <c r="A180" s="156">
        <v>44092</v>
      </c>
      <c r="B180" s="177">
        <v>485.26</v>
      </c>
    </row>
    <row r="181" spans="1:2" x14ac:dyDescent="0.3">
      <c r="A181" s="156">
        <v>44096</v>
      </c>
      <c r="B181" s="177">
        <v>485.29</v>
      </c>
    </row>
    <row r="182" spans="1:2" x14ac:dyDescent="0.3">
      <c r="A182" s="156">
        <v>44097</v>
      </c>
      <c r="B182" s="177">
        <v>485.42</v>
      </c>
    </row>
    <row r="183" spans="1:2" x14ac:dyDescent="0.3">
      <c r="A183" s="156">
        <v>44098</v>
      </c>
      <c r="B183" s="177">
        <v>485.32</v>
      </c>
    </row>
    <row r="184" spans="1:2" x14ac:dyDescent="0.3">
      <c r="A184" s="157">
        <v>44099</v>
      </c>
      <c r="B184" s="178">
        <v>485.27</v>
      </c>
    </row>
    <row r="185" spans="1:2" x14ac:dyDescent="0.3">
      <c r="A185" s="157">
        <v>44102</v>
      </c>
      <c r="B185" s="178">
        <v>485.66</v>
      </c>
    </row>
    <row r="186" spans="1:2" x14ac:dyDescent="0.3">
      <c r="A186" s="157">
        <v>44103</v>
      </c>
      <c r="B186" s="178">
        <v>487.62</v>
      </c>
    </row>
    <row r="187" spans="1:2" x14ac:dyDescent="0.3">
      <c r="A187" s="157">
        <v>44104</v>
      </c>
      <c r="B187" s="178">
        <v>488.41</v>
      </c>
    </row>
    <row r="188" spans="1:2" x14ac:dyDescent="0.3">
      <c r="A188" s="157">
        <v>44105</v>
      </c>
      <c r="B188" s="178">
        <v>488.58</v>
      </c>
    </row>
    <row r="189" spans="1:2" x14ac:dyDescent="0.3">
      <c r="A189" s="157">
        <v>44106</v>
      </c>
      <c r="B189" s="178">
        <v>488.6</v>
      </c>
    </row>
    <row r="190" spans="1:2" x14ac:dyDescent="0.3">
      <c r="A190" s="157">
        <v>44109</v>
      </c>
      <c r="B190" s="178">
        <v>488.59</v>
      </c>
    </row>
    <row r="191" spans="1:2" x14ac:dyDescent="0.3">
      <c r="A191" s="157">
        <v>44110</v>
      </c>
      <c r="B191" s="178">
        <v>490.14</v>
      </c>
    </row>
    <row r="192" spans="1:2" x14ac:dyDescent="0.3">
      <c r="A192" s="157">
        <v>44111</v>
      </c>
      <c r="B192" s="178">
        <v>490.17</v>
      </c>
    </row>
    <row r="193" spans="1:2" x14ac:dyDescent="0.3">
      <c r="A193" s="157">
        <v>44112</v>
      </c>
      <c r="B193" s="178">
        <v>491.15</v>
      </c>
    </row>
    <row r="194" spans="1:2" x14ac:dyDescent="0.3">
      <c r="A194" s="157">
        <v>44113</v>
      </c>
      <c r="B194" s="178">
        <v>490.95</v>
      </c>
    </row>
    <row r="195" spans="1:2" x14ac:dyDescent="0.3">
      <c r="A195" s="157">
        <v>44116</v>
      </c>
      <c r="B195" s="178">
        <v>489.65</v>
      </c>
    </row>
    <row r="196" spans="1:2" x14ac:dyDescent="0.3">
      <c r="A196" s="157">
        <v>44117</v>
      </c>
      <c r="B196" s="178">
        <v>490.99</v>
      </c>
    </row>
    <row r="197" spans="1:2" x14ac:dyDescent="0.3">
      <c r="A197" s="157">
        <v>44118</v>
      </c>
      <c r="B197" s="178">
        <v>491.34</v>
      </c>
    </row>
    <row r="198" spans="1:2" x14ac:dyDescent="0.3">
      <c r="A198" s="157">
        <v>44119</v>
      </c>
      <c r="B198" s="178">
        <v>491.68</v>
      </c>
    </row>
    <row r="199" spans="1:2" x14ac:dyDescent="0.3">
      <c r="A199" s="157">
        <v>44120</v>
      </c>
      <c r="B199" s="178">
        <v>492.15</v>
      </c>
    </row>
    <row r="200" spans="1:2" x14ac:dyDescent="0.3">
      <c r="A200" s="157">
        <v>44123</v>
      </c>
      <c r="B200" s="178">
        <v>492.4</v>
      </c>
    </row>
    <row r="201" spans="1:2" x14ac:dyDescent="0.3">
      <c r="A201" s="157">
        <v>44124</v>
      </c>
      <c r="B201" s="178">
        <v>493.33</v>
      </c>
    </row>
    <row r="202" spans="1:2" x14ac:dyDescent="0.3">
      <c r="A202" s="157">
        <v>44125</v>
      </c>
      <c r="B202" s="178">
        <v>494.37</v>
      </c>
    </row>
    <row r="203" spans="1:2" x14ac:dyDescent="0.3">
      <c r="A203" s="157">
        <v>44126</v>
      </c>
      <c r="B203" s="178">
        <v>494.31</v>
      </c>
    </row>
    <row r="204" spans="1:2" x14ac:dyDescent="0.3">
      <c r="A204" s="157">
        <v>44127</v>
      </c>
      <c r="B204" s="178">
        <v>494.01</v>
      </c>
    </row>
    <row r="205" spans="1:2" x14ac:dyDescent="0.3">
      <c r="A205" s="157">
        <v>44130</v>
      </c>
      <c r="B205" s="178">
        <v>493.24</v>
      </c>
    </row>
    <row r="206" spans="1:2" x14ac:dyDescent="0.3">
      <c r="A206" s="157">
        <v>44131</v>
      </c>
      <c r="B206" s="178">
        <v>493.18</v>
      </c>
    </row>
    <row r="207" spans="1:2" x14ac:dyDescent="0.3">
      <c r="A207" s="157">
        <v>44132</v>
      </c>
      <c r="B207" s="178">
        <v>492.71</v>
      </c>
    </row>
    <row r="208" spans="1:2" x14ac:dyDescent="0.3">
      <c r="A208" s="157">
        <v>44133</v>
      </c>
      <c r="B208" s="178">
        <v>493.15</v>
      </c>
    </row>
    <row r="209" spans="1:2" x14ac:dyDescent="0.3">
      <c r="A209" s="157">
        <v>44134</v>
      </c>
      <c r="B209" s="178">
        <v>493.6</v>
      </c>
    </row>
    <row r="210" spans="1:2" x14ac:dyDescent="0.3">
      <c r="A210" s="157">
        <v>44137</v>
      </c>
      <c r="B210" s="178">
        <v>493.76</v>
      </c>
    </row>
    <row r="211" spans="1:2" x14ac:dyDescent="0.3">
      <c r="A211" s="157">
        <v>44138</v>
      </c>
      <c r="B211" s="178">
        <v>493.66</v>
      </c>
    </row>
    <row r="212" spans="1:2" x14ac:dyDescent="0.3">
      <c r="A212" s="157">
        <v>44139</v>
      </c>
      <c r="B212" s="178">
        <v>493.5</v>
      </c>
    </row>
    <row r="213" spans="1:2" x14ac:dyDescent="0.3">
      <c r="A213" s="157">
        <v>44140</v>
      </c>
      <c r="B213" s="178">
        <v>493.87</v>
      </c>
    </row>
    <row r="214" spans="1:2" x14ac:dyDescent="0.3">
      <c r="A214" s="157">
        <v>44141</v>
      </c>
      <c r="B214" s="178">
        <v>493.74</v>
      </c>
    </row>
    <row r="215" spans="1:2" x14ac:dyDescent="0.3">
      <c r="A215" s="157">
        <v>44144</v>
      </c>
      <c r="B215" s="178">
        <v>493.75</v>
      </c>
    </row>
    <row r="216" spans="1:2" x14ac:dyDescent="0.3">
      <c r="A216" s="157">
        <v>44145</v>
      </c>
      <c r="B216" s="178">
        <v>494.13</v>
      </c>
    </row>
    <row r="217" spans="1:2" x14ac:dyDescent="0.3">
      <c r="A217" s="157">
        <v>44146</v>
      </c>
      <c r="B217" s="178">
        <v>494.76</v>
      </c>
    </row>
    <row r="218" spans="1:2" x14ac:dyDescent="0.3">
      <c r="A218" s="157">
        <v>44147</v>
      </c>
      <c r="B218" s="178">
        <v>495.58</v>
      </c>
    </row>
    <row r="219" spans="1:2" x14ac:dyDescent="0.3">
      <c r="A219" s="157">
        <v>44148</v>
      </c>
      <c r="B219" s="178">
        <v>495.94</v>
      </c>
    </row>
    <row r="220" spans="1:2" x14ac:dyDescent="0.3">
      <c r="A220" s="157">
        <v>44151</v>
      </c>
      <c r="B220" s="178">
        <v>497.14</v>
      </c>
    </row>
    <row r="221" spans="1:2" x14ac:dyDescent="0.3">
      <c r="A221" s="157">
        <v>44152</v>
      </c>
      <c r="B221" s="178">
        <v>497.38</v>
      </c>
    </row>
    <row r="222" spans="1:2" x14ac:dyDescent="0.3">
      <c r="A222" s="157">
        <v>44153</v>
      </c>
      <c r="B222" s="178">
        <v>498.8</v>
      </c>
    </row>
    <row r="223" spans="1:2" x14ac:dyDescent="0.3">
      <c r="A223" s="157">
        <v>44154</v>
      </c>
      <c r="B223" s="178">
        <v>500.82</v>
      </c>
    </row>
    <row r="224" spans="1:2" x14ac:dyDescent="0.3">
      <c r="A224" s="157">
        <v>44155</v>
      </c>
      <c r="B224" s="178">
        <v>503.22</v>
      </c>
    </row>
    <row r="225" spans="1:2" x14ac:dyDescent="0.3">
      <c r="A225" s="157">
        <v>44158</v>
      </c>
      <c r="B225" s="178">
        <v>505.32</v>
      </c>
    </row>
    <row r="226" spans="1:2" x14ac:dyDescent="0.3">
      <c r="A226" s="157">
        <v>44159</v>
      </c>
      <c r="B226" s="178">
        <v>512.30999999999995</v>
      </c>
    </row>
    <row r="227" spans="1:2" x14ac:dyDescent="0.3">
      <c r="A227" s="157">
        <v>44160</v>
      </c>
      <c r="B227" s="178">
        <v>511.69</v>
      </c>
    </row>
    <row r="228" spans="1:2" x14ac:dyDescent="0.3">
      <c r="A228" s="157">
        <v>44161</v>
      </c>
      <c r="B228" s="178">
        <v>508.12</v>
      </c>
    </row>
    <row r="229" spans="1:2" x14ac:dyDescent="0.3">
      <c r="A229" s="157">
        <v>44162</v>
      </c>
      <c r="B229" s="178">
        <v>508.21</v>
      </c>
    </row>
    <row r="230" spans="1:2" x14ac:dyDescent="0.3">
      <c r="A230" s="157">
        <v>44165</v>
      </c>
      <c r="B230" s="178">
        <v>506.4</v>
      </c>
    </row>
    <row r="231" spans="1:2" x14ac:dyDescent="0.3">
      <c r="A231" s="157">
        <v>44166</v>
      </c>
      <c r="B231" s="178">
        <v>506.98</v>
      </c>
    </row>
    <row r="232" spans="1:2" x14ac:dyDescent="0.3">
      <c r="A232" s="157">
        <v>44167</v>
      </c>
      <c r="B232" s="178">
        <v>509.14</v>
      </c>
    </row>
    <row r="233" spans="1:2" x14ac:dyDescent="0.3">
      <c r="A233" s="157">
        <v>44168</v>
      </c>
      <c r="B233" s="178">
        <v>510</v>
      </c>
    </row>
    <row r="234" spans="1:2" x14ac:dyDescent="0.3">
      <c r="A234" s="157">
        <v>44169</v>
      </c>
      <c r="B234" s="178">
        <v>511.25</v>
      </c>
    </row>
    <row r="235" spans="1:2" x14ac:dyDescent="0.3">
      <c r="A235" s="157">
        <v>44172</v>
      </c>
      <c r="B235" s="178">
        <v>512.54</v>
      </c>
    </row>
    <row r="236" spans="1:2" x14ac:dyDescent="0.3">
      <c r="A236" s="157">
        <v>44173</v>
      </c>
      <c r="B236" s="178">
        <v>514.13</v>
      </c>
    </row>
    <row r="237" spans="1:2" x14ac:dyDescent="0.3">
      <c r="A237" s="157">
        <v>44174</v>
      </c>
      <c r="B237" s="178">
        <v>515.48</v>
      </c>
    </row>
    <row r="238" spans="1:2" x14ac:dyDescent="0.3">
      <c r="A238" s="157">
        <v>44175</v>
      </c>
      <c r="B238" s="178">
        <v>518.77</v>
      </c>
    </row>
    <row r="239" spans="1:2" x14ac:dyDescent="0.3">
      <c r="A239" s="157">
        <v>44176</v>
      </c>
      <c r="B239" s="178">
        <v>520.62</v>
      </c>
    </row>
    <row r="240" spans="1:2" x14ac:dyDescent="0.3">
      <c r="A240" s="157">
        <v>44179</v>
      </c>
      <c r="B240" s="178">
        <v>522.46</v>
      </c>
    </row>
    <row r="241" spans="1:2" x14ac:dyDescent="0.3">
      <c r="A241" s="157">
        <v>44180</v>
      </c>
      <c r="B241" s="178">
        <v>525.09</v>
      </c>
    </row>
    <row r="242" spans="1:2" x14ac:dyDescent="0.3">
      <c r="A242" s="157">
        <v>44181</v>
      </c>
      <c r="B242" s="178">
        <v>524.9</v>
      </c>
    </row>
    <row r="243" spans="1:2" x14ac:dyDescent="0.3">
      <c r="A243" s="157">
        <v>44182</v>
      </c>
      <c r="B243" s="178">
        <v>523.41999999999996</v>
      </c>
    </row>
    <row r="244" spans="1:2" x14ac:dyDescent="0.3">
      <c r="A244" s="157">
        <v>44183</v>
      </c>
      <c r="B244" s="178">
        <v>522.23</v>
      </c>
    </row>
    <row r="245" spans="1:2" x14ac:dyDescent="0.3">
      <c r="A245" s="157">
        <v>44186</v>
      </c>
      <c r="B245" s="178">
        <v>521.66</v>
      </c>
    </row>
    <row r="246" spans="1:2" x14ac:dyDescent="0.3">
      <c r="A246" s="157">
        <v>44187</v>
      </c>
      <c r="B246" s="178">
        <v>521.97</v>
      </c>
    </row>
    <row r="247" spans="1:2" x14ac:dyDescent="0.3">
      <c r="A247" s="157">
        <v>44188</v>
      </c>
      <c r="B247" s="178">
        <v>522.21</v>
      </c>
    </row>
    <row r="248" spans="1:2" x14ac:dyDescent="0.3">
      <c r="A248" s="157">
        <v>44189</v>
      </c>
      <c r="B248" s="178">
        <v>522.48</v>
      </c>
    </row>
    <row r="249" spans="1:2" x14ac:dyDescent="0.3">
      <c r="A249" s="157">
        <v>44190</v>
      </c>
      <c r="B249" s="178">
        <v>522.57000000000005</v>
      </c>
    </row>
    <row r="250" spans="1:2" x14ac:dyDescent="0.3">
      <c r="A250" s="157">
        <v>44193</v>
      </c>
      <c r="B250" s="178">
        <v>523.25</v>
      </c>
    </row>
    <row r="251" spans="1:2" x14ac:dyDescent="0.3">
      <c r="A251" s="157">
        <v>44194</v>
      </c>
      <c r="B251" s="178">
        <v>522.29999999999995</v>
      </c>
    </row>
    <row r="252" spans="1:2" x14ac:dyDescent="0.3">
      <c r="A252" s="157">
        <v>44195</v>
      </c>
      <c r="B252" s="178">
        <v>522.59</v>
      </c>
    </row>
  </sheetData>
  <hyperlinks>
    <hyperlink ref="A1" location="List!A1" display="List!A1"/>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15" zoomScaleNormal="115" workbookViewId="0"/>
  </sheetViews>
  <sheetFormatPr defaultColWidth="8.88671875" defaultRowHeight="13.5" x14ac:dyDescent="0.25"/>
  <cols>
    <col min="1" max="1" width="8.88671875" style="1"/>
    <col min="2" max="2" width="10.77734375" style="1" customWidth="1"/>
    <col min="3" max="16384" width="8.88671875" style="1"/>
  </cols>
  <sheetData>
    <row r="1" spans="1:10" ht="15" x14ac:dyDescent="0.25">
      <c r="A1" s="308" t="s">
        <v>848</v>
      </c>
      <c r="B1" s="92" t="s">
        <v>273</v>
      </c>
      <c r="C1" s="92" t="s">
        <v>274</v>
      </c>
      <c r="D1" s="93" t="s">
        <v>275</v>
      </c>
      <c r="E1" s="93" t="s">
        <v>276</v>
      </c>
      <c r="F1" s="93" t="s">
        <v>277</v>
      </c>
      <c r="G1" s="93" t="s">
        <v>278</v>
      </c>
      <c r="H1" s="93" t="s">
        <v>279</v>
      </c>
      <c r="I1" s="93" t="s">
        <v>280</v>
      </c>
      <c r="J1" s="93" t="s">
        <v>281</v>
      </c>
    </row>
    <row r="2" spans="1:10" hidden="1" x14ac:dyDescent="0.25">
      <c r="A2" s="179" t="s">
        <v>139</v>
      </c>
      <c r="B2" s="180">
        <v>-4705.6427595650002</v>
      </c>
      <c r="C2" s="180">
        <v>0</v>
      </c>
      <c r="D2" s="180">
        <v>0</v>
      </c>
      <c r="E2" s="180">
        <v>0</v>
      </c>
      <c r="F2" s="180">
        <v>26474.270072425003</v>
      </c>
      <c r="G2" s="180">
        <v>4476.2160000000003</v>
      </c>
      <c r="H2" s="180">
        <v>1520.6335000000001</v>
      </c>
      <c r="I2" s="180">
        <v>0</v>
      </c>
      <c r="J2" s="181">
        <v>21768.627312860001</v>
      </c>
    </row>
    <row r="3" spans="1:10" hidden="1" x14ac:dyDescent="0.25">
      <c r="A3" s="179" t="s">
        <v>125</v>
      </c>
      <c r="B3" s="180">
        <v>-9182.2066094238089</v>
      </c>
      <c r="C3" s="180">
        <v>0</v>
      </c>
      <c r="D3" s="180">
        <v>0</v>
      </c>
      <c r="E3" s="180">
        <v>0</v>
      </c>
      <c r="F3" s="180">
        <v>13423.414761904762</v>
      </c>
      <c r="G3" s="180">
        <v>1520.8166666666666</v>
      </c>
      <c r="H3" s="180">
        <v>1520.8166666666666</v>
      </c>
      <c r="I3" s="180">
        <v>0</v>
      </c>
      <c r="J3" s="181">
        <v>4241.2081524809528</v>
      </c>
    </row>
    <row r="4" spans="1:10" hidden="1" x14ac:dyDescent="0.25">
      <c r="A4" s="179" t="s">
        <v>126</v>
      </c>
      <c r="B4" s="180">
        <v>-18097.776207577273</v>
      </c>
      <c r="C4" s="180">
        <v>-13519.878169818185</v>
      </c>
      <c r="D4" s="180">
        <v>-4918.6180357045459</v>
      </c>
      <c r="E4" s="180">
        <v>0</v>
      </c>
      <c r="F4" s="180">
        <v>9027.6072727272713</v>
      </c>
      <c r="G4" s="180">
        <v>1520.0081818181818</v>
      </c>
      <c r="H4" s="180">
        <v>1520.0081818181818</v>
      </c>
      <c r="I4" s="180">
        <v>0</v>
      </c>
      <c r="J4" s="181">
        <v>-9070.1689348500022</v>
      </c>
    </row>
    <row r="5" spans="1:10" hidden="1" x14ac:dyDescent="0.25">
      <c r="A5" s="179" t="s">
        <v>127</v>
      </c>
      <c r="B5" s="180">
        <v>-14813.282183794998</v>
      </c>
      <c r="C5" s="180">
        <v>-11015.263399639998</v>
      </c>
      <c r="D5" s="180">
        <v>-3003.0097930750003</v>
      </c>
      <c r="E5" s="180">
        <v>0</v>
      </c>
      <c r="F5" s="180">
        <v>14121.626</v>
      </c>
      <c r="G5" s="180">
        <v>3110.643</v>
      </c>
      <c r="H5" s="180">
        <v>1522.5255000000002</v>
      </c>
      <c r="I5" s="180">
        <v>0</v>
      </c>
      <c r="J5" s="181">
        <v>-691.65618379499756</v>
      </c>
    </row>
    <row r="6" spans="1:10" hidden="1" x14ac:dyDescent="0.25">
      <c r="A6" s="179" t="s">
        <v>126</v>
      </c>
      <c r="B6" s="180">
        <v>-12315.675233989999</v>
      </c>
      <c r="C6" s="180">
        <v>-7004.9498241600004</v>
      </c>
      <c r="D6" s="180">
        <v>-2001.635261315</v>
      </c>
      <c r="E6" s="180">
        <v>0</v>
      </c>
      <c r="F6" s="180">
        <v>16781.850754904997</v>
      </c>
      <c r="G6" s="180">
        <v>3619.6895000000004</v>
      </c>
      <c r="H6" s="180">
        <v>1519.9040000000002</v>
      </c>
      <c r="I6" s="180">
        <v>0</v>
      </c>
      <c r="J6" s="181">
        <v>4466.1755209149978</v>
      </c>
    </row>
    <row r="7" spans="1:10" hidden="1" x14ac:dyDescent="0.25">
      <c r="A7" s="179" t="s">
        <v>128</v>
      </c>
      <c r="B7" s="180">
        <v>-12996.826626927272</v>
      </c>
      <c r="C7" s="180">
        <v>-6823.23621460909</v>
      </c>
      <c r="D7" s="180">
        <v>0</v>
      </c>
      <c r="E7" s="180">
        <v>0</v>
      </c>
      <c r="F7" s="180">
        <v>22681.010454545452</v>
      </c>
      <c r="G7" s="180">
        <v>7666.0190909090907</v>
      </c>
      <c r="H7" s="180">
        <v>1516.8304545454548</v>
      </c>
      <c r="I7" s="180">
        <v>0</v>
      </c>
      <c r="J7" s="181">
        <v>9684.1838276181807</v>
      </c>
    </row>
    <row r="8" spans="1:10" hidden="1" x14ac:dyDescent="0.25">
      <c r="A8" s="179" t="s">
        <v>128</v>
      </c>
      <c r="B8" s="180">
        <v>-12553.596492838094</v>
      </c>
      <c r="C8" s="180">
        <v>-8105.3090871666664</v>
      </c>
      <c r="D8" s="180">
        <v>-8105.3090871666664</v>
      </c>
      <c r="E8" s="180">
        <v>0</v>
      </c>
      <c r="F8" s="180">
        <v>35138.778761904759</v>
      </c>
      <c r="G8" s="180">
        <v>2655.1116190476187</v>
      </c>
      <c r="H8" s="180">
        <v>1518.297619047619</v>
      </c>
      <c r="I8" s="180">
        <v>0</v>
      </c>
      <c r="J8" s="181">
        <v>22585.182269066667</v>
      </c>
    </row>
    <row r="9" spans="1:10" hidden="1" x14ac:dyDescent="0.25">
      <c r="A9" s="179" t="s">
        <v>129</v>
      </c>
      <c r="B9" s="180">
        <v>-12686.267309378261</v>
      </c>
      <c r="C9" s="180">
        <v>-11053.413276356521</v>
      </c>
      <c r="D9" s="180">
        <v>-8704.5631694434778</v>
      </c>
      <c r="E9" s="180">
        <v>0</v>
      </c>
      <c r="F9" s="180">
        <v>33584.53086956522</v>
      </c>
      <c r="G9" s="180">
        <v>1839.6417391304349</v>
      </c>
      <c r="H9" s="180">
        <v>1518.3130434782611</v>
      </c>
      <c r="I9" s="180">
        <v>0</v>
      </c>
      <c r="J9" s="181">
        <v>20898.263560186959</v>
      </c>
    </row>
    <row r="10" spans="1:10" hidden="1" x14ac:dyDescent="0.25">
      <c r="A10" s="179" t="s">
        <v>130</v>
      </c>
      <c r="B10" s="180">
        <v>-12506.063772268422</v>
      </c>
      <c r="C10" s="180">
        <v>-11071.622623289473</v>
      </c>
      <c r="D10" s="180">
        <v>-4746.0222062736848</v>
      </c>
      <c r="E10" s="180">
        <v>0</v>
      </c>
      <c r="F10" s="180">
        <v>45417.134561403509</v>
      </c>
      <c r="G10" s="180">
        <v>1652.0625438596489</v>
      </c>
      <c r="H10" s="180">
        <v>1518.3142105263157</v>
      </c>
      <c r="I10" s="180">
        <v>0</v>
      </c>
      <c r="J10" s="181">
        <v>32911.07078913509</v>
      </c>
    </row>
    <row r="11" spans="1:10" hidden="1" x14ac:dyDescent="0.25">
      <c r="A11" s="179" t="s">
        <v>128</v>
      </c>
      <c r="B11" s="180">
        <v>-17980.465976834785</v>
      </c>
      <c r="C11" s="180">
        <v>-15762.711165713044</v>
      </c>
      <c r="D11" s="180">
        <v>-3656.9537548130434</v>
      </c>
      <c r="E11" s="180">
        <v>0</v>
      </c>
      <c r="F11" s="180">
        <v>43056.85391304348</v>
      </c>
      <c r="G11" s="180">
        <v>1519.9860869565218</v>
      </c>
      <c r="H11" s="180">
        <v>1519.9860869565218</v>
      </c>
      <c r="I11" s="180">
        <v>0</v>
      </c>
      <c r="J11" s="181">
        <v>25076.387936208695</v>
      </c>
    </row>
    <row r="12" spans="1:10" hidden="1" x14ac:dyDescent="0.25">
      <c r="A12" s="179" t="s">
        <v>131</v>
      </c>
      <c r="B12" s="180">
        <v>-12015.172749786365</v>
      </c>
      <c r="C12" s="180">
        <v>-10376.262479045457</v>
      </c>
      <c r="D12" s="180">
        <v>-2729.5521958954546</v>
      </c>
      <c r="E12" s="180">
        <v>0</v>
      </c>
      <c r="F12" s="180">
        <v>48316.649545454551</v>
      </c>
      <c r="G12" s="180">
        <v>1751.1995454545458</v>
      </c>
      <c r="H12" s="180">
        <v>1518.8536363636367</v>
      </c>
      <c r="I12" s="180">
        <v>0</v>
      </c>
      <c r="J12" s="181">
        <v>36301.47679566819</v>
      </c>
    </row>
    <row r="13" spans="1:10" hidden="1" x14ac:dyDescent="0.25">
      <c r="A13" s="179" t="s">
        <v>132</v>
      </c>
      <c r="B13" s="180">
        <v>-10192.104331291303</v>
      </c>
      <c r="C13" s="180">
        <v>-6795.4630269434774</v>
      </c>
      <c r="D13" s="180">
        <v>-6795.4630269434774</v>
      </c>
      <c r="E13" s="180">
        <v>0</v>
      </c>
      <c r="F13" s="180">
        <v>65563.768427004354</v>
      </c>
      <c r="G13" s="180">
        <v>1540.0594632737645</v>
      </c>
      <c r="H13" s="180">
        <v>1517.3790284911559</v>
      </c>
      <c r="I13" s="180">
        <v>0</v>
      </c>
      <c r="J13" s="181">
        <v>55371.664095713051</v>
      </c>
    </row>
    <row r="14" spans="1:10" hidden="1" x14ac:dyDescent="0.25">
      <c r="A14" s="179" t="s">
        <v>140</v>
      </c>
      <c r="B14" s="180">
        <v>-12450.912999826316</v>
      </c>
      <c r="C14" s="180">
        <v>-5271.2129290999992</v>
      </c>
      <c r="D14" s="180">
        <v>-5271.2129290999992</v>
      </c>
      <c r="E14" s="180">
        <v>0</v>
      </c>
      <c r="F14" s="180">
        <v>72136.961042805269</v>
      </c>
      <c r="G14" s="180">
        <v>1518.5373771754923</v>
      </c>
      <c r="H14" s="180">
        <v>1518.5373771754923</v>
      </c>
      <c r="I14" s="180">
        <v>0</v>
      </c>
      <c r="J14" s="181">
        <v>59686.048042978953</v>
      </c>
    </row>
    <row r="15" spans="1:10" hidden="1" x14ac:dyDescent="0.25">
      <c r="A15" s="179" t="s">
        <v>125</v>
      </c>
      <c r="B15" s="180">
        <v>-9391.5593396666663</v>
      </c>
      <c r="C15" s="180">
        <v>-7822.2323011809513</v>
      </c>
      <c r="D15" s="180">
        <v>-6202.6570558190469</v>
      </c>
      <c r="E15" s="180">
        <v>0</v>
      </c>
      <c r="F15" s="180">
        <v>68517.011999999973</v>
      </c>
      <c r="G15" s="180">
        <v>1517.8457142857144</v>
      </c>
      <c r="H15" s="180">
        <v>1517.8457142857144</v>
      </c>
      <c r="I15" s="180">
        <v>0</v>
      </c>
      <c r="J15" s="181">
        <v>59125.452660333307</v>
      </c>
    </row>
    <row r="16" spans="1:10" hidden="1" x14ac:dyDescent="0.25">
      <c r="A16" s="179" t="s">
        <v>126</v>
      </c>
      <c r="B16" s="180">
        <v>-8232.354967477273</v>
      </c>
      <c r="C16" s="180">
        <v>-5259.0983049590905</v>
      </c>
      <c r="D16" s="180">
        <v>-3185.6938978636363</v>
      </c>
      <c r="E16" s="180">
        <v>0</v>
      </c>
      <c r="F16" s="180">
        <v>57817.033902445459</v>
      </c>
      <c r="G16" s="180">
        <v>1560.1684963545454</v>
      </c>
      <c r="H16" s="180">
        <v>1517.2318278999999</v>
      </c>
      <c r="I16" s="180">
        <v>0</v>
      </c>
      <c r="J16" s="181">
        <v>49584.678934968186</v>
      </c>
    </row>
    <row r="17" spans="1:10" hidden="1" x14ac:dyDescent="0.25">
      <c r="A17" s="179" t="s">
        <v>127</v>
      </c>
      <c r="B17" s="180">
        <v>-4694.5724174636362</v>
      </c>
      <c r="C17" s="180">
        <v>-1545.9446154636362</v>
      </c>
      <c r="D17" s="180">
        <v>0</v>
      </c>
      <c r="E17" s="180">
        <v>0</v>
      </c>
      <c r="F17" s="180">
        <v>73305.500107213651</v>
      </c>
      <c r="G17" s="180">
        <v>1969.3195750318187</v>
      </c>
      <c r="H17" s="180">
        <v>1519.5051319409095</v>
      </c>
      <c r="I17" s="180">
        <v>0</v>
      </c>
      <c r="J17" s="181">
        <v>68610.927689750009</v>
      </c>
    </row>
    <row r="18" spans="1:10" hidden="1" x14ac:dyDescent="0.25">
      <c r="A18" s="179" t="s">
        <v>126</v>
      </c>
      <c r="B18" s="180">
        <v>-4358.2759931599994</v>
      </c>
      <c r="C18" s="180">
        <v>0</v>
      </c>
      <c r="D18" s="180">
        <v>0</v>
      </c>
      <c r="E18" s="180">
        <v>0</v>
      </c>
      <c r="F18" s="180">
        <v>76126.852107750005</v>
      </c>
      <c r="G18" s="180">
        <v>1517.5086210500001</v>
      </c>
      <c r="H18" s="180">
        <v>1517.4307710500002</v>
      </c>
      <c r="I18" s="180">
        <v>0</v>
      </c>
      <c r="J18" s="181">
        <v>71768.576114590003</v>
      </c>
    </row>
    <row r="19" spans="1:10" hidden="1" x14ac:dyDescent="0.25">
      <c r="A19" s="179" t="s">
        <v>128</v>
      </c>
      <c r="B19" s="180">
        <v>-5288.2334994090907</v>
      </c>
      <c r="C19" s="180">
        <v>-3428.8115193363637</v>
      </c>
      <c r="D19" s="180">
        <v>-2064.7380448636363</v>
      </c>
      <c r="E19" s="180">
        <v>0</v>
      </c>
      <c r="F19" s="180">
        <v>71645.378585681799</v>
      </c>
      <c r="G19" s="180">
        <v>2940.1072621363633</v>
      </c>
      <c r="H19" s="180">
        <v>1516.725255454545</v>
      </c>
      <c r="I19" s="180">
        <v>0</v>
      </c>
      <c r="J19" s="181">
        <v>66357.145086272707</v>
      </c>
    </row>
    <row r="20" spans="1:10" hidden="1" x14ac:dyDescent="0.25">
      <c r="A20" s="179" t="s">
        <v>128</v>
      </c>
      <c r="B20" s="180">
        <v>-3286.9488792045454</v>
      </c>
      <c r="C20" s="180">
        <v>0</v>
      </c>
      <c r="D20" s="180">
        <v>0</v>
      </c>
      <c r="E20" s="180">
        <v>0</v>
      </c>
      <c r="F20" s="180">
        <v>87072.829809727278</v>
      </c>
      <c r="G20" s="180">
        <v>1758.062622636364</v>
      </c>
      <c r="H20" s="180">
        <v>1518.1266500000004</v>
      </c>
      <c r="I20" s="180">
        <v>0</v>
      </c>
      <c r="J20" s="181">
        <v>83785.880930522733</v>
      </c>
    </row>
    <row r="21" spans="1:10" hidden="1" x14ac:dyDescent="0.25">
      <c r="A21" s="179" t="s">
        <v>129</v>
      </c>
      <c r="B21" s="180">
        <v>-674.03365098260861</v>
      </c>
      <c r="C21" s="180">
        <v>0</v>
      </c>
      <c r="D21" s="180">
        <v>0</v>
      </c>
      <c r="E21" s="180">
        <v>0</v>
      </c>
      <c r="F21" s="180">
        <v>88357.643639000002</v>
      </c>
      <c r="G21" s="180">
        <v>1517.0149255217393</v>
      </c>
      <c r="H21" s="180">
        <v>1517.0149255217393</v>
      </c>
      <c r="I21" s="180">
        <v>0</v>
      </c>
      <c r="J21" s="181">
        <v>87683.609988017386</v>
      </c>
    </row>
    <row r="22" spans="1:10" hidden="1" x14ac:dyDescent="0.25">
      <c r="A22" s="179" t="s">
        <v>130</v>
      </c>
      <c r="B22" s="180">
        <v>-4215.0939334571431</v>
      </c>
      <c r="C22" s="180">
        <v>0</v>
      </c>
      <c r="D22" s="180">
        <v>0</v>
      </c>
      <c r="E22" s="180">
        <v>0</v>
      </c>
      <c r="F22" s="180">
        <v>89955.562352571433</v>
      </c>
      <c r="G22" s="180">
        <v>1516.1016568571431</v>
      </c>
      <c r="H22" s="180">
        <v>1516.1016568571431</v>
      </c>
      <c r="I22" s="180">
        <v>0</v>
      </c>
      <c r="J22" s="181">
        <v>85740.468419114288</v>
      </c>
    </row>
    <row r="23" spans="1:10" hidden="1" x14ac:dyDescent="0.25">
      <c r="A23" s="179" t="s">
        <v>128</v>
      </c>
      <c r="B23" s="180">
        <v>-2598.3243001869564</v>
      </c>
      <c r="C23" s="180">
        <v>0</v>
      </c>
      <c r="D23" s="180">
        <v>0</v>
      </c>
      <c r="E23" s="180">
        <v>0</v>
      </c>
      <c r="F23" s="180">
        <v>89307.987342869557</v>
      </c>
      <c r="G23" s="180">
        <v>1539.5854593043478</v>
      </c>
      <c r="H23" s="180">
        <v>1517.8463288695652</v>
      </c>
      <c r="I23" s="180">
        <v>0</v>
      </c>
      <c r="J23" s="181">
        <v>86709.663042682601</v>
      </c>
    </row>
    <row r="24" spans="1:10" hidden="1" x14ac:dyDescent="0.25">
      <c r="A24" s="179" t="s">
        <v>131</v>
      </c>
      <c r="B24" s="180">
        <v>-8633.5775840636361</v>
      </c>
      <c r="C24" s="180">
        <v>0</v>
      </c>
      <c r="D24" s="180">
        <v>0</v>
      </c>
      <c r="E24" s="180">
        <v>0</v>
      </c>
      <c r="F24" s="180">
        <v>69580.369636954551</v>
      </c>
      <c r="G24" s="180">
        <v>1516.9430468636363</v>
      </c>
      <c r="H24" s="180">
        <v>1516.9430468636363</v>
      </c>
      <c r="I24" s="180">
        <v>0</v>
      </c>
      <c r="J24" s="181">
        <v>60946.792052890916</v>
      </c>
    </row>
    <row r="25" spans="1:10" hidden="1" x14ac:dyDescent="0.25">
      <c r="A25" s="179" t="s">
        <v>132</v>
      </c>
      <c r="B25" s="180">
        <v>-8341.2519692000005</v>
      </c>
      <c r="C25" s="180">
        <v>0</v>
      </c>
      <c r="D25" s="180">
        <v>0</v>
      </c>
      <c r="E25" s="180">
        <v>0</v>
      </c>
      <c r="F25" s="180">
        <v>72112.142966625004</v>
      </c>
      <c r="G25" s="180">
        <v>1516.192898137758</v>
      </c>
      <c r="H25" s="180">
        <v>1516.192898137758</v>
      </c>
      <c r="I25" s="180">
        <v>0</v>
      </c>
      <c r="J25" s="181">
        <v>63770.890997425005</v>
      </c>
    </row>
    <row r="26" spans="1:10" hidden="1" x14ac:dyDescent="0.25">
      <c r="A26" s="179" t="s">
        <v>141</v>
      </c>
      <c r="B26" s="180">
        <v>-17263.062690261111</v>
      </c>
      <c r="C26" s="180">
        <v>0</v>
      </c>
      <c r="D26" s="180">
        <v>0</v>
      </c>
      <c r="E26" s="180">
        <v>0</v>
      </c>
      <c r="F26" s="180">
        <v>72202.634340277786</v>
      </c>
      <c r="G26" s="180">
        <v>1522.4856624755953</v>
      </c>
      <c r="H26" s="180">
        <v>1517.0056624755953</v>
      </c>
      <c r="I26" s="180">
        <v>0</v>
      </c>
      <c r="J26" s="181">
        <v>54939.571650016675</v>
      </c>
    </row>
    <row r="27" spans="1:10" hidden="1" x14ac:dyDescent="0.25">
      <c r="A27" s="179" t="s">
        <v>125</v>
      </c>
      <c r="B27" s="180">
        <v>-6239.1536203476189</v>
      </c>
      <c r="C27" s="180">
        <v>0</v>
      </c>
      <c r="D27" s="180">
        <v>0</v>
      </c>
      <c r="E27" s="180">
        <v>0</v>
      </c>
      <c r="F27" s="180">
        <v>60180.553164095239</v>
      </c>
      <c r="G27" s="180">
        <v>1683.3244210476191</v>
      </c>
      <c r="H27" s="180">
        <v>1516.1144210476191</v>
      </c>
      <c r="I27" s="180">
        <v>0</v>
      </c>
      <c r="J27" s="181">
        <v>53941.399543747619</v>
      </c>
    </row>
    <row r="28" spans="1:10" hidden="1" x14ac:dyDescent="0.25">
      <c r="A28" s="179" t="s">
        <v>126</v>
      </c>
      <c r="B28" s="180">
        <v>-6779.6857142666659</v>
      </c>
      <c r="C28" s="180">
        <v>0</v>
      </c>
      <c r="D28" s="180">
        <v>0</v>
      </c>
      <c r="E28" s="180">
        <v>0</v>
      </c>
      <c r="F28" s="180">
        <v>54202.15137761904</v>
      </c>
      <c r="G28" s="180">
        <v>2264.5619277142855</v>
      </c>
      <c r="H28" s="180">
        <v>1514.8366061428569</v>
      </c>
      <c r="I28" s="180">
        <v>0</v>
      </c>
      <c r="J28" s="181">
        <v>47422.465663352377</v>
      </c>
    </row>
    <row r="29" spans="1:10" hidden="1" x14ac:dyDescent="0.25">
      <c r="A29" s="179" t="s">
        <v>127</v>
      </c>
      <c r="B29" s="180">
        <v>-10006.40652315238</v>
      </c>
      <c r="C29" s="180">
        <v>0</v>
      </c>
      <c r="D29" s="180">
        <v>0</v>
      </c>
      <c r="E29" s="180">
        <v>0</v>
      </c>
      <c r="F29" s="180">
        <v>43446.895430190467</v>
      </c>
      <c r="G29" s="180">
        <v>1516.6230632857144</v>
      </c>
      <c r="H29" s="180">
        <v>1516.6230632857144</v>
      </c>
      <c r="I29" s="180">
        <v>0</v>
      </c>
      <c r="J29" s="181">
        <v>33440.488907038089</v>
      </c>
    </row>
    <row r="30" spans="1:10" hidden="1" x14ac:dyDescent="0.25">
      <c r="A30" s="179" t="s">
        <v>126</v>
      </c>
      <c r="B30" s="180">
        <v>-15942.635856165001</v>
      </c>
      <c r="C30" s="180">
        <v>0</v>
      </c>
      <c r="D30" s="180">
        <v>0</v>
      </c>
      <c r="E30" s="180">
        <v>0</v>
      </c>
      <c r="F30" s="180">
        <v>48038.214109100008</v>
      </c>
      <c r="G30" s="180">
        <v>1649.0757925000003</v>
      </c>
      <c r="H30" s="180">
        <v>1515.3493425000001</v>
      </c>
      <c r="I30" s="180">
        <v>0</v>
      </c>
      <c r="J30" s="181">
        <v>32095.578252935007</v>
      </c>
    </row>
    <row r="31" spans="1:10" hidden="1" x14ac:dyDescent="0.25">
      <c r="A31" s="179" t="s">
        <v>128</v>
      </c>
      <c r="B31" s="180">
        <v>-11679.308039790478</v>
      </c>
      <c r="C31" s="180">
        <v>-5718.8454011761905</v>
      </c>
      <c r="D31" s="180">
        <v>0</v>
      </c>
      <c r="E31" s="180">
        <v>0</v>
      </c>
      <c r="F31" s="180">
        <v>37047.897416238091</v>
      </c>
      <c r="G31" s="180">
        <v>1515.395100952381</v>
      </c>
      <c r="H31" s="180">
        <v>1514.6808152380952</v>
      </c>
      <c r="I31" s="180">
        <v>0</v>
      </c>
      <c r="J31" s="181">
        <v>25368.589376447613</v>
      </c>
    </row>
    <row r="32" spans="1:10" hidden="1" x14ac:dyDescent="0.25">
      <c r="A32" s="179" t="s">
        <v>128</v>
      </c>
      <c r="B32" s="180">
        <v>-4318.8325031181821</v>
      </c>
      <c r="C32" s="180">
        <v>0</v>
      </c>
      <c r="D32" s="180">
        <v>0</v>
      </c>
      <c r="E32" s="180">
        <v>0</v>
      </c>
      <c r="F32" s="180">
        <v>42844.198224590909</v>
      </c>
      <c r="G32" s="180">
        <v>1550.4891052727276</v>
      </c>
      <c r="H32" s="180">
        <v>1516.1826961818185</v>
      </c>
      <c r="I32" s="180">
        <v>0</v>
      </c>
      <c r="J32" s="181">
        <v>38525.365721472728</v>
      </c>
    </row>
    <row r="33" spans="1:10" hidden="1" x14ac:dyDescent="0.25">
      <c r="A33" s="179" t="s">
        <v>129</v>
      </c>
      <c r="B33" s="180">
        <v>-9264.3957950956537</v>
      </c>
      <c r="C33" s="180">
        <v>-5111.5968076130439</v>
      </c>
      <c r="D33" s="180">
        <v>0</v>
      </c>
      <c r="E33" s="180">
        <v>0</v>
      </c>
      <c r="F33" s="180">
        <v>31242.698375478256</v>
      </c>
      <c r="G33" s="180">
        <v>1526.6361775217395</v>
      </c>
      <c r="H33" s="180">
        <v>1514.9159976956525</v>
      </c>
      <c r="I33" s="180">
        <v>0</v>
      </c>
      <c r="J33" s="181">
        <v>21978.302580382602</v>
      </c>
    </row>
    <row r="34" spans="1:10" hidden="1" x14ac:dyDescent="0.25">
      <c r="A34" s="179" t="s">
        <v>130</v>
      </c>
      <c r="B34" s="180">
        <v>-1002.4168897909091</v>
      </c>
      <c r="C34" s="180">
        <v>0</v>
      </c>
      <c r="D34" s="180">
        <v>0</v>
      </c>
      <c r="E34" s="180">
        <v>0</v>
      </c>
      <c r="F34" s="180">
        <v>43298.966077545461</v>
      </c>
      <c r="G34" s="180">
        <v>1514.6692028636362</v>
      </c>
      <c r="H34" s="180">
        <v>1513.7205664999999</v>
      </c>
      <c r="I34" s="180">
        <v>0</v>
      </c>
      <c r="J34" s="181">
        <v>42296.54918775455</v>
      </c>
    </row>
    <row r="35" spans="1:10" hidden="1" x14ac:dyDescent="0.25">
      <c r="A35" s="179" t="s">
        <v>128</v>
      </c>
      <c r="B35" s="180">
        <v>-3675</v>
      </c>
      <c r="C35" s="180">
        <v>0</v>
      </c>
      <c r="D35" s="180">
        <v>0</v>
      </c>
      <c r="E35" s="180">
        <v>0</v>
      </c>
      <c r="F35" s="180">
        <v>43703</v>
      </c>
      <c r="G35" s="180">
        <v>1690</v>
      </c>
      <c r="H35" s="180">
        <v>1515</v>
      </c>
      <c r="I35" s="180">
        <v>0</v>
      </c>
      <c r="J35" s="181">
        <v>40028</v>
      </c>
    </row>
    <row r="36" spans="1:10" hidden="1" x14ac:dyDescent="0.25">
      <c r="A36" s="179" t="s">
        <v>131</v>
      </c>
      <c r="B36" s="180">
        <v>-2240</v>
      </c>
      <c r="C36" s="180">
        <v>0</v>
      </c>
      <c r="D36" s="180">
        <v>0</v>
      </c>
      <c r="E36" s="180">
        <v>0</v>
      </c>
      <c r="F36" s="180">
        <v>44336</v>
      </c>
      <c r="G36" s="180">
        <v>7682</v>
      </c>
      <c r="H36" s="180">
        <v>1514</v>
      </c>
      <c r="I36" s="180">
        <v>0</v>
      </c>
      <c r="J36" s="181">
        <v>42096</v>
      </c>
    </row>
    <row r="37" spans="1:10" hidden="1" x14ac:dyDescent="0.25">
      <c r="A37" s="179" t="s">
        <v>132</v>
      </c>
      <c r="B37" s="180">
        <v>-2901</v>
      </c>
      <c r="C37" s="180">
        <v>-2901</v>
      </c>
      <c r="D37" s="180">
        <v>-2901</v>
      </c>
      <c r="E37" s="180">
        <v>-2901</v>
      </c>
      <c r="F37" s="180">
        <v>151118</v>
      </c>
      <c r="G37" s="180">
        <v>127334</v>
      </c>
      <c r="H37" s="180">
        <v>16623</v>
      </c>
      <c r="I37" s="180">
        <v>15486</v>
      </c>
      <c r="J37" s="181">
        <v>148217</v>
      </c>
    </row>
    <row r="38" spans="1:10" hidden="1" x14ac:dyDescent="0.25">
      <c r="A38" s="1" t="s">
        <v>142</v>
      </c>
      <c r="B38" s="180">
        <v>-8542.2049384105267</v>
      </c>
      <c r="C38" s="180">
        <v>-5841.6131576105272</v>
      </c>
      <c r="D38" s="180">
        <v>-5841.6131576105272</v>
      </c>
      <c r="E38" s="180">
        <v>-5841.6131576105272</v>
      </c>
      <c r="F38" s="180">
        <v>200022.80239510525</v>
      </c>
      <c r="G38" s="180">
        <v>165228.56341494736</v>
      </c>
      <c r="H38" s="180">
        <v>640.62668436842102</v>
      </c>
      <c r="I38" s="180">
        <v>0</v>
      </c>
      <c r="J38" s="181">
        <v>191480.59745669473</v>
      </c>
    </row>
    <row r="39" spans="1:10" hidden="1" x14ac:dyDescent="0.25">
      <c r="A39" s="1" t="s">
        <v>125</v>
      </c>
      <c r="B39" s="180">
        <v>-7119.7926349649997</v>
      </c>
      <c r="C39" s="180">
        <v>-7083.7847445549996</v>
      </c>
      <c r="D39" s="180">
        <v>-7083.7847445549996</v>
      </c>
      <c r="E39" s="180">
        <v>-7083.7847445549996</v>
      </c>
      <c r="F39" s="180">
        <v>199490.92667799999</v>
      </c>
      <c r="G39" s="180">
        <v>92877.892128150008</v>
      </c>
      <c r="H39" s="180">
        <v>152.64907545</v>
      </c>
      <c r="I39" s="180">
        <v>0</v>
      </c>
      <c r="J39" s="181">
        <v>192371.13404303498</v>
      </c>
    </row>
    <row r="40" spans="1:10" hidden="1" x14ac:dyDescent="0.25">
      <c r="A40" s="1" t="s">
        <v>126</v>
      </c>
      <c r="B40" s="180">
        <v>-11961.484039804547</v>
      </c>
      <c r="C40" s="180">
        <v>-11954.664176790911</v>
      </c>
      <c r="D40" s="180">
        <v>-11954.664176790911</v>
      </c>
      <c r="E40" s="180">
        <v>-11954.664176790911</v>
      </c>
      <c r="F40" s="180">
        <v>194627.54834795455</v>
      </c>
      <c r="G40" s="180">
        <v>74494.758258545451</v>
      </c>
      <c r="H40" s="180">
        <v>0</v>
      </c>
      <c r="I40" s="180">
        <v>0</v>
      </c>
      <c r="J40" s="181">
        <v>182666.06430815</v>
      </c>
    </row>
    <row r="41" spans="1:10" hidden="1" x14ac:dyDescent="0.25">
      <c r="A41" s="1" t="s">
        <v>127</v>
      </c>
      <c r="B41" s="180">
        <v>-11703.385946223811</v>
      </c>
      <c r="C41" s="180">
        <v>-10904.141301728572</v>
      </c>
      <c r="D41" s="180">
        <v>-10904.141301728572</v>
      </c>
      <c r="E41" s="180">
        <v>-10904.141301728572</v>
      </c>
      <c r="F41" s="180">
        <v>186084.22059952383</v>
      </c>
      <c r="G41" s="180">
        <v>60236.682200714284</v>
      </c>
      <c r="H41" s="180">
        <v>0</v>
      </c>
      <c r="I41" s="180">
        <v>0</v>
      </c>
      <c r="J41" s="181">
        <v>174380.83465330003</v>
      </c>
    </row>
    <row r="42" spans="1:10" hidden="1" x14ac:dyDescent="0.25">
      <c r="A42" s="1" t="s">
        <v>126</v>
      </c>
      <c r="B42" s="180">
        <v>-11968.387203278948</v>
      </c>
      <c r="C42" s="180">
        <v>-10836.529236457895</v>
      </c>
      <c r="D42" s="180">
        <v>-10836.529236457895</v>
      </c>
      <c r="E42" s="180">
        <v>-10836.529236457895</v>
      </c>
      <c r="F42" s="180">
        <v>166676.12317121049</v>
      </c>
      <c r="G42" s="180">
        <v>17903.421953052632</v>
      </c>
      <c r="H42" s="180">
        <v>0</v>
      </c>
      <c r="I42" s="180">
        <v>0</v>
      </c>
      <c r="J42" s="181">
        <v>154707.73596793154</v>
      </c>
    </row>
    <row r="43" spans="1:10" hidden="1" x14ac:dyDescent="0.25">
      <c r="A43" s="1" t="s">
        <v>128</v>
      </c>
      <c r="B43" s="180">
        <v>-7820.9863602347832</v>
      </c>
      <c r="C43" s="180">
        <v>-4477.9883495043478</v>
      </c>
      <c r="D43" s="180">
        <v>-4477.9883495043478</v>
      </c>
      <c r="E43" s="180">
        <v>-4477.9883495043478</v>
      </c>
      <c r="F43" s="180">
        <v>155785.07067886955</v>
      </c>
      <c r="G43" s="180">
        <v>5936.2995512173929</v>
      </c>
      <c r="H43" s="180">
        <v>0</v>
      </c>
      <c r="I43" s="180">
        <v>0</v>
      </c>
      <c r="J43" s="181">
        <v>147964.08431863476</v>
      </c>
    </row>
    <row r="44" spans="1:10" hidden="1" x14ac:dyDescent="0.25">
      <c r="A44" s="1" t="s">
        <v>128</v>
      </c>
      <c r="B44" s="180">
        <v>-5683.2760102583343</v>
      </c>
      <c r="C44" s="180">
        <v>0</v>
      </c>
      <c r="D44" s="180">
        <v>0</v>
      </c>
      <c r="E44" s="180">
        <v>0</v>
      </c>
      <c r="F44" s="180">
        <v>141408.14514837501</v>
      </c>
      <c r="G44" s="180">
        <v>5100.1263114583335</v>
      </c>
      <c r="H44" s="180">
        <v>0</v>
      </c>
      <c r="I44" s="180">
        <v>0</v>
      </c>
      <c r="J44" s="181">
        <v>135724.86913811669</v>
      </c>
    </row>
    <row r="45" spans="1:10" hidden="1" x14ac:dyDescent="0.25">
      <c r="A45" s="1" t="s">
        <v>129</v>
      </c>
      <c r="B45" s="180">
        <v>-4155.7763861523808</v>
      </c>
      <c r="C45" s="180">
        <v>0</v>
      </c>
      <c r="D45" s="180">
        <v>0</v>
      </c>
      <c r="E45" s="180">
        <v>0</v>
      </c>
      <c r="F45" s="180">
        <v>129428.51628423808</v>
      </c>
      <c r="G45" s="180">
        <v>12245.047141095238</v>
      </c>
      <c r="H45" s="180">
        <v>0</v>
      </c>
      <c r="I45" s="180">
        <v>0</v>
      </c>
      <c r="J45" s="181">
        <v>125272.7398980857</v>
      </c>
    </row>
    <row r="46" spans="1:10" hidden="1" x14ac:dyDescent="0.25">
      <c r="A46" s="1" t="s">
        <v>130</v>
      </c>
      <c r="B46" s="180">
        <v>-790.6656881904762</v>
      </c>
      <c r="C46" s="180">
        <v>0</v>
      </c>
      <c r="D46" s="180">
        <v>0</v>
      </c>
      <c r="E46" s="180">
        <v>0</v>
      </c>
      <c r="F46" s="180">
        <v>136855.33089776192</v>
      </c>
      <c r="G46" s="180">
        <v>35637.109008238098</v>
      </c>
      <c r="H46" s="180">
        <v>0</v>
      </c>
      <c r="I46" s="180">
        <v>0</v>
      </c>
      <c r="J46" s="181">
        <v>136064.66520957145</v>
      </c>
    </row>
    <row r="47" spans="1:10" hidden="1" x14ac:dyDescent="0.25">
      <c r="A47" s="1" t="s">
        <v>128</v>
      </c>
      <c r="B47" s="180">
        <v>-6071.0004825454535</v>
      </c>
      <c r="C47" s="180">
        <v>0</v>
      </c>
      <c r="D47" s="180">
        <v>0</v>
      </c>
      <c r="E47" s="180">
        <v>0</v>
      </c>
      <c r="F47" s="180">
        <v>119260.95454945456</v>
      </c>
      <c r="G47" s="180">
        <v>1603.0126907727272</v>
      </c>
      <c r="H47" s="180">
        <v>0</v>
      </c>
      <c r="I47" s="180">
        <v>0</v>
      </c>
      <c r="J47" s="181">
        <v>113189.95406690911</v>
      </c>
    </row>
    <row r="48" spans="1:10" hidden="1" x14ac:dyDescent="0.25">
      <c r="A48" s="1" t="s">
        <v>131</v>
      </c>
      <c r="B48" s="180">
        <v>-4713.9468395333333</v>
      </c>
      <c r="C48" s="180">
        <v>0</v>
      </c>
      <c r="D48" s="180">
        <v>0</v>
      </c>
      <c r="E48" s="180">
        <v>0</v>
      </c>
      <c r="F48" s="180">
        <v>105384.86138904763</v>
      </c>
      <c r="G48" s="180">
        <v>2264.3134595238093</v>
      </c>
      <c r="H48" s="180">
        <v>0</v>
      </c>
      <c r="I48" s="180">
        <v>0</v>
      </c>
      <c r="J48" s="181">
        <v>100670.91454951429</v>
      </c>
    </row>
    <row r="49" spans="1:10" hidden="1" x14ac:dyDescent="0.25">
      <c r="A49" s="1" t="s">
        <v>132</v>
      </c>
      <c r="B49" s="180">
        <v>-8269.1172572913056</v>
      </c>
      <c r="C49" s="180">
        <v>0</v>
      </c>
      <c r="D49" s="180">
        <v>0</v>
      </c>
      <c r="E49" s="180">
        <v>0</v>
      </c>
      <c r="F49" s="180">
        <v>113812.82738113042</v>
      </c>
      <c r="G49" s="180">
        <v>7853.7343518511007</v>
      </c>
      <c r="H49" s="180">
        <v>0</v>
      </c>
      <c r="I49" s="180">
        <v>0</v>
      </c>
      <c r="J49" s="181">
        <v>105543.71012383912</v>
      </c>
    </row>
    <row r="50" spans="1:10" ht="14.25" hidden="1" x14ac:dyDescent="0.25">
      <c r="A50" s="22" t="s">
        <v>124</v>
      </c>
      <c r="B50" s="180">
        <v>-13100.594549173335</v>
      </c>
      <c r="C50" s="180">
        <v>0</v>
      </c>
      <c r="D50" s="180">
        <v>0</v>
      </c>
      <c r="E50" s="180">
        <v>0</v>
      </c>
      <c r="F50" s="180">
        <v>97996.305563466653</v>
      </c>
      <c r="G50" s="180">
        <v>6650.967998066666</v>
      </c>
      <c r="H50" s="180">
        <v>0</v>
      </c>
      <c r="I50" s="180">
        <v>0</v>
      </c>
      <c r="J50" s="181">
        <v>84895.711014293323</v>
      </c>
    </row>
    <row r="51" spans="1:10" ht="14.25" hidden="1" x14ac:dyDescent="0.25">
      <c r="A51" s="22" t="s">
        <v>125</v>
      </c>
      <c r="B51" s="180">
        <v>-4853.3393832952379</v>
      </c>
      <c r="C51" s="180">
        <v>0</v>
      </c>
      <c r="D51" s="180">
        <v>0</v>
      </c>
      <c r="E51" s="180">
        <v>0</v>
      </c>
      <c r="F51" s="180">
        <v>83230.001607238097</v>
      </c>
      <c r="G51" s="180">
        <v>901.20329852380951</v>
      </c>
      <c r="H51" s="180">
        <v>0</v>
      </c>
      <c r="I51" s="180">
        <v>0</v>
      </c>
      <c r="J51" s="181">
        <v>78376.662223942854</v>
      </c>
    </row>
    <row r="52" spans="1:10" ht="14.25" hidden="1" x14ac:dyDescent="0.25">
      <c r="A52" s="22" t="s">
        <v>126</v>
      </c>
      <c r="B52" s="180">
        <v>-1228.8031485809524</v>
      </c>
      <c r="C52" s="180">
        <v>0</v>
      </c>
      <c r="D52" s="180">
        <v>0</v>
      </c>
      <c r="E52" s="180">
        <v>0</v>
      </c>
      <c r="F52" s="180">
        <v>67734.584765142863</v>
      </c>
      <c r="G52" s="180">
        <v>1020.7676503809523</v>
      </c>
      <c r="H52" s="180">
        <v>0</v>
      </c>
      <c r="I52" s="180">
        <v>0</v>
      </c>
      <c r="J52" s="181">
        <v>66505.781616561915</v>
      </c>
    </row>
    <row r="53" spans="1:10" ht="14.25" hidden="1" x14ac:dyDescent="0.25">
      <c r="A53" s="22" t="s">
        <v>127</v>
      </c>
      <c r="B53" s="180">
        <v>-11322.087704913636</v>
      </c>
      <c r="C53" s="180">
        <v>0</v>
      </c>
      <c r="D53" s="180">
        <v>0</v>
      </c>
      <c r="E53" s="180">
        <v>0</v>
      </c>
      <c r="F53" s="180">
        <v>66785.961337500004</v>
      </c>
      <c r="G53" s="180">
        <v>335.75048140909092</v>
      </c>
      <c r="H53" s="180">
        <v>0</v>
      </c>
      <c r="I53" s="180">
        <v>0</v>
      </c>
      <c r="J53" s="181">
        <v>55463.873632586372</v>
      </c>
    </row>
    <row r="54" spans="1:10" ht="14.25" hidden="1" x14ac:dyDescent="0.25">
      <c r="A54" s="22" t="s">
        <v>126</v>
      </c>
      <c r="B54" s="180">
        <v>-12559.418976042854</v>
      </c>
      <c r="C54" s="180">
        <v>0</v>
      </c>
      <c r="D54" s="180">
        <v>0</v>
      </c>
      <c r="E54" s="180">
        <v>0</v>
      </c>
      <c r="F54" s="180">
        <v>50607.711903380958</v>
      </c>
      <c r="G54" s="180">
        <v>738.27307166666674</v>
      </c>
      <c r="H54" s="180">
        <v>0</v>
      </c>
      <c r="I54" s="180">
        <v>0</v>
      </c>
      <c r="J54" s="181">
        <v>38048.292927338101</v>
      </c>
    </row>
    <row r="55" spans="1:10" ht="14.25" hidden="1" x14ac:dyDescent="0.25">
      <c r="A55" s="22" t="s">
        <v>128</v>
      </c>
      <c r="B55" s="180">
        <v>-18225.796541218184</v>
      </c>
      <c r="C55" s="180">
        <v>0</v>
      </c>
      <c r="D55" s="180">
        <v>0</v>
      </c>
      <c r="E55" s="180">
        <v>0</v>
      </c>
      <c r="F55" s="180">
        <v>50797.830542045449</v>
      </c>
      <c r="G55" s="180">
        <v>961.13960918181829</v>
      </c>
      <c r="H55" s="180">
        <v>0</v>
      </c>
      <c r="I55" s="180">
        <v>0</v>
      </c>
      <c r="J55" s="181">
        <v>32572.034000827265</v>
      </c>
    </row>
    <row r="56" spans="1:10" ht="14.25" hidden="1" x14ac:dyDescent="0.25">
      <c r="A56" s="22" t="s">
        <v>128</v>
      </c>
      <c r="B56" s="180">
        <v>-15695.072540989995</v>
      </c>
      <c r="C56" s="180">
        <v>0</v>
      </c>
      <c r="D56" s="180">
        <v>0</v>
      </c>
      <c r="E56" s="180">
        <v>0</v>
      </c>
      <c r="F56" s="180">
        <v>31661.837351200007</v>
      </c>
      <c r="G56" s="180">
        <v>94.044269850000006</v>
      </c>
      <c r="H56" s="180">
        <v>0</v>
      </c>
      <c r="I56" s="180">
        <v>0</v>
      </c>
      <c r="J56" s="181">
        <v>15966.764810210012</v>
      </c>
    </row>
    <row r="57" spans="1:10" ht="14.25" hidden="1" x14ac:dyDescent="0.25">
      <c r="A57" s="22" t="s">
        <v>129</v>
      </c>
      <c r="B57" s="180">
        <v>-11654.079056778259</v>
      </c>
      <c r="C57" s="180">
        <v>0</v>
      </c>
      <c r="D57" s="180">
        <v>0</v>
      </c>
      <c r="E57" s="180">
        <v>0</v>
      </c>
      <c r="F57" s="180">
        <v>28559.312639130439</v>
      </c>
      <c r="G57" s="180">
        <v>86.956521739130437</v>
      </c>
      <c r="H57" s="180">
        <v>0</v>
      </c>
      <c r="I57" s="180">
        <v>0</v>
      </c>
      <c r="J57" s="181">
        <v>16905.233582352179</v>
      </c>
    </row>
    <row r="58" spans="1:10" ht="14.25" hidden="1" x14ac:dyDescent="0.25">
      <c r="A58" s="22" t="s">
        <v>130</v>
      </c>
      <c r="B58" s="180">
        <v>-7605.9533892761901</v>
      </c>
      <c r="C58" s="180">
        <v>0</v>
      </c>
      <c r="D58" s="180">
        <v>0</v>
      </c>
      <c r="E58" s="180">
        <v>0</v>
      </c>
      <c r="F58" s="180">
        <v>26991.069507095239</v>
      </c>
      <c r="G58" s="180">
        <v>171.47183733333333</v>
      </c>
      <c r="H58" s="180">
        <v>0</v>
      </c>
      <c r="I58" s="180">
        <v>0</v>
      </c>
      <c r="J58" s="181">
        <v>19385.116117819049</v>
      </c>
    </row>
    <row r="59" spans="1:10" ht="14.25" hidden="1" x14ac:dyDescent="0.25">
      <c r="A59" s="22" t="s">
        <v>128</v>
      </c>
      <c r="B59" s="180">
        <v>-6486.6446135904753</v>
      </c>
      <c r="C59" s="180">
        <v>0</v>
      </c>
      <c r="D59" s="180">
        <v>0</v>
      </c>
      <c r="E59" s="180">
        <v>0</v>
      </c>
      <c r="F59" s="180">
        <v>13906.690110904763</v>
      </c>
      <c r="G59" s="180">
        <v>0</v>
      </c>
      <c r="H59" s="180">
        <v>0</v>
      </c>
      <c r="I59" s="180">
        <v>0</v>
      </c>
      <c r="J59" s="181">
        <v>7420.0454973142878</v>
      </c>
    </row>
    <row r="60" spans="1:10" ht="14.25" hidden="1" x14ac:dyDescent="0.25">
      <c r="A60" s="22" t="s">
        <v>131</v>
      </c>
      <c r="B60" s="180">
        <v>-36934.815092568177</v>
      </c>
      <c r="C60" s="180">
        <v>0</v>
      </c>
      <c r="D60" s="180">
        <v>0</v>
      </c>
      <c r="E60" s="180">
        <v>0</v>
      </c>
      <c r="F60" s="180">
        <v>252.85005645454547</v>
      </c>
      <c r="G60" s="180">
        <v>68.181818181818187</v>
      </c>
      <c r="H60" s="180">
        <v>0</v>
      </c>
      <c r="I60" s="180">
        <v>0</v>
      </c>
      <c r="J60" s="181">
        <v>-36681.96503611363</v>
      </c>
    </row>
    <row r="61" spans="1:10" ht="14.25" hidden="1" x14ac:dyDescent="0.25">
      <c r="A61" s="22" t="s">
        <v>132</v>
      </c>
      <c r="B61" s="180">
        <v>-23116.852024345455</v>
      </c>
      <c r="C61" s="180">
        <v>0</v>
      </c>
      <c r="D61" s="180">
        <v>0</v>
      </c>
      <c r="E61" s="180">
        <v>0</v>
      </c>
      <c r="F61" s="180">
        <v>5083.1196220000002</v>
      </c>
      <c r="G61" s="180">
        <v>50</v>
      </c>
      <c r="H61" s="180">
        <v>0</v>
      </c>
      <c r="I61" s="180">
        <v>0</v>
      </c>
      <c r="J61" s="181">
        <v>-18033.732402345457</v>
      </c>
    </row>
    <row r="62" spans="1:10" ht="14.25" hidden="1" x14ac:dyDescent="0.25">
      <c r="A62" s="22" t="s">
        <v>133</v>
      </c>
      <c r="B62" s="180">
        <v>-24143.586426715789</v>
      </c>
      <c r="C62" s="180">
        <v>-8430.3691160947365</v>
      </c>
      <c r="D62" s="180">
        <v>0</v>
      </c>
      <c r="E62" s="180">
        <v>0</v>
      </c>
      <c r="F62" s="180">
        <v>8504.4422559210525</v>
      </c>
      <c r="G62" s="180">
        <v>746.69118442105264</v>
      </c>
      <c r="H62" s="180">
        <v>0</v>
      </c>
      <c r="I62" s="180">
        <v>0</v>
      </c>
      <c r="J62" s="181">
        <v>-15639.144170794736</v>
      </c>
    </row>
    <row r="63" spans="1:10" ht="14.25" hidden="1" x14ac:dyDescent="0.25">
      <c r="A63" s="22" t="s">
        <v>125</v>
      </c>
      <c r="B63" s="180">
        <v>-21738.870232274996</v>
      </c>
      <c r="C63" s="180">
        <v>-17643.337321314997</v>
      </c>
      <c r="D63" s="180">
        <v>0</v>
      </c>
      <c r="E63" s="180">
        <v>0</v>
      </c>
      <c r="F63" s="180">
        <v>5716.3970080999989</v>
      </c>
      <c r="G63" s="180">
        <v>0</v>
      </c>
      <c r="H63" s="180">
        <v>0</v>
      </c>
      <c r="I63" s="180">
        <v>0</v>
      </c>
      <c r="J63" s="181">
        <v>-16022.473224174997</v>
      </c>
    </row>
    <row r="64" spans="1:10" ht="14.25" hidden="1" x14ac:dyDescent="0.25">
      <c r="A64" s="22" t="s">
        <v>126</v>
      </c>
      <c r="B64" s="180">
        <v>-34797.0185190591</v>
      </c>
      <c r="C64" s="180">
        <v>-33139.086868990918</v>
      </c>
      <c r="D64" s="180">
        <v>0</v>
      </c>
      <c r="E64" s="180">
        <v>0</v>
      </c>
      <c r="F64" s="180">
        <v>16644.926276409093</v>
      </c>
      <c r="G64" s="180">
        <v>0</v>
      </c>
      <c r="H64" s="180">
        <v>0</v>
      </c>
      <c r="I64" s="180">
        <v>0</v>
      </c>
      <c r="J64" s="181">
        <v>-18152.092242650007</v>
      </c>
    </row>
    <row r="65" spans="1:10" ht="14.25" hidden="1" x14ac:dyDescent="0.25">
      <c r="A65" s="22" t="s">
        <v>127</v>
      </c>
      <c r="B65" s="180">
        <v>-8485.3103821210534</v>
      </c>
      <c r="C65" s="180">
        <v>0</v>
      </c>
      <c r="D65" s="180">
        <v>0</v>
      </c>
      <c r="E65" s="180">
        <v>0</v>
      </c>
      <c r="F65" s="180">
        <v>8577.6856774736843</v>
      </c>
      <c r="G65" s="180">
        <v>0</v>
      </c>
      <c r="H65" s="180">
        <v>0</v>
      </c>
      <c r="I65" s="180">
        <v>0</v>
      </c>
      <c r="J65" s="181">
        <v>92.375295352630928</v>
      </c>
    </row>
    <row r="66" spans="1:10" ht="14.25" hidden="1" x14ac:dyDescent="0.25">
      <c r="A66" s="22" t="s">
        <v>126</v>
      </c>
      <c r="B66" s="180">
        <v>-28305.762048595454</v>
      </c>
      <c r="C66" s="180">
        <v>0</v>
      </c>
      <c r="D66" s="180">
        <v>0</v>
      </c>
      <c r="E66" s="180">
        <v>0</v>
      </c>
      <c r="F66" s="180">
        <v>698.52092386363631</v>
      </c>
      <c r="G66" s="180">
        <v>0</v>
      </c>
      <c r="H66" s="180">
        <v>0</v>
      </c>
      <c r="I66" s="180">
        <v>0</v>
      </c>
      <c r="J66" s="181">
        <v>-27607.241124731816</v>
      </c>
    </row>
    <row r="67" spans="1:10" ht="14.25" hidden="1" x14ac:dyDescent="0.25">
      <c r="A67" s="22" t="s">
        <v>128</v>
      </c>
      <c r="B67" s="180">
        <v>-22968.740504368179</v>
      </c>
      <c r="C67" s="180">
        <v>0</v>
      </c>
      <c r="D67" s="180">
        <v>0</v>
      </c>
      <c r="E67" s="180">
        <v>0</v>
      </c>
      <c r="F67" s="180">
        <v>4487.344564181818</v>
      </c>
      <c r="G67" s="180">
        <v>168.18181818181819</v>
      </c>
      <c r="H67" s="180">
        <v>0</v>
      </c>
      <c r="I67" s="180">
        <v>0</v>
      </c>
      <c r="J67" s="181">
        <v>-18481.395940186361</v>
      </c>
    </row>
    <row r="68" spans="1:10" ht="14.25" hidden="1" x14ac:dyDescent="0.25">
      <c r="A68" s="22" t="s">
        <v>128</v>
      </c>
      <c r="B68" s="180">
        <v>-18242.248767129997</v>
      </c>
      <c r="C68" s="180">
        <v>0</v>
      </c>
      <c r="D68" s="180">
        <v>0</v>
      </c>
      <c r="E68" s="180">
        <v>0</v>
      </c>
      <c r="F68" s="180">
        <v>2502.2617055000001</v>
      </c>
      <c r="G68" s="180">
        <v>0</v>
      </c>
      <c r="H68" s="180">
        <v>0</v>
      </c>
      <c r="I68" s="180">
        <v>0</v>
      </c>
      <c r="J68" s="181">
        <v>-15739.987061629996</v>
      </c>
    </row>
    <row r="69" spans="1:10" ht="14.25" hidden="1" x14ac:dyDescent="0.25">
      <c r="A69" s="22" t="s">
        <v>129</v>
      </c>
      <c r="B69" s="180">
        <v>-41252.911435452173</v>
      </c>
      <c r="C69" s="180">
        <v>0</v>
      </c>
      <c r="D69" s="180">
        <v>0</v>
      </c>
      <c r="E69" s="180">
        <v>0</v>
      </c>
      <c r="F69" s="180">
        <v>0</v>
      </c>
      <c r="G69" s="180">
        <v>0</v>
      </c>
      <c r="H69" s="180">
        <v>0</v>
      </c>
      <c r="I69" s="180">
        <v>0</v>
      </c>
      <c r="J69" s="181">
        <v>-41252.911435452173</v>
      </c>
    </row>
    <row r="70" spans="1:10" ht="14.25" hidden="1" x14ac:dyDescent="0.25">
      <c r="A70" s="22" t="s">
        <v>130</v>
      </c>
      <c r="B70" s="180">
        <v>-30538.783082215006</v>
      </c>
      <c r="C70" s="180">
        <v>0</v>
      </c>
      <c r="D70" s="180">
        <v>0</v>
      </c>
      <c r="E70" s="180">
        <v>0</v>
      </c>
      <c r="F70" s="180">
        <v>1200.2656437999999</v>
      </c>
      <c r="G70" s="180">
        <v>0</v>
      </c>
      <c r="H70" s="180">
        <v>0</v>
      </c>
      <c r="I70" s="180">
        <v>0</v>
      </c>
      <c r="J70" s="181">
        <v>-29338.517438415005</v>
      </c>
    </row>
    <row r="71" spans="1:10" ht="14.25" hidden="1" x14ac:dyDescent="0.25">
      <c r="A71" s="22" t="s">
        <v>128</v>
      </c>
      <c r="B71" s="180">
        <v>-16441.340143204543</v>
      </c>
      <c r="C71" s="180">
        <v>-5687.7417932681819</v>
      </c>
      <c r="D71" s="180">
        <v>0</v>
      </c>
      <c r="E71" s="180">
        <v>0</v>
      </c>
      <c r="F71" s="180">
        <v>3001.7161145454538</v>
      </c>
      <c r="G71" s="180">
        <v>0</v>
      </c>
      <c r="H71" s="180">
        <v>0</v>
      </c>
      <c r="I71" s="180">
        <v>0</v>
      </c>
      <c r="J71" s="181">
        <v>-13439.624028659089</v>
      </c>
    </row>
    <row r="72" spans="1:10" ht="14.25" hidden="1" x14ac:dyDescent="0.25">
      <c r="A72" s="22" t="s">
        <v>131</v>
      </c>
      <c r="B72" s="180">
        <v>-33950.163312622732</v>
      </c>
      <c r="C72" s="180">
        <v>-26894.748119595457</v>
      </c>
      <c r="D72" s="180">
        <v>0</v>
      </c>
      <c r="E72" s="180">
        <v>0</v>
      </c>
      <c r="F72" s="180">
        <v>3637.539591045454</v>
      </c>
      <c r="G72" s="180">
        <v>0</v>
      </c>
      <c r="H72" s="180">
        <v>0</v>
      </c>
      <c r="I72" s="180">
        <v>0</v>
      </c>
      <c r="J72" s="181">
        <v>-30312.623721577278</v>
      </c>
    </row>
    <row r="73" spans="1:10" ht="14.25" hidden="1" x14ac:dyDescent="0.25">
      <c r="A73" s="22" t="s">
        <v>132</v>
      </c>
      <c r="B73" s="180">
        <v>-10093.778104357141</v>
      </c>
      <c r="C73" s="180">
        <v>-429.43094845714285</v>
      </c>
      <c r="D73" s="180">
        <v>0</v>
      </c>
      <c r="E73" s="180">
        <v>0</v>
      </c>
      <c r="F73" s="180">
        <v>15812.339239190474</v>
      </c>
      <c r="G73" s="180">
        <v>1280.952380952381</v>
      </c>
      <c r="H73" s="180">
        <v>0</v>
      </c>
      <c r="I73" s="180">
        <v>0</v>
      </c>
      <c r="J73" s="181">
        <v>5718.5611348333332</v>
      </c>
    </row>
    <row r="74" spans="1:10" ht="14.25" hidden="1" x14ac:dyDescent="0.25">
      <c r="A74" s="22" t="s">
        <v>134</v>
      </c>
      <c r="B74" s="180">
        <v>-22427.239452064998</v>
      </c>
      <c r="C74" s="180">
        <v>0</v>
      </c>
      <c r="D74" s="180">
        <v>0</v>
      </c>
      <c r="E74" s="180">
        <v>0</v>
      </c>
      <c r="F74" s="180">
        <v>10352.39494525</v>
      </c>
      <c r="G74" s="180">
        <v>2190</v>
      </c>
      <c r="H74" s="180">
        <v>0</v>
      </c>
      <c r="I74" s="180">
        <v>0</v>
      </c>
      <c r="J74" s="181">
        <v>-12074.844506814998</v>
      </c>
    </row>
    <row r="75" spans="1:10" ht="14.25" hidden="1" x14ac:dyDescent="0.25">
      <c r="A75" s="22" t="s">
        <v>125</v>
      </c>
      <c r="B75" s="180">
        <v>-21254.227275369998</v>
      </c>
      <c r="C75" s="180">
        <v>-15466.01374796</v>
      </c>
      <c r="D75" s="180">
        <v>0</v>
      </c>
      <c r="E75" s="180">
        <v>0</v>
      </c>
      <c r="F75" s="180">
        <v>620.38063705000002</v>
      </c>
      <c r="G75" s="180">
        <v>0</v>
      </c>
      <c r="H75" s="180">
        <v>0</v>
      </c>
      <c r="I75" s="180">
        <v>0</v>
      </c>
      <c r="J75" s="181">
        <v>-20633.846638319999</v>
      </c>
    </row>
    <row r="76" spans="1:10" ht="14.25" hidden="1" x14ac:dyDescent="0.25">
      <c r="A76" s="22" t="s">
        <v>126</v>
      </c>
      <c r="B76" s="180">
        <v>-52202.597991880961</v>
      </c>
      <c r="C76" s="180">
        <v>-45442.240816404774</v>
      </c>
      <c r="D76" s="180">
        <v>0</v>
      </c>
      <c r="E76" s="180">
        <v>0</v>
      </c>
      <c r="F76" s="180">
        <v>2048.0618395238093</v>
      </c>
      <c r="G76" s="180">
        <v>619.04761904761904</v>
      </c>
      <c r="H76" s="180">
        <v>0</v>
      </c>
      <c r="I76" s="180">
        <v>0</v>
      </c>
      <c r="J76" s="181">
        <v>-50154.536152357148</v>
      </c>
    </row>
    <row r="77" spans="1:10" ht="14.25" hidden="1" x14ac:dyDescent="0.25">
      <c r="A77" s="22" t="s">
        <v>127</v>
      </c>
      <c r="B77" s="180">
        <v>-49890.836826231571</v>
      </c>
      <c r="C77" s="180">
        <v>-38463.112312921046</v>
      </c>
      <c r="D77" s="180">
        <v>0</v>
      </c>
      <c r="E77" s="180">
        <v>0</v>
      </c>
      <c r="F77" s="180">
        <v>5251.0037130000001</v>
      </c>
      <c r="G77" s="180">
        <v>354.03157894736842</v>
      </c>
      <c r="H77" s="180">
        <v>0</v>
      </c>
      <c r="I77" s="180">
        <v>0</v>
      </c>
      <c r="J77" s="181">
        <v>-44639.833113231572</v>
      </c>
    </row>
    <row r="78" spans="1:10" ht="14.25" hidden="1" x14ac:dyDescent="0.25">
      <c r="A78" s="22" t="s">
        <v>126</v>
      </c>
      <c r="B78" s="180">
        <v>-32568.327223861903</v>
      </c>
      <c r="C78" s="180">
        <v>-25229.327289085712</v>
      </c>
      <c r="D78" s="180">
        <v>-17670.087139047617</v>
      </c>
      <c r="E78" s="180">
        <v>-17670.087139047617</v>
      </c>
      <c r="F78" s="180">
        <v>17458.622039952381</v>
      </c>
      <c r="G78" s="180">
        <v>3609.5795457142854</v>
      </c>
      <c r="H78" s="180">
        <v>0</v>
      </c>
      <c r="I78" s="180">
        <v>0</v>
      </c>
      <c r="J78" s="181">
        <v>-15109.705183909522</v>
      </c>
    </row>
    <row r="79" spans="1:10" ht="14.25" hidden="1" x14ac:dyDescent="0.25">
      <c r="A79" s="22" t="s">
        <v>128</v>
      </c>
      <c r="B79" s="180">
        <v>-42010.22056688572</v>
      </c>
      <c r="C79" s="180">
        <v>-34452.14600720477</v>
      </c>
      <c r="D79" s="180">
        <v>-12075.812077623812</v>
      </c>
      <c r="E79" s="180">
        <v>-12075.812077623812</v>
      </c>
      <c r="F79" s="180">
        <v>22248.815743857147</v>
      </c>
      <c r="G79" s="180">
        <v>1821.4285714285713</v>
      </c>
      <c r="H79" s="180">
        <v>0</v>
      </c>
      <c r="I79" s="180">
        <v>0</v>
      </c>
      <c r="J79" s="181">
        <v>-19761.404823028573</v>
      </c>
    </row>
    <row r="80" spans="1:10" ht="14.25" hidden="1" x14ac:dyDescent="0.25">
      <c r="A80" s="22" t="s">
        <v>128</v>
      </c>
      <c r="B80" s="180">
        <v>-9879.7761638571428</v>
      </c>
      <c r="C80" s="180">
        <v>-8689.1532023476193</v>
      </c>
      <c r="D80" s="180">
        <v>-8689.1532023476193</v>
      </c>
      <c r="E80" s="180">
        <v>-8689.1532023476193</v>
      </c>
      <c r="F80" s="180">
        <v>48687.733905714282</v>
      </c>
      <c r="G80" s="180">
        <v>876.19047619047615</v>
      </c>
      <c r="H80" s="180">
        <v>0</v>
      </c>
      <c r="I80" s="180">
        <v>0</v>
      </c>
      <c r="J80" s="181">
        <v>38807.957741857143</v>
      </c>
    </row>
    <row r="81" spans="1:10" ht="14.25" hidden="1" x14ac:dyDescent="0.25">
      <c r="A81" s="22" t="s">
        <v>129</v>
      </c>
      <c r="B81" s="180">
        <v>-4004.8415128000001</v>
      </c>
      <c r="C81" s="180">
        <v>0</v>
      </c>
      <c r="D81" s="180">
        <v>0</v>
      </c>
      <c r="E81" s="180">
        <v>0</v>
      </c>
      <c r="F81" s="180">
        <v>51180.129966391309</v>
      </c>
      <c r="G81" s="180">
        <v>0</v>
      </c>
      <c r="H81" s="180">
        <v>0</v>
      </c>
      <c r="I81" s="180">
        <v>0</v>
      </c>
      <c r="J81" s="181">
        <v>47175.288453591311</v>
      </c>
    </row>
    <row r="82" spans="1:10" ht="14.25" hidden="1" x14ac:dyDescent="0.25">
      <c r="A82" s="22" t="s">
        <v>130</v>
      </c>
      <c r="B82" s="180">
        <v>-4441.1569962190479</v>
      </c>
      <c r="C82" s="180">
        <v>0</v>
      </c>
      <c r="D82" s="180">
        <v>0</v>
      </c>
      <c r="E82" s="180">
        <v>0</v>
      </c>
      <c r="F82" s="180">
        <v>78570.694501904771</v>
      </c>
      <c r="G82" s="180">
        <v>428.57142857142856</v>
      </c>
      <c r="H82" s="180">
        <v>0</v>
      </c>
      <c r="I82" s="180">
        <v>0</v>
      </c>
      <c r="J82" s="181">
        <v>74129.53750568573</v>
      </c>
    </row>
    <row r="83" spans="1:10" ht="14.25" hidden="1" x14ac:dyDescent="0.25">
      <c r="A83" s="22" t="s">
        <v>128</v>
      </c>
      <c r="B83" s="180">
        <v>-2782.1611457181821</v>
      </c>
      <c r="C83" s="180">
        <v>0</v>
      </c>
      <c r="D83" s="180">
        <v>0</v>
      </c>
      <c r="E83" s="180">
        <v>0</v>
      </c>
      <c r="F83" s="180">
        <v>99552.779264545476</v>
      </c>
      <c r="G83" s="180">
        <v>0</v>
      </c>
      <c r="H83" s="180">
        <v>0</v>
      </c>
      <c r="I83" s="180">
        <v>0</v>
      </c>
      <c r="J83" s="181">
        <v>96770.618118827289</v>
      </c>
    </row>
    <row r="84" spans="1:10" ht="14.25" hidden="1" x14ac:dyDescent="0.25">
      <c r="A84" s="22" t="s">
        <v>131</v>
      </c>
      <c r="B84" s="180">
        <v>-4539.6900536043477</v>
      </c>
      <c r="C84" s="180">
        <v>0</v>
      </c>
      <c r="D84" s="180">
        <v>0</v>
      </c>
      <c r="E84" s="180">
        <v>0</v>
      </c>
      <c r="F84" s="180">
        <v>107776.27455169565</v>
      </c>
      <c r="G84" s="180">
        <v>4077.7743629999995</v>
      </c>
      <c r="H84" s="180">
        <v>4077.7743629999995</v>
      </c>
      <c r="I84" s="180">
        <v>4077.7743629999995</v>
      </c>
      <c r="J84" s="181">
        <v>103236.5844980913</v>
      </c>
    </row>
    <row r="85" spans="1:10" ht="14.25" hidden="1" x14ac:dyDescent="0.25">
      <c r="A85" s="22" t="s">
        <v>132</v>
      </c>
      <c r="B85" s="180">
        <v>-2038.5631441666667</v>
      </c>
      <c r="C85" s="180">
        <v>0</v>
      </c>
      <c r="D85" s="180">
        <v>0</v>
      </c>
      <c r="E85" s="180">
        <v>0</v>
      </c>
      <c r="F85" s="180">
        <v>157643.88186319047</v>
      </c>
      <c r="G85" s="180">
        <v>7030.3455238095248</v>
      </c>
      <c r="H85" s="180">
        <v>3515.1727619047624</v>
      </c>
      <c r="I85" s="180">
        <v>3515.1727619047624</v>
      </c>
      <c r="J85" s="181">
        <v>155605.31871902381</v>
      </c>
    </row>
    <row r="86" spans="1:10" ht="14.25" x14ac:dyDescent="0.25">
      <c r="A86" s="22" t="s">
        <v>847</v>
      </c>
      <c r="B86" s="180">
        <v>-12600.484023068422</v>
      </c>
      <c r="C86" s="180">
        <v>0</v>
      </c>
      <c r="D86" s="180">
        <v>0</v>
      </c>
      <c r="E86" s="180">
        <v>0</v>
      </c>
      <c r="F86" s="180">
        <v>182985.74685497896</v>
      </c>
      <c r="G86" s="180">
        <v>1127.3813015578946</v>
      </c>
      <c r="H86" s="180">
        <v>1127.3813015578946</v>
      </c>
      <c r="I86" s="180">
        <v>1127.3813015578946</v>
      </c>
      <c r="J86" s="181">
        <v>170385.26283191054</v>
      </c>
    </row>
    <row r="87" spans="1:10" ht="14.25" x14ac:dyDescent="0.25">
      <c r="A87" s="22" t="s">
        <v>283</v>
      </c>
      <c r="B87" s="180">
        <v>-5615.6538013600002</v>
      </c>
      <c r="C87" s="180">
        <v>0</v>
      </c>
      <c r="D87" s="180">
        <v>0</v>
      </c>
      <c r="E87" s="180">
        <v>0</v>
      </c>
      <c r="F87" s="180">
        <v>163689.43833940884</v>
      </c>
      <c r="G87" s="180">
        <v>12018.167919308824</v>
      </c>
      <c r="H87" s="180">
        <v>12017.568886250001</v>
      </c>
      <c r="I87" s="180">
        <v>0</v>
      </c>
      <c r="J87" s="181">
        <v>158073.78453804884</v>
      </c>
    </row>
    <row r="88" spans="1:10" ht="14.25" x14ac:dyDescent="0.25">
      <c r="A88" s="22" t="s">
        <v>284</v>
      </c>
      <c r="B88" s="180">
        <v>-3465.4034589050002</v>
      </c>
      <c r="C88" s="180">
        <v>0</v>
      </c>
      <c r="D88" s="180">
        <v>0</v>
      </c>
      <c r="E88" s="180">
        <v>0</v>
      </c>
      <c r="F88" s="180">
        <v>188102.7029269</v>
      </c>
      <c r="G88" s="180">
        <v>32621.305098749999</v>
      </c>
      <c r="H88" s="180">
        <v>32621.305098749999</v>
      </c>
      <c r="I88" s="180">
        <v>0</v>
      </c>
      <c r="J88" s="181">
        <v>184637.29946799501</v>
      </c>
    </row>
    <row r="89" spans="1:10" ht="14.25" x14ac:dyDescent="0.25">
      <c r="A89" s="22" t="s">
        <v>285</v>
      </c>
      <c r="B89" s="180">
        <v>-4660.0663568095242</v>
      </c>
      <c r="C89" s="180">
        <v>0</v>
      </c>
      <c r="D89" s="180">
        <v>0</v>
      </c>
      <c r="E89" s="180">
        <v>0</v>
      </c>
      <c r="F89" s="180">
        <v>235436.16015652381</v>
      </c>
      <c r="G89" s="180">
        <v>54913.348227380964</v>
      </c>
      <c r="H89" s="180">
        <v>53657.058561714301</v>
      </c>
      <c r="I89" s="180">
        <v>0</v>
      </c>
      <c r="J89" s="181">
        <v>230776.09379971429</v>
      </c>
    </row>
    <row r="90" spans="1:10" ht="14.25" x14ac:dyDescent="0.25">
      <c r="A90" s="22" t="s">
        <v>284</v>
      </c>
      <c r="B90" s="180">
        <v>-6623.2711130099997</v>
      </c>
      <c r="C90" s="180">
        <v>0</v>
      </c>
      <c r="D90" s="180">
        <v>0</v>
      </c>
      <c r="E90" s="180">
        <v>0</v>
      </c>
      <c r="F90" s="180">
        <v>204193.76919004996</v>
      </c>
      <c r="G90" s="180">
        <v>70562.003462800029</v>
      </c>
      <c r="H90" s="180">
        <v>70485.478494150026</v>
      </c>
      <c r="I90" s="180">
        <v>0</v>
      </c>
      <c r="J90" s="181">
        <v>197570.49807703996</v>
      </c>
    </row>
    <row r="91" spans="1:10" ht="14.25" x14ac:dyDescent="0.25">
      <c r="A91" s="22" t="s">
        <v>844</v>
      </c>
      <c r="B91" s="180">
        <v>-7223.3991951999997</v>
      </c>
      <c r="C91" s="180">
        <v>0</v>
      </c>
      <c r="D91" s="180">
        <v>0</v>
      </c>
      <c r="E91" s="180">
        <v>0</v>
      </c>
      <c r="F91" s="180">
        <v>176754.43913434999</v>
      </c>
      <c r="G91" s="180">
        <v>70655.081598149991</v>
      </c>
      <c r="H91" s="180">
        <v>70505.081598149991</v>
      </c>
      <c r="I91" s="180">
        <v>0</v>
      </c>
      <c r="J91" s="181">
        <v>169531.03993914998</v>
      </c>
    </row>
    <row r="92" spans="1:10" ht="14.25" x14ac:dyDescent="0.25">
      <c r="A92" s="22" t="s">
        <v>844</v>
      </c>
      <c r="B92" s="180">
        <v>-5932.5088729909094</v>
      </c>
      <c r="C92" s="180">
        <v>0</v>
      </c>
      <c r="D92" s="180">
        <v>0</v>
      </c>
      <c r="E92" s="180">
        <v>0</v>
      </c>
      <c r="F92" s="180">
        <v>191040.36448695452</v>
      </c>
      <c r="G92" s="180">
        <v>70235.636142318181</v>
      </c>
      <c r="H92" s="180">
        <v>70071.816505954543</v>
      </c>
      <c r="I92" s="180">
        <v>0</v>
      </c>
      <c r="J92" s="181">
        <v>185107.85561396362</v>
      </c>
    </row>
    <row r="93" spans="1:10" ht="14.25" x14ac:dyDescent="0.25">
      <c r="A93" s="22" t="s">
        <v>285</v>
      </c>
      <c r="B93" s="180">
        <v>-6712.1450965045451</v>
      </c>
      <c r="C93" s="180">
        <v>0</v>
      </c>
      <c r="D93" s="180">
        <v>0</v>
      </c>
      <c r="E93" s="180">
        <v>0</v>
      </c>
      <c r="F93" s="180">
        <v>163236.56805622726</v>
      </c>
      <c r="G93" s="180">
        <v>60463.88427436362</v>
      </c>
      <c r="H93" s="180">
        <v>60395.702456181803</v>
      </c>
      <c r="I93" s="180">
        <v>0</v>
      </c>
      <c r="J93" s="181">
        <v>156524.42295972272</v>
      </c>
    </row>
    <row r="94" spans="1:10" ht="14.25" x14ac:dyDescent="0.25">
      <c r="A94" s="22" t="s">
        <v>286</v>
      </c>
      <c r="B94" s="180">
        <v>-3424.2055773047623</v>
      </c>
      <c r="C94" s="180">
        <v>0</v>
      </c>
      <c r="D94" s="180">
        <v>0</v>
      </c>
      <c r="E94" s="180">
        <v>0</v>
      </c>
      <c r="F94" s="180">
        <v>145426.91985814285</v>
      </c>
      <c r="G94" s="180">
        <v>60400.084164095235</v>
      </c>
      <c r="H94" s="180">
        <v>60400.084164095235</v>
      </c>
      <c r="I94" s="180">
        <v>0</v>
      </c>
      <c r="J94" s="181">
        <v>142002.71428083809</v>
      </c>
    </row>
    <row r="95" spans="1:10" ht="14.25" x14ac:dyDescent="0.25">
      <c r="A95" s="22" t="s">
        <v>287</v>
      </c>
      <c r="B95" s="180">
        <v>-4000.4383561999998</v>
      </c>
      <c r="C95" s="180">
        <v>0</v>
      </c>
      <c r="D95" s="180">
        <v>0</v>
      </c>
      <c r="E95" s="180">
        <v>0</v>
      </c>
      <c r="F95" s="180">
        <v>108677.600792</v>
      </c>
      <c r="G95" s="180">
        <v>40367.114948000002</v>
      </c>
      <c r="H95" s="180">
        <v>40367.114948000002</v>
      </c>
      <c r="I95" s="180">
        <v>0</v>
      </c>
      <c r="J95" s="181">
        <v>104677.1624358</v>
      </c>
    </row>
    <row r="96" spans="1:10" ht="14.25" x14ac:dyDescent="0.25">
      <c r="A96" s="22" t="s">
        <v>288</v>
      </c>
      <c r="B96" s="180">
        <v>-11279.836138295239</v>
      </c>
      <c r="C96" s="180">
        <v>0</v>
      </c>
      <c r="D96" s="180">
        <v>0</v>
      </c>
      <c r="E96" s="180">
        <v>0</v>
      </c>
      <c r="F96" s="180">
        <v>71366.087153238099</v>
      </c>
      <c r="G96" s="180">
        <v>27898.989490047617</v>
      </c>
      <c r="H96" s="180">
        <v>27898.989490047617</v>
      </c>
      <c r="I96" s="180">
        <v>0</v>
      </c>
      <c r="J96" s="181">
        <v>60086.251014942856</v>
      </c>
    </row>
    <row r="97" spans="1:10" ht="14.25" x14ac:dyDescent="0.25">
      <c r="A97" s="22" t="s">
        <v>289</v>
      </c>
      <c r="B97" s="180">
        <v>-7343.862752776191</v>
      </c>
      <c r="C97" s="180">
        <v>0</v>
      </c>
      <c r="D97" s="180">
        <v>0</v>
      </c>
      <c r="E97" s="180">
        <v>0</v>
      </c>
      <c r="F97" s="180">
        <v>80186.295092952379</v>
      </c>
      <c r="G97" s="180">
        <v>6746.4732850476184</v>
      </c>
      <c r="H97" s="180">
        <v>6746.4732850476184</v>
      </c>
      <c r="I97" s="180">
        <v>0</v>
      </c>
      <c r="J97" s="181">
        <v>72842.432340176194</v>
      </c>
    </row>
    <row r="98" spans="1:10" ht="14.25" x14ac:dyDescent="0.25">
      <c r="A98" s="22" t="s">
        <v>282</v>
      </c>
      <c r="B98" s="180">
        <v>-12600.484023068422</v>
      </c>
      <c r="C98" s="180">
        <v>0</v>
      </c>
      <c r="D98" s="180">
        <v>0</v>
      </c>
      <c r="E98" s="180">
        <v>0</v>
      </c>
      <c r="F98" s="180">
        <v>182985.74685497896</v>
      </c>
      <c r="G98" s="180">
        <v>1127.3813015578946</v>
      </c>
      <c r="H98" s="180">
        <v>1127.3813015578946</v>
      </c>
      <c r="I98" s="180">
        <v>1127.3813015578946</v>
      </c>
      <c r="J98" s="181">
        <v>170385.26283191054</v>
      </c>
    </row>
    <row r="99" spans="1:10" ht="14.25" x14ac:dyDescent="0.25">
      <c r="A99" s="22" t="s">
        <v>283</v>
      </c>
      <c r="B99" s="180">
        <v>-5615.6538013600002</v>
      </c>
      <c r="C99" s="180">
        <v>0</v>
      </c>
      <c r="D99" s="180">
        <v>0</v>
      </c>
      <c r="E99" s="180">
        <v>0</v>
      </c>
      <c r="F99" s="180">
        <v>163689.43833940884</v>
      </c>
      <c r="G99" s="180">
        <v>12018.167919308824</v>
      </c>
      <c r="H99" s="180">
        <v>12017.568886250001</v>
      </c>
      <c r="I99" s="180">
        <v>0</v>
      </c>
      <c r="J99" s="181">
        <v>158073.78453804884</v>
      </c>
    </row>
    <row r="100" spans="1:10" ht="14.25" x14ac:dyDescent="0.25">
      <c r="A100" s="22" t="s">
        <v>284</v>
      </c>
      <c r="B100" s="180">
        <v>-3465.4034589050002</v>
      </c>
      <c r="C100" s="180">
        <v>0</v>
      </c>
      <c r="D100" s="180">
        <v>0</v>
      </c>
      <c r="E100" s="180">
        <v>0</v>
      </c>
      <c r="F100" s="180">
        <v>188102.7029269</v>
      </c>
      <c r="G100" s="180">
        <v>32621.305098749999</v>
      </c>
      <c r="H100" s="180">
        <v>32621.305098749999</v>
      </c>
      <c r="I100" s="180">
        <v>0</v>
      </c>
      <c r="J100" s="181">
        <v>184637.29946799501</v>
      </c>
    </row>
    <row r="101" spans="1:10" ht="14.25" x14ac:dyDescent="0.25">
      <c r="A101" s="22" t="s">
        <v>285</v>
      </c>
      <c r="B101" s="180">
        <v>-4660.0663568095242</v>
      </c>
      <c r="C101" s="180">
        <v>0</v>
      </c>
      <c r="D101" s="180">
        <v>0</v>
      </c>
      <c r="E101" s="180">
        <v>0</v>
      </c>
      <c r="F101" s="180">
        <v>235436.16015652381</v>
      </c>
      <c r="G101" s="180">
        <v>54913.348227380964</v>
      </c>
      <c r="H101" s="180">
        <v>53657.058561714301</v>
      </c>
      <c r="I101" s="180">
        <v>0</v>
      </c>
      <c r="J101" s="181">
        <v>230776.09379971429</v>
      </c>
    </row>
    <row r="102" spans="1:10" ht="14.25" x14ac:dyDescent="0.25">
      <c r="A102" s="22" t="s">
        <v>284</v>
      </c>
      <c r="B102" s="180">
        <v>-6623.2711130099997</v>
      </c>
      <c r="C102" s="180">
        <v>0</v>
      </c>
      <c r="D102" s="180">
        <v>0</v>
      </c>
      <c r="E102" s="180">
        <v>0</v>
      </c>
      <c r="F102" s="180">
        <v>204193.76919004996</v>
      </c>
      <c r="G102" s="180">
        <v>70562.003462800029</v>
      </c>
      <c r="H102" s="180">
        <v>70485.478494150026</v>
      </c>
      <c r="I102" s="180">
        <v>0</v>
      </c>
      <c r="J102" s="181">
        <v>197570.49807703996</v>
      </c>
    </row>
    <row r="103" spans="1:10" ht="14.25" x14ac:dyDescent="0.25">
      <c r="A103" s="22" t="s">
        <v>844</v>
      </c>
      <c r="B103" s="180">
        <v>-7223.3991951999997</v>
      </c>
      <c r="C103" s="180">
        <v>0</v>
      </c>
      <c r="D103" s="180">
        <v>0</v>
      </c>
      <c r="E103" s="180">
        <v>0</v>
      </c>
      <c r="F103" s="180">
        <v>176754.43913434999</v>
      </c>
      <c r="G103" s="180">
        <v>70655.081598149991</v>
      </c>
      <c r="H103" s="180">
        <v>70505.081598149991</v>
      </c>
      <c r="I103" s="180">
        <v>0</v>
      </c>
      <c r="J103" s="181">
        <v>169531.03993914998</v>
      </c>
    </row>
    <row r="104" spans="1:10" ht="14.25" x14ac:dyDescent="0.25">
      <c r="A104" s="22" t="s">
        <v>844</v>
      </c>
      <c r="B104" s="180">
        <v>-5932.5088729909094</v>
      </c>
      <c r="C104" s="180">
        <v>0</v>
      </c>
      <c r="D104" s="180">
        <v>0</v>
      </c>
      <c r="E104" s="180">
        <v>0</v>
      </c>
      <c r="F104" s="180">
        <v>191040.36448695452</v>
      </c>
      <c r="G104" s="180">
        <v>70235.636142318181</v>
      </c>
      <c r="H104" s="180">
        <v>70071.816505954543</v>
      </c>
      <c r="I104" s="180">
        <v>0</v>
      </c>
      <c r="J104" s="181">
        <v>185107.85561396362</v>
      </c>
    </row>
    <row r="105" spans="1:10" ht="14.25" x14ac:dyDescent="0.25">
      <c r="A105" s="22" t="s">
        <v>285</v>
      </c>
      <c r="B105" s="180">
        <v>-6712.1450965045451</v>
      </c>
      <c r="C105" s="180">
        <v>0</v>
      </c>
      <c r="D105" s="180">
        <v>0</v>
      </c>
      <c r="E105" s="180">
        <v>0</v>
      </c>
      <c r="F105" s="180">
        <v>163236.56805622726</v>
      </c>
      <c r="G105" s="180">
        <v>60463.88427436362</v>
      </c>
      <c r="H105" s="180">
        <v>60395.702456181803</v>
      </c>
      <c r="I105" s="180">
        <v>0</v>
      </c>
      <c r="J105" s="181">
        <v>156524.42295972272</v>
      </c>
    </row>
    <row r="106" spans="1:10" ht="14.25" x14ac:dyDescent="0.25">
      <c r="A106" s="22" t="s">
        <v>286</v>
      </c>
      <c r="B106" s="180">
        <v>-3424.2055773047623</v>
      </c>
      <c r="C106" s="180">
        <v>0</v>
      </c>
      <c r="D106" s="180">
        <v>0</v>
      </c>
      <c r="E106" s="180">
        <v>0</v>
      </c>
      <c r="F106" s="180">
        <v>145426.91985814285</v>
      </c>
      <c r="G106" s="180">
        <v>60400.084164095235</v>
      </c>
      <c r="H106" s="180">
        <v>60400.084164095235</v>
      </c>
      <c r="I106" s="180">
        <v>0</v>
      </c>
      <c r="J106" s="181">
        <v>142002.71428083809</v>
      </c>
    </row>
    <row r="107" spans="1:10" ht="14.25" x14ac:dyDescent="0.25">
      <c r="A107" s="22" t="s">
        <v>287</v>
      </c>
      <c r="B107" s="180">
        <v>-4000.4383561999998</v>
      </c>
      <c r="C107" s="180">
        <v>0</v>
      </c>
      <c r="D107" s="180">
        <v>0</v>
      </c>
      <c r="E107" s="180">
        <v>0</v>
      </c>
      <c r="F107" s="180">
        <v>108677.600792</v>
      </c>
      <c r="G107" s="180">
        <v>40367.114948000002</v>
      </c>
      <c r="H107" s="180">
        <v>40367.114948000002</v>
      </c>
      <c r="I107" s="180">
        <v>0</v>
      </c>
      <c r="J107" s="181">
        <v>104677.1624358</v>
      </c>
    </row>
    <row r="108" spans="1:10" ht="14.25" x14ac:dyDescent="0.25">
      <c r="A108" s="22" t="s">
        <v>288</v>
      </c>
      <c r="B108" s="180">
        <v>-11279.836138295239</v>
      </c>
      <c r="C108" s="180">
        <v>0</v>
      </c>
      <c r="D108" s="180">
        <v>0</v>
      </c>
      <c r="E108" s="180">
        <v>0</v>
      </c>
      <c r="F108" s="180">
        <v>71366.087153238099</v>
      </c>
      <c r="G108" s="180">
        <v>27898.989490047617</v>
      </c>
      <c r="H108" s="180">
        <v>27898.989490047617</v>
      </c>
      <c r="I108" s="180">
        <v>0</v>
      </c>
      <c r="J108" s="181">
        <v>60086.251014942856</v>
      </c>
    </row>
    <row r="109" spans="1:10" ht="14.25" x14ac:dyDescent="0.25">
      <c r="A109" s="22" t="s">
        <v>289</v>
      </c>
      <c r="B109" s="180">
        <v>-7343.862752776191</v>
      </c>
      <c r="C109" s="180">
        <v>0</v>
      </c>
      <c r="D109" s="180">
        <v>0</v>
      </c>
      <c r="E109" s="180">
        <v>0</v>
      </c>
      <c r="F109" s="180">
        <v>80186.295092952379</v>
      </c>
      <c r="G109" s="180">
        <v>6746.4732850476184</v>
      </c>
      <c r="H109" s="180">
        <v>6746.4732850476184</v>
      </c>
      <c r="I109" s="180">
        <v>0</v>
      </c>
      <c r="J109" s="181">
        <v>72842.432340176194</v>
      </c>
    </row>
    <row r="110" spans="1:10" x14ac:dyDescent="0.25">
      <c r="B110" s="180"/>
      <c r="C110" s="180"/>
      <c r="D110" s="180"/>
      <c r="E110" s="180"/>
      <c r="F110" s="180"/>
      <c r="G110" s="180"/>
      <c r="H110" s="180"/>
      <c r="I110" s="180"/>
      <c r="J110" s="181"/>
    </row>
  </sheetData>
  <phoneticPr fontId="145" type="noConversion"/>
  <hyperlinks>
    <hyperlink ref="A1" location="List!A1" display="List!A1"/>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110" zoomScaleNormal="110" workbookViewId="0"/>
  </sheetViews>
  <sheetFormatPr defaultColWidth="8.88671875" defaultRowHeight="16.5" x14ac:dyDescent="0.3"/>
  <cols>
    <col min="1" max="3" width="8.88671875" style="22"/>
    <col min="4" max="16384" width="8.88671875" style="20"/>
  </cols>
  <sheetData>
    <row r="1" spans="1:3" x14ac:dyDescent="0.3">
      <c r="A1" s="308" t="s">
        <v>848</v>
      </c>
      <c r="B1" s="255" t="s">
        <v>290</v>
      </c>
      <c r="C1" s="255" t="s">
        <v>291</v>
      </c>
    </row>
    <row r="2" spans="1:3" x14ac:dyDescent="0.3">
      <c r="A2" s="56">
        <v>2.7397260273972603E-3</v>
      </c>
      <c r="B2" s="203">
        <v>5.1199000000000003</v>
      </c>
      <c r="C2" s="203">
        <v>6.0334000000000003</v>
      </c>
    </row>
    <row r="3" spans="1:3" x14ac:dyDescent="0.3">
      <c r="A3" s="56">
        <v>8.3333333333333329E-2</v>
      </c>
      <c r="B3" s="203">
        <v>5.1543999999999999</v>
      </c>
      <c r="C3" s="203">
        <v>6.0349000000000004</v>
      </c>
    </row>
    <row r="4" spans="1:3" x14ac:dyDescent="0.3">
      <c r="A4" s="56">
        <v>0.25</v>
      </c>
      <c r="B4" s="203">
        <v>5.2255000000000003</v>
      </c>
      <c r="C4" s="203">
        <v>6.0378999999999996</v>
      </c>
    </row>
    <row r="5" spans="1:3" x14ac:dyDescent="0.3">
      <c r="A5" s="56">
        <v>0.5</v>
      </c>
      <c r="B5" s="203">
        <v>5.3312999999999997</v>
      </c>
      <c r="C5" s="203">
        <v>6.1356000000000002</v>
      </c>
    </row>
    <row r="6" spans="1:3" x14ac:dyDescent="0.3">
      <c r="A6" s="56">
        <v>0.75</v>
      </c>
      <c r="B6" s="203">
        <v>5.4794</v>
      </c>
      <c r="C6" s="203">
        <v>6.3277999999999999</v>
      </c>
    </row>
    <row r="7" spans="1:3" x14ac:dyDescent="0.3">
      <c r="A7" s="56">
        <v>1</v>
      </c>
      <c r="B7" s="203">
        <v>5.5647000000000002</v>
      </c>
      <c r="C7" s="203">
        <v>6.4890999999999996</v>
      </c>
    </row>
    <row r="8" spans="1:3" x14ac:dyDescent="0.3">
      <c r="A8" s="56">
        <v>2</v>
      </c>
      <c r="B8" s="203">
        <v>5.9154999999999998</v>
      </c>
      <c r="C8" s="203">
        <v>7.2263000000000002</v>
      </c>
    </row>
    <row r="9" spans="1:3" x14ac:dyDescent="0.3">
      <c r="A9" s="56">
        <v>3</v>
      </c>
      <c r="B9" s="203">
        <v>6.2523</v>
      </c>
      <c r="C9" s="203">
        <v>7.7316000000000003</v>
      </c>
    </row>
    <row r="10" spans="1:3" x14ac:dyDescent="0.3">
      <c r="A10" s="56">
        <v>4</v>
      </c>
      <c r="B10" s="203">
        <v>6.5324999999999998</v>
      </c>
      <c r="C10" s="203">
        <v>8.1206999999999994</v>
      </c>
    </row>
    <row r="11" spans="1:3" x14ac:dyDescent="0.3">
      <c r="A11" s="56">
        <v>5</v>
      </c>
      <c r="B11" s="203">
        <v>6.7702999999999998</v>
      </c>
      <c r="C11" s="203">
        <v>8.3436000000000003</v>
      </c>
    </row>
    <row r="12" spans="1:3" x14ac:dyDescent="0.3">
      <c r="A12" s="56">
        <v>7</v>
      </c>
      <c r="B12" s="203">
        <v>7.1715</v>
      </c>
      <c r="C12" s="203">
        <v>8.6272000000000002</v>
      </c>
    </row>
    <row r="13" spans="1:3" x14ac:dyDescent="0.3">
      <c r="A13" s="56">
        <v>10</v>
      </c>
      <c r="B13" s="203">
        <v>7.6761999999999997</v>
      </c>
      <c r="C13" s="203">
        <v>8.8371999999999993</v>
      </c>
    </row>
    <row r="14" spans="1:3" x14ac:dyDescent="0.3">
      <c r="A14" s="56">
        <v>15</v>
      </c>
      <c r="B14" s="203">
        <v>8.1405999999999992</v>
      </c>
      <c r="C14" s="203">
        <v>8.9748000000000001</v>
      </c>
    </row>
    <row r="15" spans="1:3" x14ac:dyDescent="0.3">
      <c r="A15" s="107">
        <v>20</v>
      </c>
      <c r="B15" s="203">
        <v>8.4067000000000007</v>
      </c>
      <c r="C15" s="203">
        <v>9.0411000000000001</v>
      </c>
    </row>
    <row r="16" spans="1:3" x14ac:dyDescent="0.3">
      <c r="A16" s="22">
        <v>30</v>
      </c>
      <c r="B16" s="203">
        <v>8.8025000000000002</v>
      </c>
      <c r="C16" s="203">
        <v>9.1420999999999992</v>
      </c>
    </row>
    <row r="17" spans="1:1" x14ac:dyDescent="0.3">
      <c r="A17" s="1"/>
    </row>
  </sheetData>
  <hyperlinks>
    <hyperlink ref="A1" location="List!A1" display="List!A1"/>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workbookViewId="0"/>
  </sheetViews>
  <sheetFormatPr defaultColWidth="8.88671875" defaultRowHeight="14.25" x14ac:dyDescent="0.25"/>
  <cols>
    <col min="1" max="1" width="9.44140625" style="22" bestFit="1" customWidth="1"/>
    <col min="2" max="16384" width="8.88671875" style="1"/>
  </cols>
  <sheetData>
    <row r="1" spans="1:5" ht="42.75" x14ac:dyDescent="0.25">
      <c r="A1" s="308" t="s">
        <v>848</v>
      </c>
      <c r="B1" s="154" t="s">
        <v>292</v>
      </c>
      <c r="C1" s="154" t="s">
        <v>293</v>
      </c>
      <c r="D1" s="154" t="s">
        <v>294</v>
      </c>
      <c r="E1" s="154" t="s">
        <v>295</v>
      </c>
    </row>
    <row r="2" spans="1:5" x14ac:dyDescent="0.25">
      <c r="A2" s="155">
        <v>43111</v>
      </c>
      <c r="B2" s="158">
        <v>6</v>
      </c>
      <c r="C2" s="158">
        <v>6.2927</v>
      </c>
      <c r="D2" s="158">
        <v>5.7061000000000002</v>
      </c>
      <c r="E2" s="158">
        <v>10.100300000000001</v>
      </c>
    </row>
    <row r="3" spans="1:5" x14ac:dyDescent="0.25">
      <c r="A3" s="155">
        <v>43118</v>
      </c>
      <c r="B3" s="158">
        <v>6</v>
      </c>
      <c r="C3" s="158">
        <v>6.3440000000000003</v>
      </c>
      <c r="D3" s="158">
        <v>5.7682000000000002</v>
      </c>
      <c r="E3" s="158">
        <v>10.0626</v>
      </c>
    </row>
    <row r="4" spans="1:5" x14ac:dyDescent="0.25">
      <c r="A4" s="155">
        <v>43125</v>
      </c>
      <c r="B4" s="158">
        <v>6</v>
      </c>
      <c r="C4" s="158">
        <v>6.3087999999999997</v>
      </c>
      <c r="D4" s="158">
        <v>5.7393000000000001</v>
      </c>
      <c r="E4" s="158">
        <v>9.9914000000000005</v>
      </c>
    </row>
    <row r="5" spans="1:5" x14ac:dyDescent="0.25">
      <c r="A5" s="155">
        <v>43132</v>
      </c>
      <c r="B5" s="158">
        <v>6</v>
      </c>
      <c r="C5" s="158">
        <v>6.3090999999999999</v>
      </c>
      <c r="D5" s="158">
        <v>5.7346000000000004</v>
      </c>
      <c r="E5" s="158">
        <v>9.9655000000000005</v>
      </c>
    </row>
    <row r="6" spans="1:5" x14ac:dyDescent="0.25">
      <c r="A6" s="155">
        <v>43139</v>
      </c>
      <c r="B6" s="158">
        <v>6</v>
      </c>
      <c r="C6" s="158">
        <v>6.3009000000000004</v>
      </c>
      <c r="D6" s="158">
        <v>5.6938000000000004</v>
      </c>
      <c r="E6" s="158">
        <v>9.8500999999999994</v>
      </c>
    </row>
    <row r="7" spans="1:5" x14ac:dyDescent="0.25">
      <c r="A7" s="155">
        <v>43146</v>
      </c>
      <c r="B7" s="158">
        <v>6</v>
      </c>
      <c r="C7" s="158">
        <v>6.3045</v>
      </c>
      <c r="D7" s="158">
        <v>5.7222999999999997</v>
      </c>
      <c r="E7" s="158">
        <v>9.7047000000000008</v>
      </c>
    </row>
    <row r="8" spans="1:5" x14ac:dyDescent="0.25">
      <c r="A8" s="155">
        <v>43153</v>
      </c>
      <c r="B8" s="158">
        <v>6</v>
      </c>
      <c r="C8" s="158">
        <v>6.2095000000000002</v>
      </c>
      <c r="D8" s="158">
        <v>5.6032000000000002</v>
      </c>
      <c r="E8" s="158">
        <v>9.7199000000000009</v>
      </c>
    </row>
    <row r="9" spans="1:5" x14ac:dyDescent="0.25">
      <c r="A9" s="155">
        <v>43160</v>
      </c>
      <c r="B9" s="158">
        <v>6</v>
      </c>
      <c r="C9" s="158">
        <v>6.2232000000000003</v>
      </c>
      <c r="D9" s="158">
        <v>5.6580000000000004</v>
      </c>
      <c r="E9" s="158">
        <v>9.6815999999999995</v>
      </c>
    </row>
    <row r="10" spans="1:5" x14ac:dyDescent="0.25">
      <c r="A10" s="155">
        <v>43166</v>
      </c>
      <c r="B10" s="158">
        <v>6</v>
      </c>
      <c r="C10" s="158">
        <v>6.1993999999999998</v>
      </c>
      <c r="D10" s="158">
        <v>5.5610999999999997</v>
      </c>
      <c r="E10" s="158">
        <v>9.7349999999999994</v>
      </c>
    </row>
    <row r="11" spans="1:5" x14ac:dyDescent="0.25">
      <c r="A11" s="155">
        <v>43174</v>
      </c>
      <c r="B11" s="158">
        <v>6</v>
      </c>
      <c r="C11" s="158">
        <v>6.3094000000000001</v>
      </c>
      <c r="D11" s="158">
        <v>5.7454000000000001</v>
      </c>
      <c r="E11" s="158">
        <v>9.6927000000000003</v>
      </c>
    </row>
    <row r="12" spans="1:5" x14ac:dyDescent="0.25">
      <c r="A12" s="155">
        <v>43181</v>
      </c>
      <c r="B12" s="158">
        <v>6</v>
      </c>
      <c r="C12" s="158">
        <v>6.3022999999999998</v>
      </c>
      <c r="D12" s="158">
        <v>5.7582000000000004</v>
      </c>
      <c r="E12" s="158">
        <v>9.6372999999999998</v>
      </c>
    </row>
    <row r="13" spans="1:5" x14ac:dyDescent="0.25">
      <c r="A13" s="155">
        <v>43189</v>
      </c>
      <c r="B13" s="158">
        <v>6</v>
      </c>
      <c r="C13" s="158">
        <v>6.3673999999999999</v>
      </c>
      <c r="D13" s="158">
        <v>5.8071000000000002</v>
      </c>
      <c r="E13" s="158">
        <v>9.6997</v>
      </c>
    </row>
    <row r="14" spans="1:5" x14ac:dyDescent="0.25">
      <c r="A14" s="155">
        <v>43195</v>
      </c>
      <c r="B14" s="158">
        <v>6</v>
      </c>
      <c r="C14" s="158">
        <v>6.4707999999999997</v>
      </c>
      <c r="D14" s="158">
        <v>5.8601000000000001</v>
      </c>
      <c r="E14" s="158">
        <v>9.7288999999999994</v>
      </c>
    </row>
    <row r="15" spans="1:5" x14ac:dyDescent="0.25">
      <c r="A15" s="155">
        <v>43202</v>
      </c>
      <c r="B15" s="158">
        <v>6</v>
      </c>
      <c r="C15" s="158">
        <v>6.4718</v>
      </c>
      <c r="D15" s="158">
        <v>5.8555000000000001</v>
      </c>
      <c r="E15" s="158">
        <v>9.6959999999999997</v>
      </c>
    </row>
    <row r="16" spans="1:5" x14ac:dyDescent="0.25">
      <c r="A16" s="155">
        <v>43209</v>
      </c>
      <c r="B16" s="158">
        <v>6</v>
      </c>
      <c r="C16" s="158">
        <v>6.4652000000000003</v>
      </c>
      <c r="D16" s="158">
        <v>5.9047999999999998</v>
      </c>
      <c r="E16" s="158">
        <v>9.7010000000000005</v>
      </c>
    </row>
    <row r="17" spans="1:5" x14ac:dyDescent="0.25">
      <c r="A17" s="155">
        <v>43216</v>
      </c>
      <c r="B17" s="158">
        <v>6</v>
      </c>
      <c r="C17" s="158">
        <v>6.4715999999999996</v>
      </c>
      <c r="D17" s="158">
        <v>5.9268000000000001</v>
      </c>
      <c r="E17" s="158">
        <v>9.7304999999999993</v>
      </c>
    </row>
    <row r="18" spans="1:5" x14ac:dyDescent="0.25">
      <c r="A18" s="155">
        <v>43217</v>
      </c>
      <c r="B18" s="158">
        <v>6</v>
      </c>
      <c r="C18" s="158">
        <v>6.4782000000000002</v>
      </c>
      <c r="D18" s="158">
        <v>5.9824999999999999</v>
      </c>
      <c r="E18" s="158">
        <v>9.6991999999999994</v>
      </c>
    </row>
    <row r="19" spans="1:5" x14ac:dyDescent="0.25">
      <c r="A19" s="155">
        <v>43223</v>
      </c>
      <c r="B19" s="158">
        <v>6</v>
      </c>
      <c r="C19" s="158">
        <v>6.4939</v>
      </c>
      <c r="D19" s="158">
        <v>5.9291999999999998</v>
      </c>
      <c r="E19" s="158">
        <v>9.8404000000000007</v>
      </c>
    </row>
    <row r="20" spans="1:5" x14ac:dyDescent="0.25">
      <c r="A20" s="155">
        <v>43230</v>
      </c>
      <c r="B20" s="158">
        <v>6</v>
      </c>
      <c r="C20" s="158">
        <v>6.5266999999999999</v>
      </c>
      <c r="D20" s="158">
        <v>5.9702999999999999</v>
      </c>
      <c r="E20" s="158">
        <v>9.7392000000000003</v>
      </c>
    </row>
    <row r="21" spans="1:5" x14ac:dyDescent="0.25">
      <c r="A21" s="155">
        <v>43237</v>
      </c>
      <c r="B21" s="158">
        <v>6</v>
      </c>
      <c r="C21" s="158">
        <v>6.5084999999999997</v>
      </c>
      <c r="D21" s="158">
        <v>5.9846000000000004</v>
      </c>
      <c r="E21" s="158">
        <v>9.7302999999999997</v>
      </c>
    </row>
    <row r="22" spans="1:5" x14ac:dyDescent="0.25">
      <c r="A22" s="155">
        <v>43244</v>
      </c>
      <c r="B22" s="158">
        <v>6</v>
      </c>
      <c r="C22" s="158">
        <v>6.5137</v>
      </c>
      <c r="D22" s="158">
        <v>5.9809000000000001</v>
      </c>
      <c r="E22" s="158">
        <v>9.7334999999999994</v>
      </c>
    </row>
    <row r="23" spans="1:5" x14ac:dyDescent="0.25">
      <c r="A23" s="155">
        <v>43251</v>
      </c>
      <c r="B23" s="158">
        <v>6</v>
      </c>
      <c r="C23" s="158">
        <v>6.5214999999999996</v>
      </c>
      <c r="D23" s="158">
        <v>5.9885999999999999</v>
      </c>
      <c r="E23" s="158">
        <v>9.7155000000000005</v>
      </c>
    </row>
    <row r="24" spans="1:5" x14ac:dyDescent="0.25">
      <c r="A24" s="155">
        <v>43258</v>
      </c>
      <c r="B24" s="158">
        <v>6</v>
      </c>
      <c r="C24" s="158">
        <v>6.5328999999999997</v>
      </c>
      <c r="D24" s="158">
        <v>5.9279000000000002</v>
      </c>
      <c r="E24" s="158">
        <v>9.74</v>
      </c>
    </row>
    <row r="25" spans="1:5" x14ac:dyDescent="0.25">
      <c r="A25" s="155">
        <v>43265</v>
      </c>
      <c r="B25" s="158">
        <v>6</v>
      </c>
      <c r="C25" s="158">
        <v>6.5453999999999999</v>
      </c>
      <c r="D25" s="158">
        <v>5.9474</v>
      </c>
      <c r="E25" s="158">
        <v>9.7644000000000002</v>
      </c>
    </row>
    <row r="26" spans="1:5" x14ac:dyDescent="0.25">
      <c r="A26" s="155">
        <v>43272</v>
      </c>
      <c r="B26" s="158">
        <v>6</v>
      </c>
      <c r="C26" s="158">
        <v>6.5069999999999997</v>
      </c>
      <c r="D26" s="158">
        <v>5.8802000000000003</v>
      </c>
      <c r="E26" s="158">
        <v>9.8348999999999993</v>
      </c>
    </row>
    <row r="27" spans="1:5" x14ac:dyDescent="0.25">
      <c r="A27" s="155">
        <v>43280</v>
      </c>
      <c r="B27" s="158">
        <v>6</v>
      </c>
      <c r="C27" s="158">
        <v>6.5461999999999998</v>
      </c>
      <c r="D27" s="158">
        <v>5.9324000000000003</v>
      </c>
      <c r="E27" s="158">
        <v>9.8259000000000007</v>
      </c>
    </row>
    <row r="28" spans="1:5" x14ac:dyDescent="0.25">
      <c r="A28" s="155">
        <v>43285</v>
      </c>
      <c r="B28" s="158">
        <v>6</v>
      </c>
      <c r="C28" s="158">
        <v>6.5286999999999997</v>
      </c>
      <c r="D28" s="158">
        <v>5.9053000000000004</v>
      </c>
      <c r="E28" s="158">
        <v>9.8465000000000007</v>
      </c>
    </row>
    <row r="29" spans="1:5" x14ac:dyDescent="0.25">
      <c r="A29" s="155">
        <v>43293</v>
      </c>
      <c r="B29" s="158">
        <v>6</v>
      </c>
      <c r="C29" s="158">
        <v>6.5667999999999997</v>
      </c>
      <c r="D29" s="158">
        <v>5.8963000000000001</v>
      </c>
      <c r="E29" s="158">
        <v>9.8452999999999999</v>
      </c>
    </row>
    <row r="30" spans="1:5" x14ac:dyDescent="0.25">
      <c r="A30" s="155">
        <v>43300</v>
      </c>
      <c r="B30" s="158">
        <v>6</v>
      </c>
      <c r="C30" s="158">
        <v>6.5552000000000001</v>
      </c>
      <c r="D30" s="158">
        <v>5.9272</v>
      </c>
      <c r="E30" s="158">
        <v>9.7139000000000006</v>
      </c>
    </row>
    <row r="31" spans="1:5" x14ac:dyDescent="0.25">
      <c r="A31" s="155">
        <v>43307</v>
      </c>
      <c r="B31" s="158">
        <v>6</v>
      </c>
      <c r="C31" s="158">
        <v>6.569</v>
      </c>
      <c r="D31" s="158">
        <v>5.9066999999999998</v>
      </c>
      <c r="E31" s="158">
        <v>9.5937000000000001</v>
      </c>
    </row>
    <row r="32" spans="1:5" x14ac:dyDescent="0.25">
      <c r="A32" s="155">
        <v>43314</v>
      </c>
      <c r="B32" s="158">
        <v>6</v>
      </c>
      <c r="C32" s="158">
        <v>6.5869</v>
      </c>
      <c r="D32" s="158">
        <v>5.9179000000000004</v>
      </c>
      <c r="E32" s="158">
        <v>9.5975999999999999</v>
      </c>
    </row>
    <row r="33" spans="1:5" x14ac:dyDescent="0.25">
      <c r="A33" s="155">
        <v>43312</v>
      </c>
      <c r="B33" s="158">
        <v>6</v>
      </c>
      <c r="C33" s="158">
        <v>6.5838999999999999</v>
      </c>
      <c r="D33" s="158">
        <v>5.8764000000000003</v>
      </c>
      <c r="E33" s="158">
        <v>9.5802999999999994</v>
      </c>
    </row>
    <row r="34" spans="1:5" x14ac:dyDescent="0.25">
      <c r="A34" s="155">
        <v>43321</v>
      </c>
      <c r="B34" s="158">
        <v>6</v>
      </c>
      <c r="C34" s="158">
        <v>6.5896999999999997</v>
      </c>
      <c r="D34" s="158">
        <v>5.8700999999999999</v>
      </c>
      <c r="E34" s="158">
        <v>9.5602</v>
      </c>
    </row>
    <row r="35" spans="1:5" x14ac:dyDescent="0.25">
      <c r="A35" s="155">
        <v>43328</v>
      </c>
      <c r="B35" s="158">
        <v>6</v>
      </c>
      <c r="C35" s="158">
        <v>6.5686999999999998</v>
      </c>
      <c r="D35" s="158">
        <v>5.9138999999999999</v>
      </c>
      <c r="E35" s="158">
        <v>9.5120000000000005</v>
      </c>
    </row>
    <row r="36" spans="1:5" x14ac:dyDescent="0.25">
      <c r="A36" s="155">
        <v>43335</v>
      </c>
      <c r="B36" s="158">
        <v>6</v>
      </c>
      <c r="C36" s="158">
        <v>6.6017999999999999</v>
      </c>
      <c r="D36" s="158">
        <v>5.8856000000000002</v>
      </c>
      <c r="E36" s="158">
        <v>9.4917999999999996</v>
      </c>
    </row>
    <row r="37" spans="1:5" x14ac:dyDescent="0.25">
      <c r="A37" s="155">
        <v>43342</v>
      </c>
      <c r="B37" s="158">
        <v>6</v>
      </c>
      <c r="C37" s="158">
        <v>6.6052</v>
      </c>
      <c r="D37" s="158">
        <v>5.8341000000000003</v>
      </c>
      <c r="E37" s="158">
        <v>9.5874000000000006</v>
      </c>
    </row>
    <row r="38" spans="1:5" x14ac:dyDescent="0.25">
      <c r="A38" s="155">
        <v>43349</v>
      </c>
      <c r="B38" s="158">
        <v>6</v>
      </c>
      <c r="C38" s="158">
        <v>6.6338999999999997</v>
      </c>
      <c r="D38" s="158">
        <v>5.8068999999999997</v>
      </c>
      <c r="E38" s="158">
        <v>9.6931999999999992</v>
      </c>
    </row>
    <row r="39" spans="1:5" x14ac:dyDescent="0.25">
      <c r="A39" s="155">
        <v>43356</v>
      </c>
      <c r="B39" s="158">
        <v>6</v>
      </c>
      <c r="C39" s="158">
        <v>6.7365000000000004</v>
      </c>
      <c r="D39" s="158">
        <v>5.7808999999999999</v>
      </c>
      <c r="E39" s="158">
        <v>9.7882999999999996</v>
      </c>
    </row>
    <row r="40" spans="1:5" x14ac:dyDescent="0.25">
      <c r="A40" s="155">
        <v>43370</v>
      </c>
      <c r="B40" s="158">
        <v>6</v>
      </c>
      <c r="C40" s="158">
        <v>6.7201000000000004</v>
      </c>
      <c r="D40" s="158">
        <v>5.7862</v>
      </c>
      <c r="E40" s="158">
        <v>9.7851999999999997</v>
      </c>
    </row>
    <row r="41" spans="1:5" x14ac:dyDescent="0.25">
      <c r="A41" s="155">
        <v>43371</v>
      </c>
      <c r="B41" s="158">
        <v>6</v>
      </c>
      <c r="C41" s="158">
        <v>6.6970000000000001</v>
      </c>
      <c r="D41" s="158">
        <v>5.8005000000000004</v>
      </c>
      <c r="E41" s="158">
        <v>9.7525999999999993</v>
      </c>
    </row>
    <row r="42" spans="1:5" x14ac:dyDescent="0.25">
      <c r="A42" s="155">
        <v>43377</v>
      </c>
      <c r="B42" s="158">
        <v>6</v>
      </c>
      <c r="C42" s="158">
        <v>6.7030000000000003</v>
      </c>
      <c r="D42" s="158">
        <v>5.8468999999999998</v>
      </c>
      <c r="E42" s="158">
        <v>9.7251999999999992</v>
      </c>
    </row>
    <row r="43" spans="1:5" x14ac:dyDescent="0.25">
      <c r="A43" s="155">
        <v>43391</v>
      </c>
      <c r="B43" s="158">
        <v>6</v>
      </c>
      <c r="C43" s="158">
        <v>6.6680000000000001</v>
      </c>
      <c r="D43" s="158">
        <v>5.8949999999999996</v>
      </c>
      <c r="E43" s="158">
        <v>9.6308000000000007</v>
      </c>
    </row>
    <row r="44" spans="1:5" x14ac:dyDescent="0.25">
      <c r="A44" s="155">
        <v>43398</v>
      </c>
      <c r="B44" s="158">
        <v>6</v>
      </c>
      <c r="C44" s="158">
        <v>6.6372</v>
      </c>
      <c r="D44" s="158">
        <v>5.9756</v>
      </c>
      <c r="E44" s="158">
        <v>9.5565999999999995</v>
      </c>
    </row>
    <row r="45" spans="1:5" x14ac:dyDescent="0.25">
      <c r="A45" s="155">
        <v>43405</v>
      </c>
      <c r="B45" s="158">
        <v>6</v>
      </c>
      <c r="C45" s="158">
        <v>6.633</v>
      </c>
      <c r="D45" s="158">
        <v>5.9776999999999996</v>
      </c>
      <c r="E45" s="158">
        <v>9.5821000000000005</v>
      </c>
    </row>
    <row r="46" spans="1:5" x14ac:dyDescent="0.25">
      <c r="A46" s="155">
        <v>43412</v>
      </c>
      <c r="B46" s="158">
        <v>6</v>
      </c>
      <c r="C46" s="158">
        <v>6.5991999999999997</v>
      </c>
      <c r="D46" s="158">
        <v>5.9248000000000003</v>
      </c>
      <c r="E46" s="158">
        <v>9.5775000000000006</v>
      </c>
    </row>
    <row r="47" spans="1:5" x14ac:dyDescent="0.25">
      <c r="A47" s="155">
        <v>43419</v>
      </c>
      <c r="B47" s="158">
        <v>6</v>
      </c>
      <c r="C47" s="158">
        <v>6.6326999999999998</v>
      </c>
      <c r="D47" s="158">
        <v>5.9306000000000001</v>
      </c>
      <c r="E47" s="158">
        <v>9.6088000000000005</v>
      </c>
    </row>
    <row r="48" spans="1:5" x14ac:dyDescent="0.25">
      <c r="A48" s="155">
        <v>43426</v>
      </c>
      <c r="B48" s="158">
        <v>6</v>
      </c>
      <c r="C48" s="158">
        <v>6.6580000000000004</v>
      </c>
      <c r="D48" s="158">
        <v>5.9363999999999999</v>
      </c>
      <c r="E48" s="158">
        <v>9.6470000000000002</v>
      </c>
    </row>
    <row r="49" spans="1:5" x14ac:dyDescent="0.25">
      <c r="A49" s="155">
        <v>43433</v>
      </c>
      <c r="B49" s="158">
        <v>6</v>
      </c>
      <c r="C49" s="158">
        <v>6.6501999999999999</v>
      </c>
      <c r="D49" s="158">
        <v>5.968</v>
      </c>
      <c r="E49" s="158">
        <v>9.6229999999999993</v>
      </c>
    </row>
    <row r="50" spans="1:5" x14ac:dyDescent="0.25">
      <c r="A50" s="155">
        <v>43440</v>
      </c>
      <c r="B50" s="158">
        <v>6</v>
      </c>
      <c r="C50" s="158">
        <v>6.6280000000000001</v>
      </c>
      <c r="D50" s="158">
        <v>5.8996000000000004</v>
      </c>
      <c r="E50" s="158">
        <v>9.6248000000000005</v>
      </c>
    </row>
    <row r="51" spans="1:5" x14ac:dyDescent="0.25">
      <c r="A51" s="155">
        <v>43447</v>
      </c>
      <c r="B51" s="158">
        <v>6</v>
      </c>
      <c r="C51" s="158">
        <v>6.6306000000000003</v>
      </c>
      <c r="D51" s="158">
        <v>5.8834</v>
      </c>
      <c r="E51" s="158">
        <v>9.6493000000000002</v>
      </c>
    </row>
    <row r="52" spans="1:5" x14ac:dyDescent="0.25">
      <c r="A52" s="155">
        <v>43454</v>
      </c>
      <c r="B52" s="158">
        <v>6</v>
      </c>
      <c r="C52" s="158">
        <v>6.6092000000000004</v>
      </c>
      <c r="D52" s="158">
        <v>5.8985000000000003</v>
      </c>
      <c r="E52" s="158">
        <v>9.5785999999999998</v>
      </c>
    </row>
    <row r="53" spans="1:5" x14ac:dyDescent="0.25">
      <c r="A53" s="155">
        <v>43461</v>
      </c>
      <c r="B53" s="158">
        <v>6</v>
      </c>
      <c r="C53" s="158">
        <v>6.6215000000000002</v>
      </c>
      <c r="D53" s="158">
        <v>5.9145000000000003</v>
      </c>
      <c r="E53" s="158">
        <v>9.6</v>
      </c>
    </row>
    <row r="54" spans="1:5" x14ac:dyDescent="0.25">
      <c r="A54" s="155">
        <v>43462</v>
      </c>
      <c r="B54" s="158">
        <v>6</v>
      </c>
      <c r="C54" s="158">
        <v>6.6265999999999998</v>
      </c>
      <c r="D54" s="158">
        <v>5.8975999999999997</v>
      </c>
      <c r="E54" s="158">
        <v>9.6089000000000002</v>
      </c>
    </row>
    <row r="55" spans="1:5" x14ac:dyDescent="0.25">
      <c r="A55" s="155">
        <v>43466</v>
      </c>
      <c r="B55" s="158">
        <v>6</v>
      </c>
      <c r="C55" s="158">
        <v>6.6265999999999998</v>
      </c>
      <c r="D55" s="158">
        <v>5.8975999999999997</v>
      </c>
      <c r="E55" s="158">
        <v>9.6089000000000002</v>
      </c>
    </row>
    <row r="56" spans="1:5" x14ac:dyDescent="0.25">
      <c r="A56" s="155">
        <v>43475</v>
      </c>
      <c r="B56" s="158">
        <v>6</v>
      </c>
      <c r="C56" s="158">
        <v>6.6177000000000001</v>
      </c>
      <c r="D56" s="158">
        <v>5.907</v>
      </c>
      <c r="E56" s="158">
        <v>9.5893999999999995</v>
      </c>
    </row>
    <row r="57" spans="1:5" x14ac:dyDescent="0.25">
      <c r="A57" s="155">
        <v>43482</v>
      </c>
      <c r="B57" s="158">
        <v>6</v>
      </c>
      <c r="C57" s="158">
        <v>6.6374000000000004</v>
      </c>
      <c r="D57" s="158">
        <v>5.8826999999999998</v>
      </c>
      <c r="E57" s="158">
        <v>9.8604000000000003</v>
      </c>
    </row>
    <row r="58" spans="1:5" x14ac:dyDescent="0.25">
      <c r="A58" s="155">
        <v>43489</v>
      </c>
      <c r="B58" s="158">
        <v>6</v>
      </c>
      <c r="C58" s="158">
        <v>6.6683000000000003</v>
      </c>
      <c r="D58" s="158">
        <v>5.8994999999999997</v>
      </c>
      <c r="E58" s="158">
        <v>10.0578</v>
      </c>
    </row>
    <row r="59" spans="1:5" x14ac:dyDescent="0.25">
      <c r="A59" s="155">
        <v>43496</v>
      </c>
      <c r="B59" s="158">
        <v>5.75</v>
      </c>
      <c r="C59" s="158">
        <v>6.6569000000000003</v>
      </c>
      <c r="D59" s="158">
        <v>5.8947000000000003</v>
      </c>
      <c r="E59" s="158">
        <v>9.9893000000000001</v>
      </c>
    </row>
    <row r="60" spans="1:5" x14ac:dyDescent="0.25">
      <c r="A60" s="155">
        <v>43503</v>
      </c>
      <c r="B60" s="158">
        <v>5.75</v>
      </c>
      <c r="C60" s="158">
        <v>6.5372000000000003</v>
      </c>
      <c r="D60" s="158">
        <v>5.9748000000000001</v>
      </c>
      <c r="E60" s="158">
        <v>10.0992</v>
      </c>
    </row>
    <row r="61" spans="1:5" x14ac:dyDescent="0.25">
      <c r="A61" s="155">
        <v>43510</v>
      </c>
      <c r="B61" s="158">
        <v>5.75</v>
      </c>
      <c r="C61" s="158">
        <v>6.4823000000000004</v>
      </c>
      <c r="D61" s="158">
        <v>6.0143000000000004</v>
      </c>
      <c r="E61" s="158">
        <v>10.1653</v>
      </c>
    </row>
    <row r="62" spans="1:5" x14ac:dyDescent="0.25">
      <c r="A62" s="155">
        <v>43517</v>
      </c>
      <c r="B62" s="158">
        <v>5.75</v>
      </c>
      <c r="C62" s="158">
        <v>6.5456000000000003</v>
      </c>
      <c r="D62" s="158">
        <v>5.6981000000000002</v>
      </c>
      <c r="E62" s="158">
        <v>9.9489000000000001</v>
      </c>
    </row>
    <row r="63" spans="1:5" x14ac:dyDescent="0.25">
      <c r="A63" s="155">
        <v>43524</v>
      </c>
      <c r="B63" s="158">
        <v>5.75</v>
      </c>
      <c r="C63" s="158">
        <v>6.5744999999999996</v>
      </c>
      <c r="D63" s="158">
        <v>5.7965999999999998</v>
      </c>
      <c r="E63" s="158">
        <v>9.8832000000000004</v>
      </c>
    </row>
    <row r="64" spans="1:5" x14ac:dyDescent="0.25">
      <c r="A64" s="155">
        <v>43531</v>
      </c>
      <c r="B64" s="158">
        <v>5.75</v>
      </c>
      <c r="C64" s="158">
        <v>6.5579000000000001</v>
      </c>
      <c r="D64" s="158">
        <v>5.65</v>
      </c>
      <c r="E64" s="158">
        <v>9.9031000000000002</v>
      </c>
    </row>
    <row r="65" spans="1:5" x14ac:dyDescent="0.25">
      <c r="A65" s="155">
        <v>43538</v>
      </c>
      <c r="B65" s="158">
        <v>5.75</v>
      </c>
      <c r="C65" s="158">
        <v>6.5605000000000002</v>
      </c>
      <c r="D65" s="158">
        <v>5.6726999999999999</v>
      </c>
      <c r="E65" s="158">
        <v>9.9273000000000007</v>
      </c>
    </row>
    <row r="66" spans="1:5" x14ac:dyDescent="0.25">
      <c r="A66" s="155">
        <v>43545</v>
      </c>
      <c r="B66" s="158">
        <v>5.75</v>
      </c>
      <c r="C66" s="158">
        <v>6.5174000000000003</v>
      </c>
      <c r="D66" s="158">
        <v>5.7290000000000001</v>
      </c>
      <c r="E66" s="158">
        <v>9.8569999999999993</v>
      </c>
    </row>
    <row r="67" spans="1:5" x14ac:dyDescent="0.25">
      <c r="A67" s="155">
        <v>43553</v>
      </c>
      <c r="B67" s="158">
        <v>5.75</v>
      </c>
      <c r="C67" s="158">
        <v>6.5629</v>
      </c>
      <c r="D67" s="158">
        <v>5.8082000000000003</v>
      </c>
      <c r="E67" s="158">
        <v>9.8978999999999999</v>
      </c>
    </row>
    <row r="68" spans="1:5" x14ac:dyDescent="0.25">
      <c r="A68" s="155">
        <v>43559</v>
      </c>
      <c r="B68" s="158">
        <v>5.75</v>
      </c>
      <c r="C68" s="158">
        <v>6.5742000000000003</v>
      </c>
      <c r="D68" s="158">
        <v>5.7286000000000001</v>
      </c>
      <c r="E68" s="158">
        <v>9.9413999999999998</v>
      </c>
    </row>
    <row r="69" spans="1:5" x14ac:dyDescent="0.25">
      <c r="A69" s="155">
        <v>43566</v>
      </c>
      <c r="B69" s="158">
        <v>5.75</v>
      </c>
      <c r="C69" s="158">
        <v>6.5147000000000004</v>
      </c>
      <c r="D69" s="158">
        <v>5.6589999999999998</v>
      </c>
      <c r="E69" s="158">
        <v>10.0997</v>
      </c>
    </row>
    <row r="70" spans="1:5" x14ac:dyDescent="0.25">
      <c r="A70" s="155">
        <v>43573</v>
      </c>
      <c r="B70" s="158">
        <v>5.75</v>
      </c>
      <c r="C70" s="158">
        <v>6.4101999999999997</v>
      </c>
      <c r="D70" s="158">
        <v>5.47</v>
      </c>
      <c r="E70" s="158">
        <v>9.9664999999999999</v>
      </c>
    </row>
    <row r="71" spans="1:5" x14ac:dyDescent="0.25">
      <c r="A71" s="155">
        <v>43580</v>
      </c>
      <c r="B71" s="158">
        <v>5.75</v>
      </c>
      <c r="C71" s="158">
        <v>6.5004</v>
      </c>
      <c r="D71" s="158">
        <v>5.7222999999999997</v>
      </c>
      <c r="E71" s="158">
        <v>9.9085999999999999</v>
      </c>
    </row>
    <row r="72" spans="1:5" x14ac:dyDescent="0.25">
      <c r="A72" s="155">
        <v>43587</v>
      </c>
      <c r="B72" s="158">
        <v>5.75</v>
      </c>
      <c r="C72" s="158">
        <v>6.5033000000000003</v>
      </c>
      <c r="D72" s="158">
        <v>5.7102000000000004</v>
      </c>
      <c r="E72" s="158">
        <v>9.8429000000000002</v>
      </c>
    </row>
    <row r="73" spans="1:5" x14ac:dyDescent="0.25">
      <c r="A73" s="155">
        <v>43593</v>
      </c>
      <c r="B73" s="158">
        <v>5.75</v>
      </c>
      <c r="C73" s="158">
        <v>6.3587999999999996</v>
      </c>
      <c r="D73" s="158">
        <v>5.5373999999999999</v>
      </c>
      <c r="E73" s="158">
        <v>9.7584</v>
      </c>
    </row>
    <row r="74" spans="1:5" x14ac:dyDescent="0.25">
      <c r="A74" s="155">
        <v>43601</v>
      </c>
      <c r="B74" s="158">
        <v>5.75</v>
      </c>
      <c r="C74" s="158">
        <v>6.3415999999999997</v>
      </c>
      <c r="D74" s="158">
        <v>5.5678999999999998</v>
      </c>
      <c r="E74" s="158">
        <v>9.7582000000000004</v>
      </c>
    </row>
    <row r="75" spans="1:5" x14ac:dyDescent="0.25">
      <c r="A75" s="155">
        <v>43608</v>
      </c>
      <c r="B75" s="158">
        <v>5.75</v>
      </c>
      <c r="C75" s="158">
        <v>6.2393000000000001</v>
      </c>
      <c r="D75" s="158">
        <v>5.6283000000000003</v>
      </c>
      <c r="E75" s="158">
        <v>9.7584</v>
      </c>
    </row>
    <row r="76" spans="1:5" x14ac:dyDescent="0.25">
      <c r="A76" s="155">
        <v>43615</v>
      </c>
      <c r="B76" s="158">
        <v>5.75</v>
      </c>
      <c r="C76" s="158">
        <v>6.2239000000000004</v>
      </c>
      <c r="D76" s="158">
        <v>5.6096000000000004</v>
      </c>
      <c r="E76" s="158">
        <v>9.5215999999999994</v>
      </c>
    </row>
    <row r="77" spans="1:5" x14ac:dyDescent="0.25">
      <c r="A77" s="155">
        <v>43622</v>
      </c>
      <c r="B77" s="158">
        <v>5.75</v>
      </c>
      <c r="C77" s="158">
        <v>6.2576000000000001</v>
      </c>
      <c r="D77" s="158">
        <v>5.7591999999999999</v>
      </c>
      <c r="E77" s="158">
        <v>9.7515000000000001</v>
      </c>
    </row>
    <row r="78" spans="1:5" x14ac:dyDescent="0.25">
      <c r="A78" s="155">
        <v>43629</v>
      </c>
      <c r="B78" s="158">
        <v>5.75</v>
      </c>
      <c r="C78" s="158">
        <v>6.2306999999999997</v>
      </c>
      <c r="D78" s="158">
        <v>5.8330000000000002</v>
      </c>
      <c r="E78" s="158">
        <v>9.4689999999999994</v>
      </c>
    </row>
    <row r="79" spans="1:5" x14ac:dyDescent="0.25">
      <c r="A79" s="155">
        <v>43636</v>
      </c>
      <c r="B79" s="158">
        <v>5.75</v>
      </c>
      <c r="C79" s="158">
        <v>6.2252999999999998</v>
      </c>
      <c r="D79" s="158">
        <v>5.7686000000000002</v>
      </c>
      <c r="E79" s="158">
        <v>9.7243999999999993</v>
      </c>
    </row>
    <row r="80" spans="1:5" x14ac:dyDescent="0.25">
      <c r="A80" s="155">
        <v>43643</v>
      </c>
      <c r="B80" s="158">
        <v>5.75</v>
      </c>
      <c r="C80" s="158">
        <v>6.2371999999999996</v>
      </c>
      <c r="D80" s="158">
        <v>5.7009999999999996</v>
      </c>
      <c r="E80" s="158">
        <v>9.7352000000000007</v>
      </c>
    </row>
    <row r="81" spans="1:5" x14ac:dyDescent="0.25">
      <c r="A81" s="155">
        <v>43644</v>
      </c>
      <c r="B81" s="158">
        <v>5.75</v>
      </c>
      <c r="C81" s="158">
        <v>6.2453000000000003</v>
      </c>
      <c r="D81" s="158">
        <v>5.6985999999999999</v>
      </c>
      <c r="E81" s="158">
        <v>9.7317999999999998</v>
      </c>
    </row>
    <row r="82" spans="1:5" x14ac:dyDescent="0.25">
      <c r="A82" s="155">
        <v>43657</v>
      </c>
      <c r="B82" s="158">
        <v>5.75</v>
      </c>
      <c r="C82" s="158">
        <v>6.2683</v>
      </c>
      <c r="D82" s="158">
        <v>5.7206999999999999</v>
      </c>
      <c r="E82" s="158">
        <v>9.7702000000000009</v>
      </c>
    </row>
    <row r="83" spans="1:5" x14ac:dyDescent="0.25">
      <c r="A83" s="155">
        <v>43664</v>
      </c>
      <c r="B83" s="158">
        <v>5.75</v>
      </c>
      <c r="C83" s="158">
        <v>6.2892000000000001</v>
      </c>
      <c r="D83" s="158">
        <v>5.6936</v>
      </c>
      <c r="E83" s="158">
        <v>9.5997000000000003</v>
      </c>
    </row>
    <row r="84" spans="1:5" x14ac:dyDescent="0.25">
      <c r="A84" s="155">
        <v>43671</v>
      </c>
      <c r="B84" s="158">
        <v>5.75</v>
      </c>
      <c r="C84" s="158">
        <v>6.2823000000000002</v>
      </c>
      <c r="D84" s="158">
        <v>5.7161999999999997</v>
      </c>
      <c r="E84" s="158">
        <v>9.5030000000000001</v>
      </c>
    </row>
    <row r="85" spans="1:5" x14ac:dyDescent="0.25">
      <c r="A85" s="155">
        <v>43677</v>
      </c>
      <c r="B85" s="158">
        <v>5.75</v>
      </c>
      <c r="C85" s="158">
        <v>6.2606000000000002</v>
      </c>
      <c r="D85" s="158">
        <v>5.7146999999999997</v>
      </c>
      <c r="E85" s="158">
        <v>9.6309000000000005</v>
      </c>
    </row>
    <row r="86" spans="1:5" x14ac:dyDescent="0.25">
      <c r="A86" s="155">
        <v>43678</v>
      </c>
      <c r="B86" s="158">
        <v>5.75</v>
      </c>
      <c r="C86" s="158">
        <v>6.2888999999999999</v>
      </c>
      <c r="D86" s="158">
        <v>5.6806000000000001</v>
      </c>
      <c r="E86" s="158">
        <v>9.5111000000000008</v>
      </c>
    </row>
    <row r="87" spans="1:5" x14ac:dyDescent="0.25">
      <c r="A87" s="155">
        <v>43685</v>
      </c>
      <c r="B87" s="158">
        <v>5.75</v>
      </c>
      <c r="C87" s="158">
        <v>6.2713000000000001</v>
      </c>
      <c r="D87" s="158">
        <v>5.6745000000000001</v>
      </c>
      <c r="E87" s="158">
        <v>9.5769000000000002</v>
      </c>
    </row>
    <row r="88" spans="1:5" x14ac:dyDescent="0.25">
      <c r="A88" s="155">
        <v>43692</v>
      </c>
      <c r="B88" s="158">
        <v>5.75</v>
      </c>
      <c r="C88" s="158">
        <v>6.2881</v>
      </c>
      <c r="D88" s="158">
        <v>5.6981999999999999</v>
      </c>
      <c r="E88" s="158">
        <v>9.3946000000000005</v>
      </c>
    </row>
    <row r="89" spans="1:5" x14ac:dyDescent="0.25">
      <c r="A89" s="155">
        <v>43699</v>
      </c>
      <c r="B89" s="158">
        <v>5.75</v>
      </c>
      <c r="C89" s="158">
        <v>6.2752999999999997</v>
      </c>
      <c r="D89" s="158">
        <v>5.6970000000000001</v>
      </c>
      <c r="E89" s="158">
        <v>9.5218000000000007</v>
      </c>
    </row>
    <row r="90" spans="1:5" x14ac:dyDescent="0.25">
      <c r="A90" s="155">
        <v>43706</v>
      </c>
      <c r="B90" s="158">
        <v>5.75</v>
      </c>
      <c r="C90" s="158">
        <v>6.2568000000000001</v>
      </c>
      <c r="D90" s="158">
        <v>5.7066999999999997</v>
      </c>
      <c r="E90" s="158">
        <v>9.3323</v>
      </c>
    </row>
    <row r="91" spans="1:5" x14ac:dyDescent="0.25">
      <c r="A91" s="155">
        <v>43713</v>
      </c>
      <c r="B91" s="158">
        <v>5.75</v>
      </c>
      <c r="C91" s="158">
        <v>6.2633000000000001</v>
      </c>
      <c r="D91" s="158">
        <v>5.6791999999999998</v>
      </c>
      <c r="E91" s="158">
        <v>9.4756999999999998</v>
      </c>
    </row>
    <row r="92" spans="1:5" x14ac:dyDescent="0.25">
      <c r="A92" s="155">
        <v>43720</v>
      </c>
      <c r="B92" s="158">
        <v>5.5</v>
      </c>
      <c r="C92" s="158">
        <v>6.2321999999999997</v>
      </c>
      <c r="D92" s="158">
        <v>5.6432000000000002</v>
      </c>
      <c r="E92" s="158">
        <v>9.4054000000000002</v>
      </c>
    </row>
    <row r="93" spans="1:5" x14ac:dyDescent="0.25">
      <c r="A93" s="155">
        <v>43727</v>
      </c>
      <c r="B93" s="158">
        <v>5.5</v>
      </c>
      <c r="C93" s="158">
        <v>6.2153</v>
      </c>
      <c r="D93" s="158">
        <v>5.6378000000000004</v>
      </c>
      <c r="E93" s="158">
        <v>9.2285000000000004</v>
      </c>
    </row>
    <row r="94" spans="1:5" x14ac:dyDescent="0.25">
      <c r="A94" s="155">
        <v>43734</v>
      </c>
      <c r="B94" s="158">
        <v>5.5</v>
      </c>
      <c r="C94" s="158">
        <v>6.1787000000000001</v>
      </c>
      <c r="D94" s="158">
        <v>5.6292</v>
      </c>
      <c r="E94" s="158">
        <v>9.2060999999999993</v>
      </c>
    </row>
    <row r="95" spans="1:5" x14ac:dyDescent="0.25">
      <c r="A95" s="155">
        <v>43741</v>
      </c>
      <c r="B95" s="158">
        <v>5.5</v>
      </c>
      <c r="C95" s="158">
        <v>6.1269999999999998</v>
      </c>
      <c r="D95" s="158">
        <v>5.6166</v>
      </c>
      <c r="E95" s="158">
        <v>9.1917000000000009</v>
      </c>
    </row>
    <row r="96" spans="1:5" x14ac:dyDescent="0.25">
      <c r="A96" s="155">
        <v>43748</v>
      </c>
      <c r="B96" s="158">
        <v>5.5</v>
      </c>
      <c r="C96" s="158">
        <v>5.9832999999999998</v>
      </c>
      <c r="D96" s="158">
        <v>5.4875999999999996</v>
      </c>
      <c r="E96" s="158">
        <v>9.0739999999999998</v>
      </c>
    </row>
    <row r="97" spans="1:5" x14ac:dyDescent="0.25">
      <c r="A97" s="155">
        <v>43755</v>
      </c>
      <c r="B97" s="158">
        <v>5.5</v>
      </c>
      <c r="C97" s="158">
        <v>6.0881999999999996</v>
      </c>
      <c r="D97" s="158">
        <v>5.6055999999999999</v>
      </c>
      <c r="E97" s="158">
        <v>8.9793000000000003</v>
      </c>
    </row>
    <row r="98" spans="1:5" x14ac:dyDescent="0.25">
      <c r="A98" s="155">
        <v>43762</v>
      </c>
      <c r="B98" s="158">
        <v>5.5</v>
      </c>
      <c r="C98" s="158">
        <v>6.0496999999999996</v>
      </c>
      <c r="D98" s="158">
        <v>5.6051000000000002</v>
      </c>
      <c r="E98" s="158">
        <v>8.9590999999999994</v>
      </c>
    </row>
    <row r="99" spans="1:5" x14ac:dyDescent="0.25">
      <c r="A99" s="155">
        <v>43769</v>
      </c>
      <c r="B99" s="158">
        <v>5.5</v>
      </c>
      <c r="C99" s="158">
        <v>6.0438999999999998</v>
      </c>
      <c r="D99" s="158">
        <v>5.6360000000000001</v>
      </c>
      <c r="E99" s="158">
        <v>8.7872000000000003</v>
      </c>
    </row>
    <row r="100" spans="1:5" x14ac:dyDescent="0.25">
      <c r="A100" s="155">
        <v>43776</v>
      </c>
      <c r="B100" s="158">
        <v>5.5</v>
      </c>
      <c r="C100" s="158">
        <v>5.9924999999999997</v>
      </c>
      <c r="D100" s="158">
        <v>5.4531000000000001</v>
      </c>
      <c r="E100" s="158">
        <v>8.9864999999999995</v>
      </c>
    </row>
    <row r="101" spans="1:5" x14ac:dyDescent="0.25">
      <c r="A101" s="155">
        <v>43783</v>
      </c>
      <c r="B101" s="158">
        <v>5.5</v>
      </c>
      <c r="C101" s="158">
        <v>5.9276</v>
      </c>
      <c r="D101" s="158">
        <v>5.4753999999999996</v>
      </c>
      <c r="E101" s="158">
        <v>8.7227999999999994</v>
      </c>
    </row>
    <row r="102" spans="1:5" x14ac:dyDescent="0.25">
      <c r="A102" s="155">
        <v>43790</v>
      </c>
      <c r="B102" s="158">
        <v>5.5</v>
      </c>
      <c r="C102" s="158">
        <v>5.9744000000000002</v>
      </c>
      <c r="D102" s="158">
        <v>5.5305</v>
      </c>
      <c r="E102" s="158">
        <v>8.7019000000000002</v>
      </c>
    </row>
    <row r="103" spans="1:5" x14ac:dyDescent="0.25">
      <c r="A103" s="155">
        <v>43797</v>
      </c>
      <c r="B103" s="158">
        <v>5.5</v>
      </c>
      <c r="C103" s="158">
        <v>5.9903000000000004</v>
      </c>
      <c r="D103" s="158">
        <v>5.5781000000000001</v>
      </c>
      <c r="E103" s="158">
        <v>8.5267999999999997</v>
      </c>
    </row>
    <row r="104" spans="1:5" x14ac:dyDescent="0.25">
      <c r="A104" s="155">
        <v>43804</v>
      </c>
      <c r="B104" s="158">
        <v>5.5</v>
      </c>
      <c r="C104" s="158">
        <v>5.9810999999999996</v>
      </c>
      <c r="D104" s="158">
        <v>5.5408999999999997</v>
      </c>
      <c r="E104" s="158">
        <v>8.4596</v>
      </c>
    </row>
    <row r="105" spans="1:5" x14ac:dyDescent="0.25">
      <c r="A105" s="155">
        <v>43811</v>
      </c>
      <c r="B105" s="158">
        <v>5.5</v>
      </c>
      <c r="C105" s="158">
        <v>5.8669000000000002</v>
      </c>
      <c r="D105" s="158">
        <v>5.4077999999999999</v>
      </c>
      <c r="E105" s="158">
        <v>8.4505999999999997</v>
      </c>
    </row>
    <row r="106" spans="1:5" x14ac:dyDescent="0.25">
      <c r="A106" s="155">
        <v>43818</v>
      </c>
      <c r="B106" s="158">
        <v>5.5</v>
      </c>
      <c r="C106" s="158">
        <v>5.9177999999999997</v>
      </c>
      <c r="D106" s="158">
        <v>5.5411999999999999</v>
      </c>
      <c r="E106" s="158">
        <v>8.4359000000000002</v>
      </c>
    </row>
    <row r="107" spans="1:5" x14ac:dyDescent="0.25">
      <c r="A107" s="155">
        <v>43825</v>
      </c>
      <c r="B107" s="158">
        <v>5.5</v>
      </c>
      <c r="C107" s="158">
        <v>5.9793000000000003</v>
      </c>
      <c r="D107" s="158">
        <v>5.5948000000000002</v>
      </c>
      <c r="E107" s="158">
        <v>8.4611999999999998</v>
      </c>
    </row>
    <row r="108" spans="1:5" x14ac:dyDescent="0.25">
      <c r="A108" s="155">
        <v>43829</v>
      </c>
      <c r="B108" s="158">
        <v>5.5</v>
      </c>
      <c r="C108" s="158">
        <v>5.9264000000000001</v>
      </c>
      <c r="D108" s="158">
        <v>5.5754000000000001</v>
      </c>
      <c r="E108" s="158">
        <v>8.3613999999999997</v>
      </c>
    </row>
    <row r="109" spans="1:5" x14ac:dyDescent="0.25">
      <c r="A109" s="155">
        <v>43839</v>
      </c>
      <c r="B109" s="158">
        <v>5.5</v>
      </c>
      <c r="C109" s="158">
        <v>5.9554</v>
      </c>
      <c r="D109" s="158">
        <v>5.5846</v>
      </c>
      <c r="E109" s="158">
        <v>8.2890999999999995</v>
      </c>
    </row>
    <row r="110" spans="1:5" x14ac:dyDescent="0.25">
      <c r="A110" s="155">
        <v>43846</v>
      </c>
      <c r="B110" s="158">
        <v>5.5</v>
      </c>
      <c r="C110" s="158">
        <v>5.9118000000000004</v>
      </c>
      <c r="D110" s="158">
        <v>5.5366</v>
      </c>
      <c r="E110" s="158">
        <v>8.2766999999999999</v>
      </c>
    </row>
    <row r="111" spans="1:5" x14ac:dyDescent="0.25">
      <c r="A111" s="155">
        <v>43853</v>
      </c>
      <c r="B111" s="158">
        <v>5.5</v>
      </c>
      <c r="C111" s="158">
        <v>5.8463000000000003</v>
      </c>
      <c r="D111" s="158">
        <v>5.4744999999999999</v>
      </c>
      <c r="E111" s="158">
        <v>8.2317999999999998</v>
      </c>
    </row>
    <row r="112" spans="1:5" x14ac:dyDescent="0.25">
      <c r="A112" s="155">
        <v>43860</v>
      </c>
      <c r="B112" s="158">
        <v>5.5</v>
      </c>
      <c r="C112" s="158">
        <v>5.8849999999999998</v>
      </c>
      <c r="D112" s="158">
        <v>5.5374999999999996</v>
      </c>
      <c r="E112" s="158">
        <v>8.1251999999999995</v>
      </c>
    </row>
    <row r="113" spans="1:5" x14ac:dyDescent="0.25">
      <c r="A113" s="155">
        <v>43867</v>
      </c>
      <c r="B113" s="158">
        <v>5.5</v>
      </c>
      <c r="C113" s="158">
        <v>5.8367000000000004</v>
      </c>
      <c r="D113" s="158">
        <v>5.4970999999999997</v>
      </c>
      <c r="E113" s="158">
        <v>8.0073000000000008</v>
      </c>
    </row>
    <row r="114" spans="1:5" x14ac:dyDescent="0.25">
      <c r="A114" s="155">
        <v>43874</v>
      </c>
      <c r="B114" s="158">
        <v>5.5</v>
      </c>
      <c r="C114" s="158">
        <v>5.7744999999999997</v>
      </c>
      <c r="D114" s="158">
        <v>5.5109000000000004</v>
      </c>
      <c r="E114" s="158">
        <v>7.7267000000000001</v>
      </c>
    </row>
    <row r="115" spans="1:5" x14ac:dyDescent="0.25">
      <c r="A115" s="155">
        <v>43881</v>
      </c>
      <c r="B115" s="158">
        <v>5.5</v>
      </c>
      <c r="C115" s="158">
        <v>5.7842000000000002</v>
      </c>
      <c r="D115" s="158">
        <v>5.5799000000000003</v>
      </c>
      <c r="E115" s="158">
        <v>7.6191000000000004</v>
      </c>
    </row>
    <row r="116" spans="1:5" x14ac:dyDescent="0.25">
      <c r="A116" s="155">
        <v>43888</v>
      </c>
      <c r="B116" s="158">
        <v>5.5</v>
      </c>
      <c r="C116" s="158">
        <v>5.7759</v>
      </c>
      <c r="D116" s="158">
        <v>5.5258000000000003</v>
      </c>
      <c r="E116" s="158">
        <v>7.7401999999999997</v>
      </c>
    </row>
    <row r="117" spans="1:5" x14ac:dyDescent="0.25">
      <c r="A117" s="155">
        <v>43895</v>
      </c>
      <c r="B117" s="158">
        <v>5.5</v>
      </c>
      <c r="C117" s="158">
        <v>5.7944000000000004</v>
      </c>
      <c r="D117" s="158">
        <v>5.4981</v>
      </c>
      <c r="E117" s="158">
        <v>7.7488999999999999</v>
      </c>
    </row>
    <row r="118" spans="1:5" x14ac:dyDescent="0.25">
      <c r="A118" s="155">
        <v>43902</v>
      </c>
      <c r="B118" s="158">
        <v>5.5</v>
      </c>
      <c r="C118" s="158">
        <v>5.8220000000000001</v>
      </c>
      <c r="D118" s="158">
        <v>5.6108000000000002</v>
      </c>
      <c r="E118" s="158">
        <v>7.9802999999999997</v>
      </c>
    </row>
    <row r="119" spans="1:5" x14ac:dyDescent="0.25">
      <c r="A119" s="155">
        <v>43907</v>
      </c>
      <c r="B119" s="158">
        <v>5.5</v>
      </c>
      <c r="C119" s="158">
        <v>5.7446999999999999</v>
      </c>
      <c r="D119" s="158">
        <v>5.5728999999999997</v>
      </c>
      <c r="E119" s="158">
        <v>9.0792999999999999</v>
      </c>
    </row>
    <row r="120" spans="1:5" x14ac:dyDescent="0.25">
      <c r="A120" s="155">
        <v>43909</v>
      </c>
      <c r="B120" s="158">
        <v>5.25</v>
      </c>
      <c r="C120" s="158">
        <v>5.7836999999999996</v>
      </c>
      <c r="D120" s="158">
        <v>5.5410000000000004</v>
      </c>
      <c r="E120" s="158">
        <v>8.5578000000000003</v>
      </c>
    </row>
    <row r="121" spans="1:5" x14ac:dyDescent="0.25">
      <c r="A121" s="155">
        <v>43916</v>
      </c>
      <c r="B121" s="158">
        <v>5.25</v>
      </c>
      <c r="C121" s="158">
        <v>5.7565</v>
      </c>
      <c r="D121" s="158">
        <v>5.4372999999999996</v>
      </c>
      <c r="E121" s="158">
        <v>8.34</v>
      </c>
    </row>
    <row r="122" spans="1:5" x14ac:dyDescent="0.25">
      <c r="A122" s="155">
        <v>43921</v>
      </c>
      <c r="B122" s="158">
        <v>5.25</v>
      </c>
      <c r="C122" s="158">
        <v>5.7742000000000004</v>
      </c>
      <c r="D122" s="158">
        <v>5.4279999999999999</v>
      </c>
      <c r="E122" s="158">
        <v>8.2558000000000007</v>
      </c>
    </row>
    <row r="123" spans="1:5" x14ac:dyDescent="0.25">
      <c r="A123" s="155">
        <v>43923</v>
      </c>
      <c r="B123" s="158">
        <v>5.25</v>
      </c>
      <c r="C123" s="158">
        <v>5.7340999999999998</v>
      </c>
      <c r="D123" s="158">
        <v>5.4448999999999996</v>
      </c>
      <c r="E123" s="158">
        <v>8.3195999999999994</v>
      </c>
    </row>
    <row r="124" spans="1:5" x14ac:dyDescent="0.25">
      <c r="A124" s="155">
        <v>43930</v>
      </c>
      <c r="B124" s="158">
        <v>5.25</v>
      </c>
      <c r="C124" s="158">
        <v>5.8398000000000003</v>
      </c>
      <c r="D124" s="158">
        <v>5.4179000000000004</v>
      </c>
      <c r="E124" s="158">
        <v>8.3703000000000003</v>
      </c>
    </row>
    <row r="125" spans="1:5" x14ac:dyDescent="0.25">
      <c r="A125" s="155">
        <v>43937</v>
      </c>
      <c r="B125" s="158">
        <v>5.25</v>
      </c>
      <c r="C125" s="158">
        <v>5.8212000000000002</v>
      </c>
      <c r="D125" s="158">
        <v>5.4489000000000001</v>
      </c>
      <c r="E125" s="158">
        <v>8.2492000000000001</v>
      </c>
    </row>
    <row r="126" spans="1:5" x14ac:dyDescent="0.25">
      <c r="A126" s="155">
        <v>43944</v>
      </c>
      <c r="B126" s="158">
        <v>5.25</v>
      </c>
      <c r="C126" s="158">
        <v>5.8022</v>
      </c>
      <c r="D126" s="158">
        <v>5.4550000000000001</v>
      </c>
      <c r="E126" s="158">
        <v>7.8769999999999998</v>
      </c>
    </row>
    <row r="127" spans="1:5" x14ac:dyDescent="0.25">
      <c r="A127" s="155">
        <v>43951</v>
      </c>
      <c r="B127" s="158">
        <v>5</v>
      </c>
      <c r="C127" s="158">
        <v>5.8630000000000004</v>
      </c>
      <c r="D127" s="158">
        <v>5.4090999999999996</v>
      </c>
      <c r="E127" s="158">
        <v>8.0143000000000004</v>
      </c>
    </row>
    <row r="128" spans="1:5" x14ac:dyDescent="0.25">
      <c r="A128" s="155">
        <v>43958</v>
      </c>
      <c r="B128" s="158">
        <v>5</v>
      </c>
      <c r="C128" s="158">
        <v>5.7973999999999997</v>
      </c>
      <c r="D128" s="158">
        <v>5.2816000000000001</v>
      </c>
      <c r="E128" s="158">
        <v>7.9089999999999998</v>
      </c>
    </row>
    <row r="129" spans="1:5" x14ac:dyDescent="0.25">
      <c r="A129" s="155">
        <v>43965</v>
      </c>
      <c r="B129" s="158">
        <v>5</v>
      </c>
      <c r="C129" s="158">
        <v>5.8102999999999998</v>
      </c>
      <c r="D129" s="158">
        <v>5.2911000000000001</v>
      </c>
      <c r="E129" s="158">
        <v>7.8829000000000002</v>
      </c>
    </row>
    <row r="130" spans="1:5" x14ac:dyDescent="0.25">
      <c r="A130" s="155">
        <v>43972</v>
      </c>
      <c r="B130" s="158">
        <v>5</v>
      </c>
      <c r="C130" s="158">
        <v>5.8215000000000003</v>
      </c>
      <c r="D130" s="158">
        <v>5.3441999999999998</v>
      </c>
      <c r="E130" s="158">
        <v>7.8197999999999999</v>
      </c>
    </row>
    <row r="131" spans="1:5" x14ac:dyDescent="0.25">
      <c r="A131" s="155">
        <v>43978</v>
      </c>
      <c r="B131" s="158">
        <v>5</v>
      </c>
      <c r="C131" s="158">
        <v>5.8615000000000004</v>
      </c>
      <c r="D131" s="158">
        <v>5.3769999999999998</v>
      </c>
      <c r="E131" s="158">
        <v>7.8764000000000003</v>
      </c>
    </row>
    <row r="132" spans="1:5" x14ac:dyDescent="0.25">
      <c r="A132" s="155">
        <v>43986</v>
      </c>
      <c r="B132" s="158">
        <v>5</v>
      </c>
      <c r="C132" s="158">
        <v>5.8491</v>
      </c>
      <c r="D132" s="158">
        <v>5.3882000000000003</v>
      </c>
      <c r="E132" s="158">
        <v>7.8874000000000004</v>
      </c>
    </row>
    <row r="133" spans="1:5" x14ac:dyDescent="0.25">
      <c r="A133" s="155">
        <v>43993</v>
      </c>
      <c r="B133" s="158">
        <v>5</v>
      </c>
      <c r="C133" s="158">
        <v>5.8808999999999996</v>
      </c>
      <c r="D133" s="158">
        <v>5.3829000000000002</v>
      </c>
      <c r="E133" s="158">
        <v>7.9214000000000002</v>
      </c>
    </row>
    <row r="134" spans="1:5" x14ac:dyDescent="0.25">
      <c r="A134" s="155">
        <v>44000</v>
      </c>
      <c r="B134" s="158">
        <v>4.5</v>
      </c>
      <c r="C134" s="158">
        <v>5.6919000000000004</v>
      </c>
      <c r="D134" s="158">
        <v>5.2670000000000003</v>
      </c>
      <c r="E134" s="158">
        <v>7.7131999999999996</v>
      </c>
    </row>
    <row r="135" spans="1:5" x14ac:dyDescent="0.25">
      <c r="A135" s="155">
        <v>44007</v>
      </c>
      <c r="B135" s="158">
        <v>4.5</v>
      </c>
      <c r="C135" s="158">
        <v>5.6696999999999997</v>
      </c>
      <c r="D135" s="158">
        <v>5.2516999999999996</v>
      </c>
      <c r="E135" s="158">
        <v>7.6734999999999998</v>
      </c>
    </row>
    <row r="136" spans="1:5" x14ac:dyDescent="0.25">
      <c r="A136" s="155">
        <v>44012</v>
      </c>
      <c r="B136" s="158">
        <v>4.5</v>
      </c>
      <c r="C136" s="158">
        <v>5.5404999999999998</v>
      </c>
      <c r="D136" s="158">
        <v>5.0072999999999999</v>
      </c>
      <c r="E136" s="158">
        <v>7.7636000000000003</v>
      </c>
    </row>
    <row r="137" spans="1:5" x14ac:dyDescent="0.25">
      <c r="A137" s="155">
        <v>44014</v>
      </c>
      <c r="B137" s="158">
        <v>4.5</v>
      </c>
      <c r="C137" s="158">
        <v>5.5434000000000001</v>
      </c>
      <c r="D137" s="158">
        <v>4.9935</v>
      </c>
      <c r="E137" s="158">
        <v>7.7633999999999999</v>
      </c>
    </row>
    <row r="138" spans="1:5" x14ac:dyDescent="0.25">
      <c r="A138" s="155">
        <v>44021</v>
      </c>
      <c r="B138" s="158">
        <v>4.5</v>
      </c>
      <c r="C138" s="158">
        <v>5.5332999999999997</v>
      </c>
      <c r="D138" s="158">
        <v>4.9142000000000001</v>
      </c>
      <c r="E138" s="158">
        <v>7.7572000000000001</v>
      </c>
    </row>
    <row r="139" spans="1:5" x14ac:dyDescent="0.25">
      <c r="A139" s="155">
        <v>44028</v>
      </c>
      <c r="B139" s="158">
        <v>4.5</v>
      </c>
      <c r="C139" s="158">
        <v>5.5110999999999999</v>
      </c>
      <c r="D139" s="158">
        <v>4.8079000000000001</v>
      </c>
      <c r="E139" s="158">
        <v>7.8194999999999997</v>
      </c>
    </row>
    <row r="140" spans="1:5" x14ac:dyDescent="0.25">
      <c r="A140" s="155">
        <v>44035</v>
      </c>
      <c r="B140" s="158">
        <v>4.5</v>
      </c>
      <c r="C140" s="158">
        <v>5.4935</v>
      </c>
      <c r="D140" s="158">
        <v>4.8490000000000002</v>
      </c>
      <c r="E140" s="158">
        <v>7.7824</v>
      </c>
    </row>
    <row r="141" spans="1:5" x14ac:dyDescent="0.25">
      <c r="A141" s="155">
        <v>44042</v>
      </c>
      <c r="B141" s="158">
        <v>4.5</v>
      </c>
      <c r="C141" s="158">
        <v>5.5426000000000002</v>
      </c>
      <c r="D141" s="158">
        <v>4.9481999999999999</v>
      </c>
      <c r="E141" s="158">
        <v>7.7599</v>
      </c>
    </row>
    <row r="142" spans="1:5" x14ac:dyDescent="0.25">
      <c r="A142" s="155">
        <v>44043</v>
      </c>
      <c r="B142" s="158">
        <v>4.5</v>
      </c>
      <c r="C142" s="158">
        <v>5.5384000000000002</v>
      </c>
      <c r="D142" s="158">
        <v>4.96</v>
      </c>
      <c r="E142" s="158">
        <v>7.7877999999999998</v>
      </c>
    </row>
    <row r="143" spans="1:5" x14ac:dyDescent="0.25">
      <c r="A143" s="155">
        <v>44049</v>
      </c>
      <c r="B143" s="158">
        <v>4.5</v>
      </c>
      <c r="C143" s="158">
        <v>5.5909000000000004</v>
      </c>
      <c r="D143" s="158">
        <v>4.9645000000000001</v>
      </c>
      <c r="E143" s="158">
        <v>7.7789999999999999</v>
      </c>
    </row>
    <row r="144" spans="1:5" x14ac:dyDescent="0.25">
      <c r="A144" s="155">
        <v>44056</v>
      </c>
      <c r="B144" s="158">
        <v>4.5</v>
      </c>
      <c r="C144" s="158">
        <v>5.6694000000000004</v>
      </c>
      <c r="D144" s="158">
        <v>5.0514000000000001</v>
      </c>
      <c r="E144" s="158">
        <v>7.7892000000000001</v>
      </c>
    </row>
    <row r="145" spans="1:5" x14ac:dyDescent="0.25">
      <c r="A145" s="155">
        <v>44063</v>
      </c>
      <c r="B145" s="158">
        <v>4.5</v>
      </c>
      <c r="C145" s="158">
        <v>5.6304999999999996</v>
      </c>
      <c r="D145" s="158">
        <v>5.0753000000000004</v>
      </c>
      <c r="E145" s="158">
        <v>7.7491000000000003</v>
      </c>
    </row>
    <row r="146" spans="1:5" x14ac:dyDescent="0.25">
      <c r="A146" s="155">
        <v>44070</v>
      </c>
      <c r="B146" s="158">
        <v>4.5</v>
      </c>
      <c r="C146" s="158">
        <v>5.6147999999999998</v>
      </c>
      <c r="D146" s="158">
        <v>5.1111000000000004</v>
      </c>
      <c r="E146" s="158">
        <v>7.7378</v>
      </c>
    </row>
    <row r="147" spans="1:5" x14ac:dyDescent="0.25">
      <c r="A147" s="155">
        <v>44077</v>
      </c>
      <c r="B147" s="158">
        <v>4.5</v>
      </c>
      <c r="C147" s="158">
        <v>5.6764999999999999</v>
      </c>
      <c r="D147" s="158">
        <v>5.1828000000000003</v>
      </c>
      <c r="E147" s="158">
        <v>7.7257999999999996</v>
      </c>
    </row>
    <row r="148" spans="1:5" x14ac:dyDescent="0.25">
      <c r="A148" s="155">
        <v>44084</v>
      </c>
      <c r="B148" s="158">
        <v>4.5</v>
      </c>
      <c r="C148" s="158">
        <v>5.6597</v>
      </c>
      <c r="D148" s="158">
        <v>5.1683000000000003</v>
      </c>
      <c r="E148" s="158">
        <v>7.7561</v>
      </c>
    </row>
    <row r="149" spans="1:5" x14ac:dyDescent="0.25">
      <c r="A149" s="155">
        <v>44091</v>
      </c>
      <c r="B149" s="158">
        <v>4.25</v>
      </c>
      <c r="C149" s="158">
        <v>5.6184000000000003</v>
      </c>
      <c r="D149" s="158">
        <v>5.1828000000000003</v>
      </c>
      <c r="E149" s="158">
        <v>7.6062000000000003</v>
      </c>
    </row>
    <row r="150" spans="1:5" x14ac:dyDescent="0.25">
      <c r="A150" s="155">
        <v>44098</v>
      </c>
      <c r="B150" s="158">
        <v>4.25</v>
      </c>
      <c r="C150" s="158">
        <v>5.5568999999999997</v>
      </c>
      <c r="D150" s="158">
        <v>5.0023</v>
      </c>
      <c r="E150" s="158">
        <v>7.6607000000000003</v>
      </c>
    </row>
    <row r="151" spans="1:5" x14ac:dyDescent="0.25">
      <c r="A151" s="155">
        <v>44104</v>
      </c>
      <c r="B151" s="158">
        <v>4.25</v>
      </c>
      <c r="C151" s="158">
        <v>5.5647000000000002</v>
      </c>
      <c r="D151" s="158">
        <v>5.1199000000000003</v>
      </c>
      <c r="E151" s="158">
        <v>7.6761999999999997</v>
      </c>
    </row>
    <row r="152" spans="1:5" x14ac:dyDescent="0.25">
      <c r="A152" s="155">
        <v>44105</v>
      </c>
      <c r="B152" s="158">
        <v>4.25</v>
      </c>
      <c r="C152" s="158">
        <v>5.5744999999999996</v>
      </c>
      <c r="D152" s="158">
        <v>5.0117000000000003</v>
      </c>
      <c r="E152" s="158">
        <v>7.7378</v>
      </c>
    </row>
    <row r="153" spans="1:5" x14ac:dyDescent="0.25">
      <c r="A153" s="155">
        <v>44112</v>
      </c>
      <c r="B153" s="158">
        <v>4.25</v>
      </c>
      <c r="C153" s="158">
        <v>5.5647000000000002</v>
      </c>
      <c r="D153" s="158">
        <v>4.9480000000000004</v>
      </c>
      <c r="E153" s="158">
        <v>7.8194999999999997</v>
      </c>
    </row>
    <row r="154" spans="1:5" x14ac:dyDescent="0.25">
      <c r="A154" s="155">
        <v>44119</v>
      </c>
      <c r="B154" s="158">
        <v>4.25</v>
      </c>
      <c r="C154" s="158">
        <v>5.6094999999999997</v>
      </c>
      <c r="D154" s="158">
        <v>5.1054000000000004</v>
      </c>
      <c r="E154" s="158">
        <v>7.9417999999999997</v>
      </c>
    </row>
    <row r="155" spans="1:5" x14ac:dyDescent="0.25">
      <c r="A155" s="155">
        <v>44126</v>
      </c>
      <c r="B155" s="158">
        <v>4.25</v>
      </c>
      <c r="C155" s="158">
        <v>5.6551</v>
      </c>
      <c r="D155" s="158">
        <v>5.1661000000000001</v>
      </c>
      <c r="E155" s="158">
        <v>7.9321999999999999</v>
      </c>
    </row>
    <row r="156" spans="1:5" x14ac:dyDescent="0.25">
      <c r="A156" s="155">
        <v>44134</v>
      </c>
      <c r="B156" s="158">
        <v>4.25</v>
      </c>
      <c r="C156" s="158">
        <v>5.7388000000000003</v>
      </c>
      <c r="D156" s="158">
        <v>5.109</v>
      </c>
      <c r="E156" s="158">
        <v>8.1753</v>
      </c>
    </row>
    <row r="157" spans="1:5" x14ac:dyDescent="0.25">
      <c r="A157" s="155">
        <v>44140</v>
      </c>
      <c r="B157" s="158">
        <v>4.25</v>
      </c>
      <c r="C157" s="158">
        <v>5.7908999999999997</v>
      </c>
      <c r="D157" s="158">
        <v>5.3044000000000002</v>
      </c>
      <c r="E157" s="158">
        <v>8.0688999999999993</v>
      </c>
    </row>
    <row r="158" spans="1:5" x14ac:dyDescent="0.25">
      <c r="A158" s="155">
        <v>44147</v>
      </c>
      <c r="B158" s="158">
        <v>4.25</v>
      </c>
      <c r="C158" s="158">
        <v>5.7988999999999997</v>
      </c>
      <c r="D158" s="158">
        <v>5.2920999999999996</v>
      </c>
      <c r="E158" s="158">
        <v>8.0983999999999998</v>
      </c>
    </row>
    <row r="159" spans="1:5" x14ac:dyDescent="0.25">
      <c r="A159" s="155">
        <v>44154</v>
      </c>
      <c r="B159" s="158">
        <v>4.25</v>
      </c>
      <c r="C159" s="158">
        <v>5.8685</v>
      </c>
      <c r="D159" s="158">
        <v>5.1917999999999997</v>
      </c>
      <c r="E159" s="158">
        <v>8.2013999999999996</v>
      </c>
    </row>
    <row r="160" spans="1:5" x14ac:dyDescent="0.25">
      <c r="A160" s="155">
        <v>44162</v>
      </c>
      <c r="B160" s="158">
        <v>4.25</v>
      </c>
      <c r="C160" s="158">
        <v>5.9996999999999998</v>
      </c>
      <c r="D160" s="158">
        <v>5.4450000000000003</v>
      </c>
      <c r="E160" s="158">
        <v>8.1646000000000001</v>
      </c>
    </row>
    <row r="161" spans="1:5" x14ac:dyDescent="0.25">
      <c r="A161" s="155">
        <v>44168</v>
      </c>
      <c r="B161" s="158">
        <v>4.25</v>
      </c>
      <c r="C161" s="158">
        <v>6.0812999999999997</v>
      </c>
      <c r="D161" s="158">
        <v>5.7736000000000001</v>
      </c>
      <c r="E161" s="158">
        <v>8.2843999999999998</v>
      </c>
    </row>
    <row r="162" spans="1:5" x14ac:dyDescent="0.25">
      <c r="A162" s="155">
        <v>44175</v>
      </c>
      <c r="B162" s="158">
        <v>4.25</v>
      </c>
      <c r="C162" s="158">
        <v>6.0956000000000001</v>
      </c>
      <c r="D162" s="158">
        <v>6.1101000000000001</v>
      </c>
      <c r="E162" s="158">
        <v>8.5548000000000002</v>
      </c>
    </row>
    <row r="163" spans="1:5" x14ac:dyDescent="0.25">
      <c r="A163" s="155">
        <v>44182</v>
      </c>
      <c r="B163" s="158">
        <v>5.25</v>
      </c>
      <c r="C163" s="158">
        <v>6.3285999999999998</v>
      </c>
      <c r="D163" s="158">
        <v>5.8936000000000002</v>
      </c>
      <c r="E163" s="158">
        <v>8.6318000000000001</v>
      </c>
    </row>
    <row r="164" spans="1:5" x14ac:dyDescent="0.25">
      <c r="A164" s="155">
        <v>44189</v>
      </c>
      <c r="B164" s="158">
        <v>5.25</v>
      </c>
      <c r="C164" s="158">
        <v>6.4923000000000002</v>
      </c>
      <c r="D164" s="158">
        <v>5.7523</v>
      </c>
      <c r="E164" s="158">
        <v>8.7146000000000008</v>
      </c>
    </row>
    <row r="165" spans="1:5" x14ac:dyDescent="0.25">
      <c r="A165" s="155">
        <v>44195</v>
      </c>
      <c r="B165" s="158">
        <v>5.25</v>
      </c>
      <c r="C165" s="158">
        <v>6.4890999999999996</v>
      </c>
      <c r="D165" s="158">
        <v>6.0334000000000003</v>
      </c>
      <c r="E165" s="158">
        <v>8.8371999999999993</v>
      </c>
    </row>
    <row r="166" spans="1:5" x14ac:dyDescent="0.25">
      <c r="A166" s="157"/>
      <c r="B166" s="159"/>
      <c r="C166" s="159"/>
      <c r="D166" s="159"/>
      <c r="E166" s="159"/>
    </row>
  </sheetData>
  <hyperlinks>
    <hyperlink ref="A1" location="List!A1" display="List!A1"/>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8.88671875" defaultRowHeight="16.5" x14ac:dyDescent="0.3"/>
  <sheetData>
    <row r="1" spans="1:6" x14ac:dyDescent="0.3">
      <c r="A1" s="87" t="s">
        <v>848</v>
      </c>
      <c r="B1" s="22" t="s">
        <v>296</v>
      </c>
      <c r="C1" s="22" t="s">
        <v>297</v>
      </c>
      <c r="D1" s="22" t="s">
        <v>298</v>
      </c>
      <c r="E1" s="82"/>
      <c r="F1" s="82"/>
    </row>
    <row r="2" spans="1:6" x14ac:dyDescent="0.3">
      <c r="A2" s="160" t="s">
        <v>847</v>
      </c>
      <c r="B2" s="161">
        <v>0.17631109401217926</v>
      </c>
      <c r="C2" s="161">
        <v>0.25638063164424096</v>
      </c>
      <c r="D2" s="161">
        <v>0.12297336852889829</v>
      </c>
      <c r="E2" s="82"/>
      <c r="F2" s="82"/>
    </row>
    <row r="3" spans="1:6" x14ac:dyDescent="0.3">
      <c r="A3" s="160" t="s">
        <v>283</v>
      </c>
      <c r="B3" s="161">
        <v>0.18551582763697355</v>
      </c>
      <c r="C3" s="161">
        <v>0.26873757263275233</v>
      </c>
      <c r="D3" s="161">
        <v>0.13055734200502567</v>
      </c>
      <c r="E3" s="82"/>
      <c r="F3" s="22"/>
    </row>
    <row r="4" spans="1:6" x14ac:dyDescent="0.3">
      <c r="A4" s="160" t="s">
        <v>284</v>
      </c>
      <c r="B4" s="161">
        <v>0.15216211512489181</v>
      </c>
      <c r="C4" s="161">
        <v>0.26894390993438844</v>
      </c>
      <c r="D4" s="161">
        <v>7.6339410729550528E-2</v>
      </c>
      <c r="E4" s="82"/>
      <c r="F4" s="82"/>
    </row>
    <row r="5" spans="1:6" ht="21.75" customHeight="1" x14ac:dyDescent="0.3">
      <c r="A5" s="160" t="s">
        <v>285</v>
      </c>
      <c r="B5" s="161">
        <v>0.14763264185720332</v>
      </c>
      <c r="C5" s="161">
        <v>0.29045841784402437</v>
      </c>
      <c r="D5" s="161">
        <v>5.5155596746417679E-2</v>
      </c>
      <c r="E5" s="82"/>
      <c r="F5" s="82"/>
    </row>
    <row r="6" spans="1:6" x14ac:dyDescent="0.3">
      <c r="A6" s="160" t="s">
        <v>284</v>
      </c>
      <c r="B6" s="161">
        <v>0.13626750447010891</v>
      </c>
      <c r="C6" s="161">
        <v>0.28207571911614515</v>
      </c>
      <c r="D6" s="161">
        <v>4.2170919328460954E-2</v>
      </c>
      <c r="E6" s="82"/>
      <c r="F6" s="82"/>
    </row>
    <row r="7" spans="1:6" x14ac:dyDescent="0.3">
      <c r="A7" s="160" t="s">
        <v>844</v>
      </c>
      <c r="B7" s="161">
        <v>0.12992243281391794</v>
      </c>
      <c r="C7" s="161">
        <v>0.29084312372459897</v>
      </c>
      <c r="D7" s="161">
        <v>2.562982381529233E-2</v>
      </c>
      <c r="E7" s="82"/>
      <c r="F7" s="82"/>
    </row>
    <row r="8" spans="1:6" x14ac:dyDescent="0.3">
      <c r="A8" s="160" t="s">
        <v>844</v>
      </c>
      <c r="B8" s="161">
        <v>0.12047712782124137</v>
      </c>
      <c r="C8" s="161">
        <v>0.26431420126429184</v>
      </c>
      <c r="D8" s="161">
        <v>2.3042411070256508E-2</v>
      </c>
      <c r="E8" s="82"/>
      <c r="F8" s="82"/>
    </row>
    <row r="9" spans="1:6" x14ac:dyDescent="0.3">
      <c r="A9" s="160" t="s">
        <v>285</v>
      </c>
      <c r="B9" s="161">
        <v>0.13384529891527477</v>
      </c>
      <c r="C9" s="161">
        <v>0.27969192426912737</v>
      </c>
      <c r="D9" s="161">
        <v>3.497278146260463E-2</v>
      </c>
      <c r="E9" s="82"/>
      <c r="F9" s="82"/>
    </row>
    <row r="10" spans="1:6" x14ac:dyDescent="0.3">
      <c r="A10" s="160" t="s">
        <v>286</v>
      </c>
      <c r="B10" s="161">
        <v>0.14643905018796416</v>
      </c>
      <c r="C10" s="161">
        <v>0.29378525911602127</v>
      </c>
      <c r="D10" s="161">
        <v>4.5760369409439283E-2</v>
      </c>
      <c r="E10" s="82"/>
      <c r="F10" s="82"/>
    </row>
    <row r="11" spans="1:6" x14ac:dyDescent="0.3">
      <c r="A11" s="160" t="s">
        <v>287</v>
      </c>
      <c r="B11" s="161">
        <v>0.14924512508112911</v>
      </c>
      <c r="C11" s="161">
        <v>0.29882138311057149</v>
      </c>
      <c r="D11" s="161">
        <v>4.5089366619339266E-2</v>
      </c>
      <c r="E11" s="82"/>
      <c r="F11" s="82"/>
    </row>
    <row r="12" spans="1:6" x14ac:dyDescent="0.3">
      <c r="A12" s="160" t="s">
        <v>288</v>
      </c>
      <c r="B12" s="161">
        <v>0.14421940195011332</v>
      </c>
      <c r="C12" s="161">
        <v>0.27573532922152966</v>
      </c>
      <c r="D12" s="161">
        <v>5.0510887931999093E-2</v>
      </c>
      <c r="E12" s="82"/>
      <c r="F12" s="82"/>
    </row>
    <row r="13" spans="1:6" x14ac:dyDescent="0.3">
      <c r="A13" s="160" t="s">
        <v>289</v>
      </c>
      <c r="B13" s="161">
        <v>0.16725402730479927</v>
      </c>
      <c r="C13" s="161">
        <v>0.27728777223220669</v>
      </c>
      <c r="D13" s="161">
        <v>8.5335998413488712E-2</v>
      </c>
      <c r="E13" s="82"/>
      <c r="F13" s="82"/>
    </row>
    <row r="14" spans="1:6" x14ac:dyDescent="0.3">
      <c r="A14" s="160" t="s">
        <v>282</v>
      </c>
      <c r="B14" s="161">
        <v>0.15920548571956231</v>
      </c>
      <c r="C14" s="161">
        <v>0.28487051768373695</v>
      </c>
      <c r="D14" s="161">
        <v>6.5549962834713149E-2</v>
      </c>
      <c r="E14" s="82"/>
      <c r="F14" s="82"/>
    </row>
    <row r="15" spans="1:6" x14ac:dyDescent="0.3">
      <c r="A15" s="160" t="s">
        <v>283</v>
      </c>
      <c r="B15" s="161">
        <v>0.15668868279310885</v>
      </c>
      <c r="C15" s="161">
        <v>0.27932238158944322</v>
      </c>
      <c r="D15" s="161">
        <v>6.5804778961594312E-2</v>
      </c>
      <c r="E15" s="82"/>
      <c r="F15" s="82"/>
    </row>
    <row r="16" spans="1:6" x14ac:dyDescent="0.3">
      <c r="A16" s="160" t="s">
        <v>284</v>
      </c>
      <c r="B16" s="161">
        <v>0.20143997391377283</v>
      </c>
      <c r="C16" s="161">
        <v>0.29621671098635916</v>
      </c>
      <c r="D16" s="161">
        <v>0.12889304020776371</v>
      </c>
      <c r="E16" s="82"/>
      <c r="F16" s="82"/>
    </row>
    <row r="17" spans="1:4" x14ac:dyDescent="0.3">
      <c r="A17" s="160" t="s">
        <v>285</v>
      </c>
      <c r="B17" s="161">
        <v>0.1642895774477256</v>
      </c>
      <c r="C17" s="161">
        <v>0.24780084772962074</v>
      </c>
      <c r="D17" s="161">
        <v>9.8159360122692441E-2</v>
      </c>
    </row>
    <row r="18" spans="1:4" s="82" customFormat="1" x14ac:dyDescent="0.3">
      <c r="A18" s="160" t="s">
        <v>284</v>
      </c>
      <c r="B18" s="161">
        <v>0.16870212493745057</v>
      </c>
      <c r="C18" s="161">
        <v>0.24282040176265762</v>
      </c>
      <c r="D18" s="161">
        <v>0.10985951747677314</v>
      </c>
    </row>
    <row r="19" spans="1:4" s="82" customFormat="1" x14ac:dyDescent="0.3">
      <c r="A19" s="160" t="s">
        <v>844</v>
      </c>
      <c r="B19" s="161">
        <v>0.17750269265622023</v>
      </c>
      <c r="C19" s="161">
        <v>0.22817109471053953</v>
      </c>
      <c r="D19" s="161">
        <v>0.13617304754841286</v>
      </c>
    </row>
    <row r="20" spans="1:4" s="82" customFormat="1" x14ac:dyDescent="0.3">
      <c r="A20" s="160" t="s">
        <v>844</v>
      </c>
      <c r="B20" s="161">
        <v>0.18333466071861701</v>
      </c>
      <c r="C20" s="161">
        <v>0.18417434927360765</v>
      </c>
      <c r="D20" s="161">
        <v>0.18262484305460158</v>
      </c>
    </row>
    <row r="21" spans="1:4" s="82" customFormat="1" x14ac:dyDescent="0.3">
      <c r="A21" s="160" t="s">
        <v>285</v>
      </c>
      <c r="B21" s="161">
        <v>0.17704572530604501</v>
      </c>
      <c r="C21" s="161">
        <v>0.14200497027474279</v>
      </c>
      <c r="D21" s="161">
        <v>0.20736997597926687</v>
      </c>
    </row>
    <row r="22" spans="1:4" s="82" customFormat="1" x14ac:dyDescent="0.3">
      <c r="A22" s="160" t="s">
        <v>288</v>
      </c>
      <c r="B22" s="161">
        <v>0.16441573303977</v>
      </c>
      <c r="C22" s="161">
        <v>0.10566147062027453</v>
      </c>
      <c r="D22" s="161">
        <v>0.21525509636629425</v>
      </c>
    </row>
    <row r="23" spans="1:4" s="82" customFormat="1" x14ac:dyDescent="0.3">
      <c r="A23" s="160" t="s">
        <v>289</v>
      </c>
      <c r="B23" s="161">
        <v>0.14988665296729001</v>
      </c>
      <c r="C23" s="161">
        <v>8.353396555148751E-2</v>
      </c>
      <c r="D23" s="161">
        <v>0.20802151734675989</v>
      </c>
    </row>
  </sheetData>
  <hyperlinks>
    <hyperlink ref="A1" location="List!A1" display="List!A1"/>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defaultColWidth="8.88671875" defaultRowHeight="14.25" x14ac:dyDescent="0.25"/>
  <cols>
    <col min="1" max="7" width="8.88671875" style="22"/>
    <col min="8" max="8" width="8.88671875" style="22" hidden="1" customWidth="1"/>
    <col min="9" max="16384" width="8.88671875" style="22"/>
  </cols>
  <sheetData>
    <row r="1" spans="1:8" ht="15" x14ac:dyDescent="0.25">
      <c r="A1" s="308" t="s">
        <v>848</v>
      </c>
      <c r="B1" s="163" t="s">
        <v>299</v>
      </c>
      <c r="C1" s="163" t="s">
        <v>300</v>
      </c>
      <c r="D1" s="163" t="s">
        <v>301</v>
      </c>
      <c r="E1" s="163" t="s">
        <v>302</v>
      </c>
      <c r="F1" s="163" t="s">
        <v>303</v>
      </c>
      <c r="G1" s="163" t="s">
        <v>304</v>
      </c>
      <c r="H1" s="111" t="s">
        <v>143</v>
      </c>
    </row>
    <row r="2" spans="1:8" ht="15" x14ac:dyDescent="0.25">
      <c r="A2" s="162" t="s">
        <v>97</v>
      </c>
      <c r="B2" s="164">
        <v>20.010790939501074</v>
      </c>
      <c r="C2" s="164">
        <v>12.699150696785194</v>
      </c>
      <c r="D2" s="164">
        <v>21.139138069528791</v>
      </c>
      <c r="E2" s="164">
        <v>19.019178045034973</v>
      </c>
      <c r="F2" s="164">
        <v>14.983123387806041</v>
      </c>
      <c r="G2" s="164">
        <v>15.155874628646375</v>
      </c>
      <c r="H2" s="88">
        <v>17.299999999999997</v>
      </c>
    </row>
    <row r="3" spans="1:8" ht="15" x14ac:dyDescent="0.25">
      <c r="A3" s="162" t="s">
        <v>80</v>
      </c>
      <c r="B3" s="164">
        <v>19.70945345614798</v>
      </c>
      <c r="C3" s="164">
        <v>12.772044111879234</v>
      </c>
      <c r="D3" s="164">
        <v>20.989917692868548</v>
      </c>
      <c r="E3" s="164">
        <v>18.648871912507659</v>
      </c>
      <c r="F3" s="164">
        <v>13.245613425632087</v>
      </c>
      <c r="G3" s="164">
        <v>12.983295381112271</v>
      </c>
      <c r="H3" s="88">
        <v>17.445995574359138</v>
      </c>
    </row>
    <row r="4" spans="1:8" ht="15" x14ac:dyDescent="0.25">
      <c r="A4" s="162" t="s">
        <v>77</v>
      </c>
      <c r="B4" s="164">
        <v>19.448329234939099</v>
      </c>
      <c r="C4" s="164">
        <v>11.615358357344627</v>
      </c>
      <c r="D4" s="164">
        <v>21.225946811490971</v>
      </c>
      <c r="E4" s="164">
        <v>17.929963177206087</v>
      </c>
      <c r="F4" s="164">
        <v>14.232280181130683</v>
      </c>
      <c r="G4" s="164">
        <v>14.265612291010099</v>
      </c>
      <c r="H4" s="88">
        <v>18.386364381808484</v>
      </c>
    </row>
    <row r="5" spans="1:8" ht="15" x14ac:dyDescent="0.25">
      <c r="A5" s="162" t="s">
        <v>78</v>
      </c>
      <c r="B5" s="164">
        <v>18.103132292980547</v>
      </c>
      <c r="C5" s="164">
        <v>12.939117393753376</v>
      </c>
      <c r="D5" s="164">
        <v>19.430742726357138</v>
      </c>
      <c r="E5" s="164">
        <v>17.313154573451669</v>
      </c>
      <c r="F5" s="164">
        <v>12.298132962242089</v>
      </c>
      <c r="G5" s="164">
        <v>12.871243719805019</v>
      </c>
      <c r="H5" s="88">
        <v>19.954084437131677</v>
      </c>
    </row>
    <row r="6" spans="1:8" ht="15" x14ac:dyDescent="0.25">
      <c r="A6" s="162" t="s">
        <v>98</v>
      </c>
      <c r="B6" s="164">
        <v>18.207205193465256</v>
      </c>
      <c r="C6" s="164">
        <v>12.453423484050484</v>
      </c>
      <c r="D6" s="164">
        <v>19.152149575633423</v>
      </c>
      <c r="E6" s="164">
        <v>17.49069250252985</v>
      </c>
      <c r="F6" s="164">
        <v>14.221528408592174</v>
      </c>
      <c r="G6" s="164">
        <v>12.641246511583949</v>
      </c>
      <c r="H6" s="88">
        <v>20.02</v>
      </c>
    </row>
    <row r="7" spans="1:8" ht="15" x14ac:dyDescent="0.25">
      <c r="A7" s="162" t="s">
        <v>80</v>
      </c>
      <c r="B7" s="164">
        <v>17.076736916480993</v>
      </c>
      <c r="C7" s="164">
        <v>11.578139736924673</v>
      </c>
      <c r="D7" s="164">
        <v>18.023866245139661</v>
      </c>
      <c r="E7" s="164">
        <v>16.366255182848462</v>
      </c>
      <c r="F7" s="164">
        <v>10.960345365737254</v>
      </c>
      <c r="G7" s="164">
        <v>12.812550588982454</v>
      </c>
      <c r="H7" s="88">
        <v>19.478562992093988</v>
      </c>
    </row>
    <row r="8" spans="1:8" ht="15" x14ac:dyDescent="0.25">
      <c r="A8" s="162" t="s">
        <v>77</v>
      </c>
      <c r="B8" s="164">
        <v>16.367642717970693</v>
      </c>
      <c r="C8" s="164">
        <v>11.795329870782258</v>
      </c>
      <c r="D8" s="164">
        <v>17.065438906267833</v>
      </c>
      <c r="E8" s="164">
        <v>15.788015120178258</v>
      </c>
      <c r="F8" s="164">
        <v>9.8078318637371638</v>
      </c>
      <c r="G8" s="164">
        <v>12.472256486726865</v>
      </c>
      <c r="H8" s="88">
        <v>19.141659864274921</v>
      </c>
    </row>
    <row r="9" spans="1:8" ht="15" x14ac:dyDescent="0.25">
      <c r="A9" s="162" t="s">
        <v>78</v>
      </c>
      <c r="B9" s="164">
        <v>14.919594500554242</v>
      </c>
      <c r="C9" s="164">
        <v>11.212999673928655</v>
      </c>
      <c r="D9" s="164">
        <v>16.048939290094403</v>
      </c>
      <c r="E9" s="164">
        <v>14.151706844937282</v>
      </c>
      <c r="F9" s="164">
        <v>11.069447988923162</v>
      </c>
      <c r="G9" s="164">
        <v>10.171450196794011</v>
      </c>
      <c r="H9" s="88">
        <v>18.54782579564057</v>
      </c>
    </row>
    <row r="10" spans="1:8" ht="15" x14ac:dyDescent="0.25">
      <c r="A10" s="162" t="s">
        <v>99</v>
      </c>
      <c r="B10" s="164">
        <v>13.92651345548151</v>
      </c>
      <c r="C10" s="164">
        <v>11.142171123005989</v>
      </c>
      <c r="D10" s="164">
        <v>15.716025593304598</v>
      </c>
      <c r="E10" s="164">
        <v>13.273415964525919</v>
      </c>
      <c r="F10" s="164">
        <v>11.400969538989559</v>
      </c>
      <c r="G10" s="164">
        <v>11.44837013148326</v>
      </c>
      <c r="H10" s="88">
        <v>18.714585947651635</v>
      </c>
    </row>
    <row r="11" spans="1:8" ht="15" x14ac:dyDescent="0.25">
      <c r="A11" s="162" t="s">
        <v>80</v>
      </c>
      <c r="B11" s="164">
        <v>13.649409324102253</v>
      </c>
      <c r="C11" s="164">
        <v>11.322704922510853</v>
      </c>
      <c r="D11" s="164">
        <v>15.18908855805295</v>
      </c>
      <c r="E11" s="164">
        <v>13.170272780206348</v>
      </c>
      <c r="F11" s="164">
        <v>11.062201055660054</v>
      </c>
      <c r="G11" s="164">
        <v>10.993454032262679</v>
      </c>
      <c r="H11" s="88">
        <v>18.178030153777339</v>
      </c>
    </row>
    <row r="12" spans="1:8" ht="15" x14ac:dyDescent="0.25">
      <c r="A12" s="162" t="s">
        <v>77</v>
      </c>
      <c r="B12" s="164">
        <v>13.098387666233945</v>
      </c>
      <c r="C12" s="164">
        <v>10.989362916753818</v>
      </c>
      <c r="D12" s="164">
        <v>14.400940391015304</v>
      </c>
      <c r="E12" s="164">
        <v>12.681882041007052</v>
      </c>
      <c r="F12" s="164">
        <v>11.536808470795991</v>
      </c>
      <c r="G12" s="164">
        <v>11.384288550116086</v>
      </c>
      <c r="H12" s="88">
        <v>17.879106426163808</v>
      </c>
    </row>
    <row r="13" spans="1:8" ht="15" x14ac:dyDescent="0.25">
      <c r="A13" s="162" t="s">
        <v>78</v>
      </c>
      <c r="B13" s="164">
        <v>12.172744298537321</v>
      </c>
      <c r="C13" s="164">
        <v>10.54892998245619</v>
      </c>
      <c r="D13" s="164">
        <v>14.047728948281371</v>
      </c>
      <c r="E13" s="164">
        <v>11.736864397431738</v>
      </c>
      <c r="F13" s="164">
        <v>10.486933379193554</v>
      </c>
      <c r="G13" s="164">
        <v>11.232644292964101</v>
      </c>
      <c r="H13" s="88">
        <v>17.661148319671206</v>
      </c>
    </row>
    <row r="14" spans="1:8" ht="15" x14ac:dyDescent="0.25">
      <c r="A14" s="162" t="s">
        <v>100</v>
      </c>
      <c r="B14" s="164">
        <v>13.417447907644348</v>
      </c>
      <c r="C14" s="164">
        <v>10.986820843974625</v>
      </c>
      <c r="D14" s="164">
        <v>14.28490935105985</v>
      </c>
      <c r="E14" s="164">
        <v>13.058241203869166</v>
      </c>
      <c r="F14" s="164">
        <v>11.321533789078094</v>
      </c>
      <c r="G14" s="164">
        <v>11.098506891675136</v>
      </c>
      <c r="H14" s="88">
        <v>17.926397448037971</v>
      </c>
    </row>
    <row r="15" spans="1:8" ht="15" x14ac:dyDescent="0.25">
      <c r="A15" s="162" t="s">
        <v>80</v>
      </c>
      <c r="B15" s="164">
        <v>13.557791267422298</v>
      </c>
      <c r="C15" s="164">
        <v>10.854729344903163</v>
      </c>
      <c r="D15" s="164">
        <v>14.179614966207392</v>
      </c>
      <c r="E15" s="164">
        <v>13.187580885519194</v>
      </c>
      <c r="F15" s="164">
        <v>11.029167906310994</v>
      </c>
      <c r="G15" s="164">
        <v>10.872399898609975</v>
      </c>
      <c r="H15" s="89">
        <v>17.432985487126601</v>
      </c>
    </row>
    <row r="16" spans="1:8" ht="15" x14ac:dyDescent="0.25">
      <c r="A16" s="162" t="s">
        <v>77</v>
      </c>
      <c r="B16" s="164">
        <v>13.870095674794861</v>
      </c>
      <c r="C16" s="164">
        <v>10.797183163126004</v>
      </c>
      <c r="D16" s="164">
        <v>14.077676365075071</v>
      </c>
      <c r="E16" s="164">
        <v>13.521569174222931</v>
      </c>
      <c r="F16" s="164">
        <v>10.903694313108764</v>
      </c>
      <c r="G16" s="164">
        <v>12.107394907233161</v>
      </c>
      <c r="H16" s="88">
        <v>17.487890009000701</v>
      </c>
    </row>
    <row r="17" spans="1:8" ht="15" x14ac:dyDescent="0.25">
      <c r="A17" s="162" t="s">
        <v>78</v>
      </c>
      <c r="B17" s="164">
        <v>13.641169081161328</v>
      </c>
      <c r="C17" s="164">
        <v>10.772542647451155</v>
      </c>
      <c r="D17" s="164">
        <v>14.166216952867257</v>
      </c>
      <c r="E17" s="164">
        <v>13.283562388796085</v>
      </c>
      <c r="F17" s="164">
        <v>10.502227019705362</v>
      </c>
      <c r="G17" s="164">
        <v>10.471673777280284</v>
      </c>
      <c r="H17" s="88">
        <v>17.57861782895899</v>
      </c>
    </row>
    <row r="18" spans="1:8" ht="15" x14ac:dyDescent="0.25">
      <c r="A18" s="162" t="s">
        <v>101</v>
      </c>
      <c r="B18" s="164">
        <v>13.959483646596437</v>
      </c>
      <c r="C18" s="164">
        <v>10.642161662658447</v>
      </c>
      <c r="D18" s="164">
        <v>14.074775222058268</v>
      </c>
      <c r="E18" s="164">
        <v>13.544360135476678</v>
      </c>
      <c r="F18" s="164">
        <v>10.697230213082571</v>
      </c>
      <c r="G18" s="164">
        <v>11.711769301453263</v>
      </c>
      <c r="H18" s="88"/>
    </row>
    <row r="19" spans="1:8" ht="15" x14ac:dyDescent="0.25">
      <c r="A19" s="162" t="s">
        <v>80</v>
      </c>
      <c r="B19" s="164">
        <v>13.694736063598572</v>
      </c>
      <c r="C19" s="164">
        <v>10.897560978117115</v>
      </c>
      <c r="D19" s="164">
        <v>14.013552675558012</v>
      </c>
      <c r="E19" s="164">
        <v>13.282698112037529</v>
      </c>
      <c r="F19" s="164">
        <v>10.484133954867682</v>
      </c>
      <c r="G19" s="164">
        <v>10.623184580756813</v>
      </c>
      <c r="H19" s="88"/>
    </row>
    <row r="20" spans="1:8" ht="15" x14ac:dyDescent="0.25">
      <c r="A20" s="162" t="s">
        <v>77</v>
      </c>
      <c r="B20" s="164">
        <v>13.835559623221881</v>
      </c>
      <c r="C20" s="164">
        <v>10.762728912977643</v>
      </c>
      <c r="D20" s="164">
        <v>14.199279356061483</v>
      </c>
      <c r="E20" s="164">
        <v>13.262240477805827</v>
      </c>
      <c r="F20" s="164">
        <v>10.643993845896812</v>
      </c>
      <c r="G20" s="164">
        <v>11.827745162923888</v>
      </c>
      <c r="H20" s="88"/>
    </row>
    <row r="21" spans="1:8" ht="15" x14ac:dyDescent="0.25">
      <c r="A21" s="162" t="s">
        <v>78</v>
      </c>
      <c r="B21" s="164">
        <v>13.612636014004826</v>
      </c>
      <c r="C21" s="164">
        <v>10.404996693999061</v>
      </c>
      <c r="D21" s="164">
        <v>14.114884128513626</v>
      </c>
      <c r="E21" s="164">
        <v>12.890183969001653</v>
      </c>
      <c r="F21" s="164">
        <v>10.261034990541852</v>
      </c>
      <c r="G21" s="164">
        <v>10.513505648105001</v>
      </c>
      <c r="H21" s="88"/>
    </row>
    <row r="22" spans="1:8" ht="16.5" x14ac:dyDescent="0.3">
      <c r="A22" s="81"/>
      <c r="B22" s="82"/>
      <c r="C22" s="82"/>
    </row>
    <row r="23" spans="1:8" ht="16.5" x14ac:dyDescent="0.3">
      <c r="A23" s="81"/>
      <c r="B23" s="82"/>
      <c r="C23" s="82"/>
    </row>
    <row r="24" spans="1:8" ht="16.5" x14ac:dyDescent="0.3">
      <c r="A24" s="81"/>
      <c r="B24" s="82"/>
      <c r="C24" s="82"/>
    </row>
    <row r="25" spans="1:8" ht="16.5" x14ac:dyDescent="0.3">
      <c r="A25" s="81"/>
      <c r="B25" s="82"/>
      <c r="C25" s="82"/>
    </row>
    <row r="26" spans="1:8" ht="16.5" x14ac:dyDescent="0.3">
      <c r="A26" s="81"/>
      <c r="B26" s="82"/>
      <c r="C26" s="82"/>
    </row>
    <row r="27" spans="1:8" ht="16.5" x14ac:dyDescent="0.3">
      <c r="A27" s="81"/>
      <c r="B27" s="82"/>
      <c r="C27" s="82"/>
    </row>
    <row r="28" spans="1:8" ht="16.5" x14ac:dyDescent="0.3">
      <c r="A28" s="81"/>
      <c r="B28" s="82"/>
      <c r="C28" s="82"/>
    </row>
    <row r="29" spans="1:8" ht="16.5" x14ac:dyDescent="0.3">
      <c r="A29" s="81"/>
      <c r="B29" s="82"/>
      <c r="C29" s="82"/>
    </row>
    <row r="30" spans="1:8" ht="16.5" x14ac:dyDescent="0.3">
      <c r="A30" s="81"/>
      <c r="B30" s="82"/>
      <c r="C30" s="82"/>
    </row>
    <row r="31" spans="1:8" ht="16.5" x14ac:dyDescent="0.3">
      <c r="A31" s="81"/>
      <c r="B31" s="82"/>
      <c r="C31" s="82"/>
    </row>
    <row r="32" spans="1:8" ht="16.5" x14ac:dyDescent="0.3">
      <c r="A32" s="81"/>
      <c r="B32" s="82"/>
      <c r="C32" s="82"/>
    </row>
    <row r="33" spans="1:3" ht="16.5" x14ac:dyDescent="0.3">
      <c r="A33" s="81"/>
      <c r="B33" s="82"/>
      <c r="C33" s="82"/>
    </row>
    <row r="34" spans="1:3" ht="16.5" x14ac:dyDescent="0.3">
      <c r="A34" s="81"/>
      <c r="B34" s="82"/>
      <c r="C34" s="82"/>
    </row>
    <row r="35" spans="1:3" ht="16.5" x14ac:dyDescent="0.3">
      <c r="A35" s="81"/>
      <c r="B35" s="82"/>
      <c r="C35" s="82"/>
    </row>
    <row r="36" spans="1:3" ht="16.5" x14ac:dyDescent="0.3">
      <c r="A36" s="81"/>
      <c r="B36" s="82"/>
      <c r="C36" s="82"/>
    </row>
    <row r="37" spans="1:3" ht="16.5" x14ac:dyDescent="0.3">
      <c r="A37" s="81"/>
      <c r="B37" s="82"/>
      <c r="C37" s="82"/>
    </row>
    <row r="38" spans="1:3" ht="16.5" x14ac:dyDescent="0.3">
      <c r="A38" s="81"/>
      <c r="B38" s="82"/>
      <c r="C38" s="82"/>
    </row>
    <row r="39" spans="1:3" ht="16.5" x14ac:dyDescent="0.3">
      <c r="A39" s="81"/>
      <c r="B39" s="82"/>
      <c r="C39" s="82"/>
    </row>
    <row r="40" spans="1:3" ht="16.5" x14ac:dyDescent="0.3">
      <c r="A40" s="81"/>
      <c r="B40" s="82"/>
      <c r="C40" s="82"/>
    </row>
    <row r="41" spans="1:3" ht="16.5" x14ac:dyDescent="0.3">
      <c r="A41" s="81"/>
      <c r="B41" s="82"/>
      <c r="C41" s="82"/>
    </row>
    <row r="42" spans="1:3" ht="16.5" x14ac:dyDescent="0.3">
      <c r="A42" s="81"/>
      <c r="B42" s="82"/>
      <c r="C42" s="82"/>
    </row>
    <row r="43" spans="1:3" ht="16.5" x14ac:dyDescent="0.3">
      <c r="A43" s="81"/>
      <c r="B43" s="82"/>
      <c r="C43" s="82"/>
    </row>
    <row r="44" spans="1:3" ht="16.5" x14ac:dyDescent="0.3">
      <c r="A44" s="81"/>
      <c r="B44" s="82"/>
      <c r="C44" s="82"/>
    </row>
    <row r="45" spans="1:3" ht="16.5" x14ac:dyDescent="0.3">
      <c r="A45" s="81"/>
      <c r="B45" s="82"/>
      <c r="C45" s="82"/>
    </row>
    <row r="46" spans="1:3" ht="16.5" x14ac:dyDescent="0.3">
      <c r="A46" s="81"/>
      <c r="B46" s="82"/>
      <c r="C46" s="82"/>
    </row>
    <row r="47" spans="1:3" ht="16.5" x14ac:dyDescent="0.3">
      <c r="A47" s="81"/>
      <c r="B47" s="82"/>
      <c r="C47" s="82"/>
    </row>
    <row r="48" spans="1:3" ht="16.5" x14ac:dyDescent="0.3">
      <c r="A48" s="81"/>
      <c r="B48" s="82"/>
      <c r="C48" s="82"/>
    </row>
    <row r="49" spans="1:3" ht="16.5" x14ac:dyDescent="0.3">
      <c r="A49" s="81"/>
      <c r="B49" s="82"/>
      <c r="C49" s="82"/>
    </row>
    <row r="50" spans="1:3" ht="16.5" x14ac:dyDescent="0.3">
      <c r="A50" s="81"/>
      <c r="B50" s="82"/>
      <c r="C50" s="82"/>
    </row>
    <row r="51" spans="1:3" ht="16.5" x14ac:dyDescent="0.3">
      <c r="A51" s="81"/>
      <c r="B51" s="82"/>
      <c r="C51" s="82"/>
    </row>
    <row r="52" spans="1:3" ht="16.5" x14ac:dyDescent="0.3">
      <c r="A52" s="81"/>
      <c r="B52" s="82"/>
      <c r="C52" s="82"/>
    </row>
    <row r="53" spans="1:3" ht="16.5" x14ac:dyDescent="0.3">
      <c r="A53" s="81"/>
      <c r="B53" s="82"/>
      <c r="C53" s="82"/>
    </row>
    <row r="54" spans="1:3" ht="16.5" x14ac:dyDescent="0.3">
      <c r="A54" s="81"/>
      <c r="B54" s="82"/>
      <c r="C54" s="82"/>
    </row>
    <row r="55" spans="1:3" ht="16.5" x14ac:dyDescent="0.3">
      <c r="A55" s="81"/>
      <c r="B55" s="82"/>
      <c r="C55" s="82"/>
    </row>
  </sheetData>
  <hyperlinks>
    <hyperlink ref="A1" location="List!A1" display="List!A1"/>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defaultColWidth="8.88671875" defaultRowHeight="13.5" x14ac:dyDescent="0.25"/>
  <cols>
    <col min="1" max="16384" width="8.88671875" style="1"/>
  </cols>
  <sheetData>
    <row r="1" spans="1:7" ht="15" x14ac:dyDescent="0.25">
      <c r="A1" s="308" t="s">
        <v>848</v>
      </c>
    </row>
    <row r="2" spans="1:7" ht="14.25" x14ac:dyDescent="0.25">
      <c r="A2" s="170"/>
    </row>
    <row r="3" spans="1:7" ht="14.25" x14ac:dyDescent="0.25">
      <c r="A3" s="170"/>
      <c r="B3" s="57" t="s">
        <v>305</v>
      </c>
    </row>
    <row r="5" spans="1:7" ht="34.5" customHeight="1" x14ac:dyDescent="0.25">
      <c r="B5" s="302" t="s">
        <v>828</v>
      </c>
      <c r="C5" s="311" t="s">
        <v>835</v>
      </c>
      <c r="D5" s="312"/>
      <c r="E5" s="312"/>
      <c r="F5" s="312"/>
      <c r="G5" s="313"/>
    </row>
    <row r="6" spans="1:7" x14ac:dyDescent="0.25">
      <c r="B6" s="303"/>
      <c r="C6" s="257" t="s">
        <v>144</v>
      </c>
      <c r="D6" s="257" t="s">
        <v>145</v>
      </c>
      <c r="E6" s="257" t="s">
        <v>146</v>
      </c>
      <c r="F6" s="257" t="s">
        <v>147</v>
      </c>
      <c r="G6" s="257" t="s">
        <v>148</v>
      </c>
    </row>
    <row r="7" spans="1:7" x14ac:dyDescent="0.25">
      <c r="B7" s="202" t="s">
        <v>836</v>
      </c>
      <c r="C7" s="254">
        <v>0.1</v>
      </c>
      <c r="D7" s="254">
        <v>42</v>
      </c>
      <c r="E7" s="254">
        <v>57.9</v>
      </c>
      <c r="F7" s="254">
        <v>0</v>
      </c>
      <c r="G7" s="254">
        <v>0</v>
      </c>
    </row>
    <row r="8" spans="1:7" x14ac:dyDescent="0.25">
      <c r="B8" s="202" t="s">
        <v>837</v>
      </c>
      <c r="C8" s="254">
        <v>6</v>
      </c>
      <c r="D8" s="254">
        <v>27.2</v>
      </c>
      <c r="E8" s="254">
        <v>58.8</v>
      </c>
      <c r="F8" s="254">
        <v>6.9</v>
      </c>
      <c r="G8" s="254">
        <v>1.2</v>
      </c>
    </row>
    <row r="9" spans="1:7" x14ac:dyDescent="0.25">
      <c r="B9" s="202" t="s">
        <v>838</v>
      </c>
      <c r="C9" s="254">
        <v>7.5</v>
      </c>
      <c r="D9" s="254">
        <v>25.3</v>
      </c>
      <c r="E9" s="254">
        <v>55.7</v>
      </c>
      <c r="F9" s="254">
        <v>9</v>
      </c>
      <c r="G9" s="254">
        <v>2.5</v>
      </c>
    </row>
    <row r="10" spans="1:7" x14ac:dyDescent="0.25">
      <c r="B10" s="202" t="s">
        <v>839</v>
      </c>
      <c r="C10" s="254">
        <v>2.2000000000000002</v>
      </c>
      <c r="D10" s="254">
        <v>11.8</v>
      </c>
      <c r="E10" s="254">
        <v>56.5</v>
      </c>
      <c r="F10" s="254">
        <v>18.8</v>
      </c>
      <c r="G10" s="254">
        <v>10.8</v>
      </c>
    </row>
    <row r="11" spans="1:7" x14ac:dyDescent="0.25">
      <c r="B11" s="202" t="s">
        <v>840</v>
      </c>
      <c r="C11" s="254">
        <v>1.9</v>
      </c>
      <c r="D11" s="254">
        <v>9.1999999999999993</v>
      </c>
      <c r="E11" s="254">
        <v>52.9</v>
      </c>
      <c r="F11" s="254">
        <v>21.7</v>
      </c>
      <c r="G11" s="254">
        <v>14.2</v>
      </c>
    </row>
    <row r="12" spans="1:7" x14ac:dyDescent="0.25">
      <c r="B12" s="202" t="s">
        <v>837</v>
      </c>
      <c r="C12" s="254">
        <v>5.4</v>
      </c>
      <c r="D12" s="254">
        <v>13.4</v>
      </c>
      <c r="E12" s="254">
        <v>51.5</v>
      </c>
      <c r="F12" s="254">
        <v>18.600000000000001</v>
      </c>
      <c r="G12" s="254">
        <v>11</v>
      </c>
    </row>
    <row r="13" spans="1:7" x14ac:dyDescent="0.25">
      <c r="B13" s="202" t="s">
        <v>838</v>
      </c>
      <c r="C13" s="254">
        <v>8.5</v>
      </c>
      <c r="D13" s="254">
        <v>16.7</v>
      </c>
      <c r="E13" s="254">
        <v>51.2</v>
      </c>
      <c r="F13" s="254">
        <v>15.6</v>
      </c>
      <c r="G13" s="254">
        <v>8</v>
      </c>
    </row>
    <row r="14" spans="1:7" x14ac:dyDescent="0.25">
      <c r="B14" s="202" t="s">
        <v>839</v>
      </c>
      <c r="C14" s="254">
        <v>10.7</v>
      </c>
      <c r="D14" s="254">
        <v>18.100000000000001</v>
      </c>
      <c r="E14" s="254">
        <v>50.1</v>
      </c>
      <c r="F14" s="254">
        <v>14.2</v>
      </c>
      <c r="G14" s="254">
        <v>6.8</v>
      </c>
    </row>
    <row r="15" spans="1:7" x14ac:dyDescent="0.25">
      <c r="B15" s="202" t="s">
        <v>841</v>
      </c>
      <c r="C15" s="254">
        <v>12.6</v>
      </c>
      <c r="D15" s="254">
        <v>18.3</v>
      </c>
      <c r="E15" s="254">
        <v>47.7</v>
      </c>
      <c r="F15" s="254">
        <v>13.9</v>
      </c>
      <c r="G15" s="254">
        <v>7.5</v>
      </c>
    </row>
    <row r="16" spans="1:7" x14ac:dyDescent="0.25">
      <c r="B16" s="202" t="s">
        <v>837</v>
      </c>
      <c r="C16" s="254">
        <v>14.4</v>
      </c>
      <c r="D16" s="254">
        <v>17.600000000000001</v>
      </c>
      <c r="E16" s="254">
        <v>44.5</v>
      </c>
      <c r="F16" s="254">
        <v>14.1</v>
      </c>
      <c r="G16" s="254">
        <v>9.4</v>
      </c>
    </row>
    <row r="17" spans="2:7" x14ac:dyDescent="0.25">
      <c r="B17" s="202" t="s">
        <v>838</v>
      </c>
      <c r="C17" s="254">
        <v>13.9</v>
      </c>
      <c r="D17" s="254">
        <v>17</v>
      </c>
      <c r="E17" s="254">
        <v>44.1</v>
      </c>
      <c r="F17" s="254">
        <v>14.6</v>
      </c>
      <c r="G17" s="254">
        <v>10.4</v>
      </c>
    </row>
    <row r="18" spans="2:7" x14ac:dyDescent="0.25">
      <c r="B18" s="202" t="s">
        <v>839</v>
      </c>
      <c r="C18" s="254">
        <v>12.4</v>
      </c>
      <c r="D18" s="254">
        <v>15.8</v>
      </c>
      <c r="E18" s="254">
        <v>43.6</v>
      </c>
      <c r="F18" s="254">
        <v>15.8</v>
      </c>
      <c r="G18" s="254">
        <v>12.5</v>
      </c>
    </row>
  </sheetData>
  <mergeCells count="1">
    <mergeCell ref="C5:G5"/>
  </mergeCells>
  <hyperlinks>
    <hyperlink ref="A1" location="List!A1" display="List!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ColWidth="8.88671875" defaultRowHeight="14.25" x14ac:dyDescent="0.25"/>
  <cols>
    <col min="1" max="1" width="8.88671875" style="5"/>
    <col min="2" max="16384" width="8.88671875" style="3"/>
  </cols>
  <sheetData>
    <row r="1" spans="1:5" s="22" customFormat="1" ht="15" x14ac:dyDescent="0.25">
      <c r="A1" s="87" t="s">
        <v>848</v>
      </c>
      <c r="B1" s="21" t="s">
        <v>180</v>
      </c>
      <c r="C1" s="21" t="s">
        <v>181</v>
      </c>
      <c r="D1" s="21" t="s">
        <v>182</v>
      </c>
    </row>
    <row r="2" spans="1:5" hidden="1" x14ac:dyDescent="0.25">
      <c r="A2" s="48" t="s">
        <v>95</v>
      </c>
      <c r="B2" s="65">
        <v>1.40786206</v>
      </c>
      <c r="C2" s="65">
        <v>0.70405208399999997</v>
      </c>
      <c r="D2" s="65">
        <v>6.15934574</v>
      </c>
    </row>
    <row r="3" spans="1:5" hidden="1" x14ac:dyDescent="0.25">
      <c r="A3" s="48" t="s">
        <v>80</v>
      </c>
      <c r="B3" s="65">
        <v>2.0321517999999998</v>
      </c>
      <c r="C3" s="65">
        <v>0.55813011599999995</v>
      </c>
      <c r="D3" s="65">
        <v>7.2684198899999997</v>
      </c>
    </row>
    <row r="4" spans="1:5" hidden="1" x14ac:dyDescent="0.25">
      <c r="A4" s="48" t="s">
        <v>77</v>
      </c>
      <c r="B4" s="65">
        <v>1.7749233499999999</v>
      </c>
      <c r="C4" s="65">
        <v>0.324894197</v>
      </c>
      <c r="D4" s="65">
        <v>7.4752827000000002</v>
      </c>
    </row>
    <row r="5" spans="1:5" hidden="1" x14ac:dyDescent="0.25">
      <c r="A5" s="48" t="s">
        <v>78</v>
      </c>
      <c r="B5" s="65">
        <v>1.21799682</v>
      </c>
      <c r="C5" s="65">
        <v>0.15135146199999999</v>
      </c>
      <c r="D5" s="65">
        <v>9.1583397200000007</v>
      </c>
    </row>
    <row r="6" spans="1:5" ht="16.5" hidden="1" x14ac:dyDescent="0.3">
      <c r="A6" s="48" t="s">
        <v>96</v>
      </c>
      <c r="B6" s="126">
        <v>-6.2239707900000003E-2</v>
      </c>
      <c r="C6" s="126">
        <v>-0.27780681899999998</v>
      </c>
      <c r="D6" s="126">
        <v>14.9557477</v>
      </c>
      <c r="E6" s="80"/>
    </row>
    <row r="7" spans="1:5" ht="16.5" hidden="1" x14ac:dyDescent="0.3">
      <c r="A7" s="48" t="s">
        <v>80</v>
      </c>
      <c r="B7" s="126">
        <v>-3.4703785299999998E-2</v>
      </c>
      <c r="C7" s="126">
        <v>0.18498911900000001</v>
      </c>
      <c r="D7" s="126">
        <v>14.712325099999999</v>
      </c>
      <c r="E7" s="80"/>
    </row>
    <row r="8" spans="1:5" ht="16.5" hidden="1" x14ac:dyDescent="0.3">
      <c r="A8" s="48" t="s">
        <v>77</v>
      </c>
      <c r="B8" s="126">
        <v>0.132339916</v>
      </c>
      <c r="C8" s="126">
        <v>6.0770359199999999E-2</v>
      </c>
      <c r="D8" s="126">
        <v>14.6129765</v>
      </c>
      <c r="E8" s="80"/>
    </row>
    <row r="9" spans="1:5" ht="16.5" hidden="1" x14ac:dyDescent="0.3">
      <c r="A9" s="48" t="s">
        <v>78</v>
      </c>
      <c r="B9" s="126">
        <v>0.443621353</v>
      </c>
      <c r="C9" s="126">
        <v>0.165939261</v>
      </c>
      <c r="D9" s="126">
        <v>13.462684299999999</v>
      </c>
      <c r="E9" s="80"/>
    </row>
    <row r="10" spans="1:5" ht="16.5" hidden="1" x14ac:dyDescent="0.3">
      <c r="A10" s="48" t="s">
        <v>97</v>
      </c>
      <c r="B10" s="126">
        <v>1.0628595700000001</v>
      </c>
      <c r="C10" s="126">
        <v>8.0045981599999996E-2</v>
      </c>
      <c r="D10" s="126">
        <v>8.0618037600000001</v>
      </c>
      <c r="E10" s="80"/>
    </row>
    <row r="11" spans="1:5" ht="16.5" hidden="1" x14ac:dyDescent="0.3">
      <c r="A11" s="48" t="s">
        <v>80</v>
      </c>
      <c r="B11" s="126">
        <v>1.04861268</v>
      </c>
      <c r="C11" s="126">
        <v>-9.8200804000000003E-2</v>
      </c>
      <c r="D11" s="126">
        <v>7.1331755699999997</v>
      </c>
      <c r="E11" s="80"/>
    </row>
    <row r="12" spans="1:5" ht="16.5" hidden="1" x14ac:dyDescent="0.3">
      <c r="A12" s="48" t="s">
        <v>77</v>
      </c>
      <c r="B12" s="126">
        <v>1.1427054800000001</v>
      </c>
      <c r="C12" s="126">
        <v>0.25038907100000002</v>
      </c>
      <c r="D12" s="126">
        <v>6.5535122100000001</v>
      </c>
      <c r="E12" s="80"/>
    </row>
    <row r="13" spans="1:5" ht="16.5" hidden="1" x14ac:dyDescent="0.3">
      <c r="A13" s="48" t="s">
        <v>78</v>
      </c>
      <c r="B13" s="126">
        <v>1.76391144</v>
      </c>
      <c r="C13" s="126">
        <v>0.73518747500000003</v>
      </c>
      <c r="D13" s="126">
        <v>5.5102311500000001</v>
      </c>
      <c r="E13" s="80"/>
    </row>
    <row r="14" spans="1:5" ht="16.5" x14ac:dyDescent="0.3">
      <c r="A14" s="48" t="s">
        <v>98</v>
      </c>
      <c r="B14" s="65">
        <v>2.48309778</v>
      </c>
      <c r="C14" s="65">
        <v>1.77781513</v>
      </c>
      <c r="D14" s="65">
        <v>4.5910353800000001</v>
      </c>
      <c r="E14" s="80"/>
    </row>
    <row r="15" spans="1:5" ht="16.5" x14ac:dyDescent="0.3">
      <c r="A15" s="48" t="s">
        <v>80</v>
      </c>
      <c r="B15" s="65">
        <v>1.89239987</v>
      </c>
      <c r="C15" s="65">
        <v>1.4960974</v>
      </c>
      <c r="D15" s="65">
        <v>4.1639892400000003</v>
      </c>
      <c r="E15" s="80"/>
    </row>
    <row r="16" spans="1:5" ht="16.5" x14ac:dyDescent="0.3">
      <c r="A16" s="48" t="s">
        <v>77</v>
      </c>
      <c r="B16" s="65">
        <v>1.9863426799999999</v>
      </c>
      <c r="C16" s="65">
        <v>1.4203329</v>
      </c>
      <c r="D16" s="65">
        <v>3.2367740999999999</v>
      </c>
      <c r="E16" s="80"/>
    </row>
    <row r="17" spans="1:5" ht="16.5" x14ac:dyDescent="0.3">
      <c r="A17" s="48" t="s">
        <v>78</v>
      </c>
      <c r="B17" s="65">
        <v>2.0770784</v>
      </c>
      <c r="C17" s="65">
        <v>1.41551132</v>
      </c>
      <c r="D17" s="65">
        <v>2.4984850600000001</v>
      </c>
      <c r="E17" s="80"/>
    </row>
    <row r="18" spans="1:5" ht="16.5" x14ac:dyDescent="0.3">
      <c r="A18" s="48" t="s">
        <v>99</v>
      </c>
      <c r="B18" s="125">
        <v>2.151789</v>
      </c>
      <c r="C18" s="125">
        <v>1.1099589999999999</v>
      </c>
      <c r="D18" s="125">
        <v>2.3358560000000002</v>
      </c>
      <c r="E18" s="80"/>
    </row>
    <row r="19" spans="1:5" ht="16.5" x14ac:dyDescent="0.3">
      <c r="A19" s="48" t="s">
        <v>80</v>
      </c>
      <c r="B19" s="125">
        <v>2.6999249999999999</v>
      </c>
      <c r="C19" s="125">
        <v>1.7673730000000001</v>
      </c>
      <c r="D19" s="125">
        <v>2.3507359999999999</v>
      </c>
      <c r="E19" s="80"/>
    </row>
    <row r="20" spans="1:5" ht="16.5" x14ac:dyDescent="0.3">
      <c r="A20" s="48" t="s">
        <v>77</v>
      </c>
      <c r="B20" s="125">
        <v>2.6321340000000002</v>
      </c>
      <c r="C20" s="125">
        <v>2.2375820000000002</v>
      </c>
      <c r="D20" s="125">
        <v>2.882441</v>
      </c>
      <c r="E20" s="80"/>
    </row>
    <row r="21" spans="1:5" ht="16.5" x14ac:dyDescent="0.3">
      <c r="A21" s="48" t="s">
        <v>78</v>
      </c>
      <c r="B21" s="125">
        <v>2.165124</v>
      </c>
      <c r="C21" s="125">
        <v>1.815042</v>
      </c>
      <c r="D21" s="125">
        <v>3.8190919999999999</v>
      </c>
      <c r="E21" s="80"/>
    </row>
    <row r="22" spans="1:5" ht="16.5" x14ac:dyDescent="0.3">
      <c r="A22" s="48" t="s">
        <v>100</v>
      </c>
      <c r="B22" s="125">
        <v>1.602125</v>
      </c>
      <c r="C22" s="125">
        <v>1.4284840000000001</v>
      </c>
      <c r="D22" s="125">
        <v>5.0869549999999997</v>
      </c>
      <c r="E22" s="80"/>
    </row>
    <row r="23" spans="1:5" ht="16.5" x14ac:dyDescent="0.3">
      <c r="A23" s="48" t="s">
        <v>80</v>
      </c>
      <c r="B23" s="125">
        <v>1.817151</v>
      </c>
      <c r="C23" s="125">
        <v>1.3942490000000001</v>
      </c>
      <c r="D23" s="125">
        <v>4.8559210000000004</v>
      </c>
      <c r="E23" s="80"/>
    </row>
    <row r="24" spans="1:5" ht="16.5" x14ac:dyDescent="0.3">
      <c r="A24" s="48" t="s">
        <v>77</v>
      </c>
      <c r="B24" s="125">
        <v>1.7507740000000001</v>
      </c>
      <c r="C24" s="125">
        <v>0.929728</v>
      </c>
      <c r="D24" s="125">
        <v>4.1809250000000002</v>
      </c>
      <c r="E24" s="80"/>
    </row>
    <row r="25" spans="1:5" ht="16.5" x14ac:dyDescent="0.3">
      <c r="A25" s="48" t="s">
        <v>78</v>
      </c>
      <c r="B25" s="125">
        <v>2.0054080000000001</v>
      </c>
      <c r="C25" s="125">
        <v>1.0057430000000001</v>
      </c>
      <c r="D25" s="125">
        <v>3.407022</v>
      </c>
      <c r="E25" s="80"/>
    </row>
    <row r="26" spans="1:5" ht="16.5" x14ac:dyDescent="0.3">
      <c r="A26" s="48" t="s">
        <v>101</v>
      </c>
      <c r="B26" s="129">
        <v>2.084076</v>
      </c>
      <c r="C26" s="129">
        <v>1.11351</v>
      </c>
      <c r="D26" s="129">
        <v>2.419699</v>
      </c>
      <c r="E26" s="80"/>
    </row>
    <row r="27" spans="1:5" ht="16.5" x14ac:dyDescent="0.3">
      <c r="A27" s="48" t="s">
        <v>80</v>
      </c>
      <c r="B27" s="129">
        <v>0.38445000000000001</v>
      </c>
      <c r="C27" s="129">
        <v>0.21831700000000001</v>
      </c>
      <c r="D27" s="129">
        <v>3.0486309999999999</v>
      </c>
      <c r="E27" s="80"/>
    </row>
    <row r="28" spans="1:5" ht="16.5" x14ac:dyDescent="0.3">
      <c r="A28" s="48" t="s">
        <v>77</v>
      </c>
      <c r="B28" s="129">
        <v>1.216958</v>
      </c>
      <c r="C28" s="129">
        <v>-3.9079999999999997E-2</v>
      </c>
      <c r="D28" s="129">
        <v>3.4725320000000002</v>
      </c>
      <c r="E28" s="80"/>
    </row>
    <row r="29" spans="1:5" ht="16.5" x14ac:dyDescent="0.3">
      <c r="A29" s="48" t="s">
        <v>78</v>
      </c>
      <c r="B29" s="129">
        <v>1.219454</v>
      </c>
      <c r="C29" s="129">
        <v>-0.27054</v>
      </c>
      <c r="D29" s="129">
        <v>4.3450139999999999</v>
      </c>
      <c r="E29" s="80"/>
    </row>
    <row r="30" spans="1:5" ht="16.5" x14ac:dyDescent="0.3">
      <c r="A30" s="48" t="s">
        <v>102</v>
      </c>
      <c r="B30" s="129">
        <v>1.689011</v>
      </c>
      <c r="C30" s="129">
        <v>0.75698200000000004</v>
      </c>
      <c r="D30" s="129">
        <v>5.0663400000000003</v>
      </c>
      <c r="E30" s="80"/>
    </row>
    <row r="31" spans="1:5" ht="16.5" x14ac:dyDescent="0.3">
      <c r="A31" s="48" t="s">
        <v>80</v>
      </c>
      <c r="B31" s="129">
        <v>3.2757450000000001</v>
      </c>
      <c r="C31" s="129">
        <v>1.448223</v>
      </c>
      <c r="D31" s="129">
        <v>4.3926910000000001</v>
      </c>
      <c r="E31" s="80"/>
    </row>
    <row r="32" spans="1:5" ht="16.5" x14ac:dyDescent="0.3">
      <c r="A32" s="48" t="s">
        <v>77</v>
      </c>
      <c r="B32" s="129">
        <v>2.2085940000000002</v>
      </c>
      <c r="C32" s="129">
        <v>1.7509999999999999</v>
      </c>
      <c r="D32" s="129">
        <v>4.0980400000000001</v>
      </c>
      <c r="E32" s="80"/>
    </row>
    <row r="33" spans="1:7" ht="16.5" x14ac:dyDescent="0.3">
      <c r="A33" s="48" t="s">
        <v>78</v>
      </c>
      <c r="B33" s="129">
        <v>1.8571629999999999</v>
      </c>
      <c r="C33" s="129">
        <v>1.7784310000000001</v>
      </c>
      <c r="D33" s="129">
        <v>3.78714</v>
      </c>
      <c r="E33" s="80"/>
    </row>
    <row r="34" spans="1:7" ht="16.5" x14ac:dyDescent="0.3">
      <c r="A34" s="48" t="s">
        <v>103</v>
      </c>
      <c r="B34" s="129">
        <v>1.410755</v>
      </c>
      <c r="C34" s="129">
        <v>0.66441499999999998</v>
      </c>
      <c r="D34" s="129">
        <v>3.5579689999999999</v>
      </c>
      <c r="E34" s="80"/>
    </row>
    <row r="35" spans="1:7" ht="16.5" x14ac:dyDescent="0.3">
      <c r="A35" s="48" t="s">
        <v>80</v>
      </c>
      <c r="B35" s="129">
        <v>1.2404269999999999</v>
      </c>
      <c r="C35" s="129">
        <v>0.29347800000000002</v>
      </c>
      <c r="D35" s="129">
        <v>3.9206699999999999</v>
      </c>
      <c r="E35" s="80"/>
    </row>
    <row r="36" spans="1:7" ht="16.5" x14ac:dyDescent="0.3">
      <c r="A36" s="48" t="s">
        <v>77</v>
      </c>
      <c r="B36" s="129">
        <v>1.483833</v>
      </c>
      <c r="C36" s="129">
        <v>9.9843000000000001E-2</v>
      </c>
      <c r="D36" s="129">
        <v>4.3893319999999996</v>
      </c>
      <c r="E36" s="80"/>
      <c r="G36" s="36"/>
    </row>
    <row r="37" spans="1:7" x14ac:dyDescent="0.25">
      <c r="A37" s="48" t="s">
        <v>78</v>
      </c>
      <c r="B37" s="129">
        <v>1.6628620000000001</v>
      </c>
      <c r="C37" s="129">
        <v>0.18457599999999999</v>
      </c>
      <c r="D37" s="129">
        <v>4.4378070000000003</v>
      </c>
    </row>
    <row r="38" spans="1:7" x14ac:dyDescent="0.25">
      <c r="A38" s="48" t="s">
        <v>104</v>
      </c>
      <c r="B38" s="129">
        <v>1.784449</v>
      </c>
      <c r="C38" s="129">
        <v>0.19884399999999999</v>
      </c>
      <c r="D38" s="129">
        <v>4.349755</v>
      </c>
    </row>
    <row r="39" spans="1:7" x14ac:dyDescent="0.25">
      <c r="A39" s="48" t="s">
        <v>80</v>
      </c>
      <c r="B39" s="129">
        <v>1.7924880000000001</v>
      </c>
      <c r="C39" s="129">
        <v>0.34019500000000003</v>
      </c>
      <c r="D39" s="129">
        <v>4.2287710000000001</v>
      </c>
    </row>
    <row r="40" spans="1:7" x14ac:dyDescent="0.25">
      <c r="A40" s="48" t="s">
        <v>77</v>
      </c>
      <c r="B40" s="129">
        <v>1.9199310000000001</v>
      </c>
      <c r="C40" s="129">
        <v>0.52106699999999995</v>
      </c>
      <c r="D40" s="129">
        <v>4.0698220000000003</v>
      </c>
    </row>
  </sheetData>
  <hyperlinks>
    <hyperlink ref="A1" location="List!A1" display="List!A1"/>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9"/>
  <sheetViews>
    <sheetView workbookViewId="0"/>
  </sheetViews>
  <sheetFormatPr defaultColWidth="8.88671875" defaultRowHeight="13.5" x14ac:dyDescent="0.25"/>
  <cols>
    <col min="1" max="1" width="8.88671875" style="1"/>
    <col min="2" max="2" width="18" style="1" customWidth="1"/>
    <col min="3" max="3" width="27.6640625" style="1" customWidth="1"/>
    <col min="4" max="4" width="25.88671875" style="1" customWidth="1"/>
    <col min="5" max="5" width="28" style="1" customWidth="1"/>
    <col min="6" max="16384" width="8.88671875" style="1"/>
  </cols>
  <sheetData>
    <row r="1" spans="1:4" ht="15" x14ac:dyDescent="0.25">
      <c r="A1" s="308" t="s">
        <v>848</v>
      </c>
    </row>
    <row r="2" spans="1:4" ht="14.25" x14ac:dyDescent="0.25">
      <c r="B2" s="57" t="s">
        <v>826</v>
      </c>
    </row>
    <row r="4" spans="1:4" ht="16.5" x14ac:dyDescent="0.3">
      <c r="B4" s="304" t="s">
        <v>827</v>
      </c>
      <c r="C4" s="305"/>
      <c r="D4" s="306"/>
    </row>
    <row r="5" spans="1:4" x14ac:dyDescent="0.25">
      <c r="B5" s="165" t="s">
        <v>828</v>
      </c>
      <c r="C5" s="165" t="s">
        <v>829</v>
      </c>
      <c r="D5" s="165" t="s">
        <v>830</v>
      </c>
    </row>
    <row r="6" spans="1:4" ht="30" customHeight="1" x14ac:dyDescent="0.25">
      <c r="B6" s="202" t="s">
        <v>831</v>
      </c>
      <c r="C6" s="166" t="s">
        <v>149</v>
      </c>
      <c r="D6" s="166" t="s">
        <v>150</v>
      </c>
    </row>
    <row r="7" spans="1:4" ht="30" customHeight="1" x14ac:dyDescent="0.25">
      <c r="B7" s="202" t="s">
        <v>832</v>
      </c>
      <c r="C7" s="166" t="s">
        <v>151</v>
      </c>
      <c r="D7" s="166" t="s">
        <v>152</v>
      </c>
    </row>
    <row r="8" spans="1:4" ht="30" customHeight="1" x14ac:dyDescent="0.25">
      <c r="B8" s="202" t="s">
        <v>833</v>
      </c>
      <c r="C8" s="166" t="s">
        <v>153</v>
      </c>
      <c r="D8" s="166" t="s">
        <v>154</v>
      </c>
    </row>
    <row r="9" spans="1:4" ht="30" customHeight="1" x14ac:dyDescent="0.25">
      <c r="B9" s="202" t="s">
        <v>834</v>
      </c>
      <c r="C9" s="166" t="s">
        <v>155</v>
      </c>
      <c r="D9" s="166" t="s">
        <v>156</v>
      </c>
    </row>
  </sheetData>
  <hyperlinks>
    <hyperlink ref="A1" location="List!A1" display="List!A1"/>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70" zoomScaleNormal="70" workbookViewId="0"/>
  </sheetViews>
  <sheetFormatPr defaultColWidth="8.88671875" defaultRowHeight="15" x14ac:dyDescent="0.3"/>
  <cols>
    <col min="1" max="1" width="8.88671875" style="287"/>
    <col min="2" max="2" width="7.33203125" style="287" customWidth="1"/>
    <col min="3" max="3" width="37.109375" style="287" customWidth="1"/>
    <col min="4" max="4" width="57.88671875" style="287" customWidth="1"/>
    <col min="5" max="5" width="8.88671875" style="287" customWidth="1"/>
    <col min="6" max="16384" width="8.88671875" style="287"/>
  </cols>
  <sheetData>
    <row r="1" spans="1:4" ht="15.75" x14ac:dyDescent="0.3">
      <c r="A1" s="308" t="s">
        <v>848</v>
      </c>
    </row>
    <row r="2" spans="1:4" ht="30" customHeight="1" x14ac:dyDescent="0.3">
      <c r="A2" s="288"/>
      <c r="C2" s="289" t="s">
        <v>842</v>
      </c>
    </row>
    <row r="4" spans="1:4" x14ac:dyDescent="0.3">
      <c r="C4" s="290" t="s">
        <v>794</v>
      </c>
      <c r="D4" s="291" t="s">
        <v>813</v>
      </c>
    </row>
    <row r="5" spans="1:4" ht="50.1" customHeight="1" x14ac:dyDescent="0.3">
      <c r="C5" s="292" t="s">
        <v>821</v>
      </c>
      <c r="D5" s="292" t="s">
        <v>823</v>
      </c>
    </row>
    <row r="6" spans="1:4" ht="50.1" customHeight="1" x14ac:dyDescent="0.3">
      <c r="C6" s="292"/>
      <c r="D6" s="292" t="s">
        <v>824</v>
      </c>
    </row>
    <row r="7" spans="1:4" ht="50.1" customHeight="1" x14ac:dyDescent="0.3">
      <c r="C7" s="292" t="s">
        <v>795</v>
      </c>
      <c r="D7" s="292" t="s">
        <v>825</v>
      </c>
    </row>
    <row r="8" spans="1:4" ht="50.1" customHeight="1" x14ac:dyDescent="0.3">
      <c r="C8" s="293"/>
      <c r="D8" s="292" t="s">
        <v>822</v>
      </c>
    </row>
    <row r="9" spans="1:4" ht="80.099999999999994" customHeight="1" x14ac:dyDescent="0.3">
      <c r="C9" s="294" t="s">
        <v>796</v>
      </c>
      <c r="D9" s="292" t="s">
        <v>814</v>
      </c>
    </row>
    <row r="10" spans="1:4" ht="60" customHeight="1" x14ac:dyDescent="0.3">
      <c r="C10" s="295" t="s">
        <v>797</v>
      </c>
      <c r="D10" s="296" t="s">
        <v>815</v>
      </c>
    </row>
    <row r="11" spans="1:4" ht="60" customHeight="1" x14ac:dyDescent="0.3">
      <c r="C11" s="297"/>
      <c r="D11" s="296" t="s">
        <v>816</v>
      </c>
    </row>
    <row r="12" spans="1:4" ht="60" customHeight="1" x14ac:dyDescent="0.3">
      <c r="C12" s="298" t="s">
        <v>798</v>
      </c>
      <c r="D12" s="299" t="s">
        <v>799</v>
      </c>
    </row>
    <row r="13" spans="1:4" ht="60" customHeight="1" x14ac:dyDescent="0.3">
      <c r="C13" s="295" t="s">
        <v>800</v>
      </c>
      <c r="D13" s="295" t="s">
        <v>801</v>
      </c>
    </row>
    <row r="14" spans="1:4" ht="60" customHeight="1" x14ac:dyDescent="0.3">
      <c r="C14" s="296"/>
      <c r="D14" s="296" t="s">
        <v>802</v>
      </c>
    </row>
    <row r="15" spans="1:4" ht="60" customHeight="1" x14ac:dyDescent="0.3">
      <c r="C15" s="296"/>
      <c r="D15" s="296" t="s">
        <v>803</v>
      </c>
    </row>
    <row r="16" spans="1:4" ht="60" customHeight="1" x14ac:dyDescent="0.3">
      <c r="C16" s="296"/>
      <c r="D16" s="296" t="s">
        <v>804</v>
      </c>
    </row>
    <row r="17" spans="3:4" ht="60" customHeight="1" x14ac:dyDescent="0.3">
      <c r="C17" s="297"/>
      <c r="D17" s="297" t="s">
        <v>805</v>
      </c>
    </row>
    <row r="18" spans="3:4" ht="60" customHeight="1" x14ac:dyDescent="0.3">
      <c r="C18" s="295" t="s">
        <v>806</v>
      </c>
      <c r="D18" s="296" t="s">
        <v>807</v>
      </c>
    </row>
    <row r="19" spans="3:4" ht="60" customHeight="1" x14ac:dyDescent="0.3">
      <c r="C19" s="297"/>
      <c r="D19" s="296" t="s">
        <v>808</v>
      </c>
    </row>
    <row r="20" spans="3:4" ht="60" customHeight="1" x14ac:dyDescent="0.3">
      <c r="C20" s="294" t="s">
        <v>809</v>
      </c>
      <c r="D20" s="300" t="s">
        <v>817</v>
      </c>
    </row>
    <row r="21" spans="3:4" ht="80.099999999999994" customHeight="1" x14ac:dyDescent="0.3">
      <c r="C21" s="292" t="s">
        <v>810</v>
      </c>
      <c r="D21" s="301" t="s">
        <v>818</v>
      </c>
    </row>
    <row r="22" spans="3:4" ht="80.099999999999994" customHeight="1" x14ac:dyDescent="0.3">
      <c r="C22" s="294" t="s">
        <v>811</v>
      </c>
      <c r="D22" s="300" t="s">
        <v>819</v>
      </c>
    </row>
    <row r="23" spans="3:4" ht="80.099999999999994" customHeight="1" x14ac:dyDescent="0.3">
      <c r="C23" s="294" t="s">
        <v>812</v>
      </c>
      <c r="D23" s="300" t="s">
        <v>820</v>
      </c>
    </row>
  </sheetData>
  <hyperlinks>
    <hyperlink ref="A1" location="List!A1" display="List!A1"/>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heetViews>
  <sheetFormatPr defaultColWidth="8.88671875" defaultRowHeight="13.5" x14ac:dyDescent="0.25"/>
  <cols>
    <col min="1" max="1" width="8.88671875" style="1"/>
    <col min="2" max="2" width="40.6640625" style="1" customWidth="1"/>
    <col min="3" max="3" width="8.33203125" style="1" customWidth="1"/>
    <col min="4" max="4" width="13" style="1" customWidth="1"/>
    <col min="5" max="5" width="8.33203125" style="1" customWidth="1"/>
    <col min="6" max="6" width="8.88671875" style="1"/>
    <col min="7" max="7" width="10.109375" style="1" customWidth="1"/>
    <col min="8" max="16384" width="8.88671875" style="1"/>
  </cols>
  <sheetData>
    <row r="1" spans="1:5" ht="15" x14ac:dyDescent="0.25">
      <c r="A1" s="308" t="s">
        <v>848</v>
      </c>
    </row>
    <row r="2" spans="1:5" ht="14.25" x14ac:dyDescent="0.25">
      <c r="B2" s="57" t="s">
        <v>793</v>
      </c>
    </row>
    <row r="4" spans="1:5" ht="34.5" customHeight="1" x14ac:dyDescent="0.25">
      <c r="B4" s="284" t="s">
        <v>404</v>
      </c>
      <c r="C4" s="285"/>
      <c r="D4" s="285"/>
      <c r="E4" s="286"/>
    </row>
    <row r="5" spans="1:5" ht="74.25" customHeight="1" x14ac:dyDescent="0.25">
      <c r="B5" s="167" t="s">
        <v>769</v>
      </c>
      <c r="C5" s="188" t="s">
        <v>770</v>
      </c>
      <c r="D5" s="187" t="s">
        <v>771</v>
      </c>
      <c r="E5" s="188" t="s">
        <v>772</v>
      </c>
    </row>
    <row r="6" spans="1:5" ht="20.100000000000001" customHeight="1" x14ac:dyDescent="0.25">
      <c r="B6" s="168" t="s">
        <v>773</v>
      </c>
      <c r="C6" s="257">
        <v>72.7</v>
      </c>
      <c r="D6" s="257">
        <v>3.63</v>
      </c>
      <c r="E6" s="257">
        <v>2.64</v>
      </c>
    </row>
    <row r="7" spans="1:5" ht="20.100000000000001" customHeight="1" x14ac:dyDescent="0.25">
      <c r="B7" s="169" t="s">
        <v>774</v>
      </c>
      <c r="C7" s="165">
        <v>7.73</v>
      </c>
      <c r="D7" s="165">
        <v>7.37</v>
      </c>
      <c r="E7" s="165">
        <v>0.57999999999999996</v>
      </c>
    </row>
    <row r="8" spans="1:5" ht="20.100000000000001" customHeight="1" x14ac:dyDescent="0.25">
      <c r="B8" s="169" t="s">
        <v>775</v>
      </c>
      <c r="C8" s="165">
        <v>9.58</v>
      </c>
      <c r="D8" s="165">
        <v>-0.56999999999999995</v>
      </c>
      <c r="E8" s="165">
        <v>-0.05</v>
      </c>
    </row>
    <row r="9" spans="1:5" ht="20.100000000000001" customHeight="1" x14ac:dyDescent="0.25">
      <c r="B9" s="169" t="s">
        <v>776</v>
      </c>
      <c r="C9" s="165">
        <v>2.37</v>
      </c>
      <c r="D9" s="165">
        <v>13.15</v>
      </c>
      <c r="E9" s="165">
        <v>0.31</v>
      </c>
    </row>
    <row r="10" spans="1:5" ht="20.100000000000001" customHeight="1" x14ac:dyDescent="0.25">
      <c r="B10" s="169" t="s">
        <v>777</v>
      </c>
      <c r="C10" s="165">
        <v>0.53</v>
      </c>
      <c r="D10" s="165">
        <v>38.119999999999997</v>
      </c>
      <c r="E10" s="165">
        <v>0.2</v>
      </c>
    </row>
    <row r="11" spans="1:5" ht="20.100000000000001" customHeight="1" x14ac:dyDescent="0.25">
      <c r="B11" s="169" t="s">
        <v>778</v>
      </c>
      <c r="C11" s="165">
        <v>2.79</v>
      </c>
      <c r="D11" s="165">
        <v>12.27</v>
      </c>
      <c r="E11" s="165">
        <v>0.34</v>
      </c>
    </row>
    <row r="12" spans="1:5" ht="20.100000000000001" customHeight="1" x14ac:dyDescent="0.25">
      <c r="B12" s="169" t="s">
        <v>779</v>
      </c>
      <c r="C12" s="165">
        <v>1.39</v>
      </c>
      <c r="D12" s="165">
        <v>6.63</v>
      </c>
      <c r="E12" s="165">
        <v>0.09</v>
      </c>
    </row>
    <row r="13" spans="1:5" ht="20.100000000000001" customHeight="1" x14ac:dyDescent="0.25">
      <c r="B13" s="169" t="s">
        <v>780</v>
      </c>
      <c r="C13" s="165">
        <v>2.4500000000000002</v>
      </c>
      <c r="D13" s="165">
        <v>0.12</v>
      </c>
      <c r="E13" s="165">
        <v>0</v>
      </c>
    </row>
    <row r="14" spans="1:5" ht="20.100000000000001" customHeight="1" x14ac:dyDescent="0.25">
      <c r="B14" s="169" t="s">
        <v>781</v>
      </c>
      <c r="C14" s="165">
        <v>1.33</v>
      </c>
      <c r="D14" s="165">
        <v>0.49</v>
      </c>
      <c r="E14" s="165">
        <v>0.01</v>
      </c>
    </row>
    <row r="15" spans="1:5" ht="20.100000000000001" customHeight="1" x14ac:dyDescent="0.25">
      <c r="B15" s="169" t="s">
        <v>782</v>
      </c>
      <c r="C15" s="165">
        <v>4.62</v>
      </c>
      <c r="D15" s="165">
        <v>5.82</v>
      </c>
      <c r="E15" s="165">
        <v>0.27</v>
      </c>
    </row>
    <row r="16" spans="1:5" ht="20.100000000000001" customHeight="1" x14ac:dyDescent="0.25">
      <c r="B16" s="169" t="s">
        <v>783</v>
      </c>
      <c r="C16" s="165">
        <v>5.29</v>
      </c>
      <c r="D16" s="165">
        <v>2.93</v>
      </c>
      <c r="E16" s="165">
        <v>0.15</v>
      </c>
    </row>
    <row r="17" spans="2:5" ht="20.100000000000001" customHeight="1" x14ac:dyDescent="0.25">
      <c r="B17" s="169" t="s">
        <v>784</v>
      </c>
      <c r="C17" s="165">
        <v>0.48</v>
      </c>
      <c r="D17" s="165">
        <v>35.47</v>
      </c>
      <c r="E17" s="165">
        <v>0.17</v>
      </c>
    </row>
    <row r="18" spans="2:5" ht="20.100000000000001" customHeight="1" x14ac:dyDescent="0.25">
      <c r="B18" s="169" t="s">
        <v>785</v>
      </c>
      <c r="C18" s="165">
        <v>3.14</v>
      </c>
      <c r="D18" s="165">
        <v>2.0299999999999998</v>
      </c>
      <c r="E18" s="165">
        <v>0.06</v>
      </c>
    </row>
    <row r="19" spans="2:5" ht="20.100000000000001" customHeight="1" x14ac:dyDescent="0.25">
      <c r="B19" s="169" t="s">
        <v>786</v>
      </c>
      <c r="C19" s="165">
        <v>2.66</v>
      </c>
      <c r="D19" s="165">
        <v>1.37</v>
      </c>
      <c r="E19" s="165">
        <v>0.04</v>
      </c>
    </row>
    <row r="20" spans="2:5" ht="20.100000000000001" customHeight="1" x14ac:dyDescent="0.25">
      <c r="B20" s="169" t="s">
        <v>787</v>
      </c>
      <c r="C20" s="165">
        <v>2.37</v>
      </c>
      <c r="D20" s="165">
        <v>2.84</v>
      </c>
      <c r="E20" s="165">
        <v>7.0000000000000007E-2</v>
      </c>
    </row>
    <row r="21" spans="2:5" ht="20.100000000000001" customHeight="1" x14ac:dyDescent="0.25">
      <c r="B21" s="256" t="s">
        <v>788</v>
      </c>
      <c r="C21" s="257">
        <v>11.47</v>
      </c>
      <c r="D21" s="257">
        <v>7.53</v>
      </c>
      <c r="E21" s="257">
        <v>0.86</v>
      </c>
    </row>
    <row r="22" spans="2:5" ht="20.100000000000001" customHeight="1" x14ac:dyDescent="0.25">
      <c r="B22" s="169" t="s">
        <v>789</v>
      </c>
      <c r="C22" s="165">
        <v>1.1499999999999999</v>
      </c>
      <c r="D22" s="165">
        <v>18.510000000000002</v>
      </c>
      <c r="E22" s="165">
        <v>0.21</v>
      </c>
    </row>
    <row r="23" spans="2:5" ht="20.100000000000001" customHeight="1" x14ac:dyDescent="0.25">
      <c r="B23" s="169" t="s">
        <v>790</v>
      </c>
      <c r="C23" s="165">
        <v>4.1900000000000004</v>
      </c>
      <c r="D23" s="165">
        <v>11.38</v>
      </c>
      <c r="E23" s="165">
        <v>0.48</v>
      </c>
    </row>
    <row r="24" spans="2:5" ht="20.100000000000001" customHeight="1" x14ac:dyDescent="0.25">
      <c r="B24" s="169" t="s">
        <v>791</v>
      </c>
      <c r="C24" s="165">
        <v>6.13</v>
      </c>
      <c r="D24" s="165">
        <v>2.84</v>
      </c>
      <c r="E24" s="165">
        <v>0.17</v>
      </c>
    </row>
    <row r="25" spans="2:5" ht="20.100000000000001" customHeight="1" x14ac:dyDescent="0.25">
      <c r="B25" s="256" t="s">
        <v>792</v>
      </c>
      <c r="C25" s="257">
        <v>15.88</v>
      </c>
      <c r="D25" s="257">
        <v>1.01</v>
      </c>
      <c r="E25" s="257">
        <v>0.16</v>
      </c>
    </row>
  </sheetData>
  <hyperlinks>
    <hyperlink ref="A1" location="List!A1" display="List!A1"/>
  </hyperlink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8.88671875" defaultRowHeight="13.5" x14ac:dyDescent="0.25"/>
  <cols>
    <col min="1" max="2" width="8.88671875" style="1"/>
    <col min="3" max="3" width="51.44140625" style="1" customWidth="1"/>
    <col min="4" max="11" width="6.109375" style="1" customWidth="1"/>
    <col min="12" max="16384" width="8.88671875" style="1"/>
  </cols>
  <sheetData>
    <row r="1" spans="1:14" ht="15" x14ac:dyDescent="0.25">
      <c r="A1" s="308" t="s">
        <v>848</v>
      </c>
    </row>
    <row r="2" spans="1:14" ht="14.25" x14ac:dyDescent="0.25">
      <c r="C2" s="33" t="s">
        <v>768</v>
      </c>
    </row>
    <row r="3" spans="1:14" ht="15" x14ac:dyDescent="0.25">
      <c r="N3" s="87"/>
    </row>
    <row r="4" spans="1:14" ht="20.100000000000001" customHeight="1" x14ac:dyDescent="0.25">
      <c r="C4" s="314" t="s">
        <v>405</v>
      </c>
      <c r="D4" s="315"/>
      <c r="E4" s="315"/>
      <c r="F4" s="315"/>
      <c r="G4" s="315"/>
      <c r="H4" s="315"/>
      <c r="I4" s="315"/>
      <c r="J4" s="315"/>
      <c r="K4" s="315"/>
    </row>
    <row r="5" spans="1:14" ht="94.5" customHeight="1" x14ac:dyDescent="0.25">
      <c r="C5" s="185" t="s">
        <v>405</v>
      </c>
      <c r="D5" s="276"/>
      <c r="E5" s="276"/>
      <c r="F5" s="276"/>
      <c r="G5" s="276"/>
      <c r="H5" s="276"/>
      <c r="I5" s="276"/>
      <c r="J5" s="276"/>
      <c r="K5" s="277"/>
    </row>
    <row r="6" spans="1:14" ht="20.100000000000001" customHeight="1" x14ac:dyDescent="0.25">
      <c r="C6" s="186" t="s">
        <v>761</v>
      </c>
      <c r="D6" s="278"/>
      <c r="E6" s="165" t="s">
        <v>157</v>
      </c>
      <c r="F6" s="204" t="s">
        <v>158</v>
      </c>
      <c r="G6" s="204" t="s">
        <v>159</v>
      </c>
      <c r="H6" s="204" t="s">
        <v>160</v>
      </c>
      <c r="I6" s="204" t="s">
        <v>161</v>
      </c>
      <c r="J6" s="204" t="s">
        <v>162</v>
      </c>
      <c r="K6" s="204" t="s">
        <v>163</v>
      </c>
    </row>
    <row r="7" spans="1:14" ht="20.100000000000001" customHeight="1" x14ac:dyDescent="0.25">
      <c r="C7" s="186" t="s">
        <v>762</v>
      </c>
      <c r="D7" s="278"/>
      <c r="E7" s="165">
        <v>5.5</v>
      </c>
      <c r="F7" s="204">
        <v>5.25</v>
      </c>
      <c r="G7" s="204">
        <v>5</v>
      </c>
      <c r="H7" s="204">
        <v>4.5</v>
      </c>
      <c r="I7" s="204">
        <v>4.5</v>
      </c>
      <c r="J7" s="204">
        <v>4.25</v>
      </c>
      <c r="K7" s="204">
        <v>4.25</v>
      </c>
    </row>
    <row r="8" spans="1:14" ht="20.100000000000001" customHeight="1" x14ac:dyDescent="0.25">
      <c r="C8" s="186" t="s">
        <v>763</v>
      </c>
      <c r="D8" s="278"/>
      <c r="E8" s="165">
        <v>5.63</v>
      </c>
      <c r="F8" s="204">
        <v>5.42</v>
      </c>
      <c r="G8" s="204">
        <v>5.19</v>
      </c>
      <c r="H8" s="204">
        <v>4.6399999999999997</v>
      </c>
      <c r="I8" s="204">
        <v>4.5999999999999996</v>
      </c>
      <c r="J8" s="204">
        <v>4.33</v>
      </c>
      <c r="K8" s="204">
        <v>4.3099999999999996</v>
      </c>
    </row>
    <row r="9" spans="1:14" ht="20.100000000000001" customHeight="1" x14ac:dyDescent="0.25">
      <c r="C9" s="258" t="s">
        <v>764</v>
      </c>
      <c r="D9" s="279"/>
      <c r="E9" s="205">
        <v>5.51</v>
      </c>
      <c r="F9" s="205">
        <v>5.28</v>
      </c>
      <c r="G9" s="205">
        <v>5.08</v>
      </c>
      <c r="H9" s="205">
        <v>4.58</v>
      </c>
      <c r="I9" s="205">
        <v>4.5</v>
      </c>
      <c r="J9" s="205">
        <v>4.25</v>
      </c>
      <c r="K9" s="205">
        <v>4.29</v>
      </c>
    </row>
    <row r="10" spans="1:14" ht="20.100000000000001" customHeight="1" x14ac:dyDescent="0.25">
      <c r="C10" s="259" t="s">
        <v>765</v>
      </c>
      <c r="D10" s="280"/>
      <c r="E10" s="280"/>
      <c r="F10" s="281"/>
      <c r="G10" s="281"/>
      <c r="H10" s="281"/>
      <c r="I10" s="281"/>
      <c r="J10" s="281"/>
      <c r="K10" s="282"/>
    </row>
    <row r="11" spans="1:14" ht="20.100000000000001" customHeight="1" x14ac:dyDescent="0.25">
      <c r="C11" s="202" t="s">
        <v>766</v>
      </c>
      <c r="D11" s="283">
        <v>5.81</v>
      </c>
      <c r="E11" s="278"/>
      <c r="F11" s="204">
        <v>5.8</v>
      </c>
      <c r="G11" s="204">
        <v>5.84</v>
      </c>
      <c r="H11" s="204">
        <v>5.57</v>
      </c>
      <c r="I11" s="204">
        <v>5.63</v>
      </c>
      <c r="J11" s="204">
        <v>5.59</v>
      </c>
      <c r="K11" s="204">
        <v>5.94</v>
      </c>
    </row>
    <row r="12" spans="1:14" ht="20.100000000000001" customHeight="1" x14ac:dyDescent="0.25">
      <c r="C12" s="202" t="s">
        <v>767</v>
      </c>
      <c r="D12" s="283">
        <v>6.81</v>
      </c>
      <c r="E12" s="278"/>
      <c r="F12" s="204">
        <v>7</v>
      </c>
      <c r="G12" s="204">
        <v>7.01</v>
      </c>
      <c r="H12" s="204">
        <v>6.94</v>
      </c>
      <c r="I12" s="204">
        <v>6.96</v>
      </c>
      <c r="J12" s="204">
        <v>6.92</v>
      </c>
      <c r="K12" s="204">
        <v>7.36</v>
      </c>
    </row>
  </sheetData>
  <mergeCells count="1">
    <mergeCell ref="C4:K4"/>
  </mergeCells>
  <hyperlinks>
    <hyperlink ref="A1" location="List!A1" display="List!A1"/>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85" zoomScaleNormal="85" workbookViewId="0">
      <pane xSplit="3" ySplit="1" topLeftCell="D14" activePane="bottomRight" state="frozen"/>
      <selection pane="topRight" activeCell="AA62" sqref="AA62"/>
      <selection pane="bottomLeft" activeCell="AA62" sqref="AA62"/>
      <selection pane="bottomRight"/>
    </sheetView>
  </sheetViews>
  <sheetFormatPr defaultColWidth="8.88671875" defaultRowHeight="16.5" x14ac:dyDescent="0.3"/>
  <cols>
    <col min="1" max="1" width="12.33203125" style="2" customWidth="1"/>
    <col min="2" max="2" width="53" style="2" customWidth="1"/>
    <col min="3" max="13" width="5.88671875" style="2" customWidth="1"/>
    <col min="14" max="16384" width="8.88671875" style="2"/>
  </cols>
  <sheetData>
    <row r="1" spans="1:13" x14ac:dyDescent="0.3">
      <c r="A1" s="308" t="s">
        <v>848</v>
      </c>
    </row>
    <row r="2" spans="1:13" x14ac:dyDescent="0.3">
      <c r="B2" s="2" t="s">
        <v>406</v>
      </c>
    </row>
    <row r="4" spans="1:13" x14ac:dyDescent="0.3">
      <c r="B4" s="261" t="s">
        <v>407</v>
      </c>
      <c r="C4" s="270">
        <v>2013</v>
      </c>
      <c r="D4" s="270">
        <v>2014</v>
      </c>
      <c r="E4" s="270">
        <v>2015</v>
      </c>
      <c r="F4" s="270">
        <v>2016</v>
      </c>
      <c r="G4" s="270">
        <v>2017</v>
      </c>
      <c r="H4" s="270">
        <v>2018</v>
      </c>
      <c r="I4" s="270">
        <v>2019</v>
      </c>
      <c r="J4" s="270">
        <v>2020</v>
      </c>
      <c r="K4" s="271">
        <v>2021</v>
      </c>
      <c r="L4" s="272">
        <v>2022</v>
      </c>
      <c r="M4" s="272">
        <v>2023</v>
      </c>
    </row>
    <row r="5" spans="1:13" x14ac:dyDescent="0.3">
      <c r="B5" s="262"/>
      <c r="C5" s="273"/>
      <c r="D5" s="273"/>
      <c r="E5" s="273"/>
      <c r="F5" s="273"/>
      <c r="G5" s="273"/>
      <c r="H5" s="273"/>
      <c r="I5" s="273"/>
      <c r="J5" s="273"/>
      <c r="K5" s="274"/>
      <c r="L5" s="275"/>
      <c r="M5" s="275"/>
    </row>
    <row r="6" spans="1:13" ht="42" customHeight="1" x14ac:dyDescent="0.3">
      <c r="B6" s="262"/>
      <c r="C6" s="171" t="s">
        <v>408</v>
      </c>
      <c r="D6" s="171" t="s">
        <v>408</v>
      </c>
      <c r="E6" s="171" t="s">
        <v>408</v>
      </c>
      <c r="F6" s="171" t="s">
        <v>408</v>
      </c>
      <c r="G6" s="171" t="s">
        <v>408</v>
      </c>
      <c r="H6" s="171" t="s">
        <v>408</v>
      </c>
      <c r="I6" s="172" t="s">
        <v>408</v>
      </c>
      <c r="J6" s="172" t="s">
        <v>408</v>
      </c>
      <c r="K6" s="173" t="s">
        <v>409</v>
      </c>
      <c r="L6" s="173" t="s">
        <v>409</v>
      </c>
      <c r="M6" s="173" t="s">
        <v>409</v>
      </c>
    </row>
    <row r="7" spans="1:13" x14ac:dyDescent="0.3">
      <c r="B7" s="263" t="s">
        <v>410</v>
      </c>
      <c r="C7" s="264"/>
      <c r="D7" s="264"/>
      <c r="E7" s="264"/>
      <c r="F7" s="264"/>
      <c r="G7" s="264"/>
      <c r="H7" s="264"/>
      <c r="I7" s="264"/>
      <c r="J7" s="264"/>
      <c r="K7" s="264"/>
      <c r="L7" s="264"/>
      <c r="M7" s="265"/>
    </row>
    <row r="8" spans="1:13" x14ac:dyDescent="0.3">
      <c r="B8" s="174" t="s">
        <v>411</v>
      </c>
      <c r="C8" s="249" t="s">
        <v>412</v>
      </c>
      <c r="D8" s="249" t="s">
        <v>413</v>
      </c>
      <c r="E8" s="249" t="s">
        <v>414</v>
      </c>
      <c r="F8" s="249" t="s">
        <v>415</v>
      </c>
      <c r="G8" s="249" t="s">
        <v>416</v>
      </c>
      <c r="H8" s="249" t="s">
        <v>417</v>
      </c>
      <c r="I8" s="249" t="s">
        <v>418</v>
      </c>
      <c r="J8" s="249" t="s">
        <v>419</v>
      </c>
      <c r="K8" s="250" t="s">
        <v>420</v>
      </c>
      <c r="L8" s="251" t="s">
        <v>421</v>
      </c>
      <c r="M8" s="251" t="s">
        <v>419</v>
      </c>
    </row>
    <row r="9" spans="1:13" x14ac:dyDescent="0.3">
      <c r="B9" s="174" t="s">
        <v>422</v>
      </c>
      <c r="C9" s="249" t="s">
        <v>423</v>
      </c>
      <c r="D9" s="249" t="s">
        <v>424</v>
      </c>
      <c r="E9" s="249" t="s">
        <v>419</v>
      </c>
      <c r="F9" s="249" t="s">
        <v>425</v>
      </c>
      <c r="G9" s="249" t="s">
        <v>426</v>
      </c>
      <c r="H9" s="249" t="s">
        <v>427</v>
      </c>
      <c r="I9" s="249" t="s">
        <v>428</v>
      </c>
      <c r="J9" s="249" t="s">
        <v>429</v>
      </c>
      <c r="K9" s="250" t="s">
        <v>420</v>
      </c>
      <c r="L9" s="251" t="s">
        <v>413</v>
      </c>
      <c r="M9" s="251" t="s">
        <v>430</v>
      </c>
    </row>
    <row r="10" spans="1:13" x14ac:dyDescent="0.3">
      <c r="B10" s="174" t="s">
        <v>431</v>
      </c>
      <c r="C10" s="249" t="s">
        <v>423</v>
      </c>
      <c r="D10" s="249" t="s">
        <v>432</v>
      </c>
      <c r="E10" s="249" t="s">
        <v>433</v>
      </c>
      <c r="F10" s="249" t="s">
        <v>434</v>
      </c>
      <c r="G10" s="249" t="s">
        <v>435</v>
      </c>
      <c r="H10" s="249" t="s">
        <v>436</v>
      </c>
      <c r="I10" s="249" t="s">
        <v>429</v>
      </c>
      <c r="J10" s="249" t="s">
        <v>437</v>
      </c>
      <c r="K10" s="250" t="s">
        <v>438</v>
      </c>
      <c r="L10" s="251" t="s">
        <v>419</v>
      </c>
      <c r="M10" s="251" t="s">
        <v>424</v>
      </c>
    </row>
    <row r="11" spans="1:13" x14ac:dyDescent="0.3">
      <c r="B11" s="266" t="s">
        <v>439</v>
      </c>
      <c r="C11" s="264"/>
      <c r="D11" s="264"/>
      <c r="E11" s="264"/>
      <c r="F11" s="264"/>
      <c r="G11" s="264"/>
      <c r="H11" s="264"/>
      <c r="I11" s="264"/>
      <c r="J11" s="264"/>
      <c r="K11" s="264"/>
      <c r="L11" s="264"/>
      <c r="M11" s="265"/>
    </row>
    <row r="12" spans="1:13" x14ac:dyDescent="0.3">
      <c r="B12" s="174" t="s">
        <v>440</v>
      </c>
      <c r="C12" s="249" t="s">
        <v>441</v>
      </c>
      <c r="D12" s="249" t="s">
        <v>442</v>
      </c>
      <c r="E12" s="249" t="s">
        <v>443</v>
      </c>
      <c r="F12" s="249" t="s">
        <v>444</v>
      </c>
      <c r="G12" s="249" t="s">
        <v>445</v>
      </c>
      <c r="H12" s="249" t="s">
        <v>446</v>
      </c>
      <c r="I12" s="249" t="s">
        <v>447</v>
      </c>
      <c r="J12" s="249" t="s">
        <v>448</v>
      </c>
      <c r="K12" s="250" t="s">
        <v>449</v>
      </c>
      <c r="L12" s="251" t="s">
        <v>450</v>
      </c>
      <c r="M12" s="251" t="s">
        <v>451</v>
      </c>
    </row>
    <row r="13" spans="1:13" x14ac:dyDescent="0.3">
      <c r="B13" s="174" t="s">
        <v>452</v>
      </c>
      <c r="C13" s="249" t="s">
        <v>453</v>
      </c>
      <c r="D13" s="249" t="s">
        <v>430</v>
      </c>
      <c r="E13" s="249" t="s">
        <v>454</v>
      </c>
      <c r="F13" s="249" t="s">
        <v>455</v>
      </c>
      <c r="G13" s="249" t="s">
        <v>456</v>
      </c>
      <c r="H13" s="249" t="s">
        <v>457</v>
      </c>
      <c r="I13" s="249" t="s">
        <v>458</v>
      </c>
      <c r="J13" s="249" t="s">
        <v>459</v>
      </c>
      <c r="K13" s="250" t="s">
        <v>460</v>
      </c>
      <c r="L13" s="251" t="s">
        <v>428</v>
      </c>
      <c r="M13" s="251" t="s">
        <v>461</v>
      </c>
    </row>
    <row r="14" spans="1:13" x14ac:dyDescent="0.3">
      <c r="B14" s="266" t="s">
        <v>462</v>
      </c>
      <c r="C14" s="264"/>
      <c r="D14" s="264"/>
      <c r="E14" s="264"/>
      <c r="F14" s="264"/>
      <c r="G14" s="264"/>
      <c r="H14" s="264"/>
      <c r="I14" s="264"/>
      <c r="J14" s="264"/>
      <c r="K14" s="264"/>
      <c r="L14" s="264"/>
      <c r="M14" s="265"/>
    </row>
    <row r="15" spans="1:13" x14ac:dyDescent="0.3">
      <c r="B15" s="174" t="s">
        <v>463</v>
      </c>
      <c r="C15" s="249" t="s">
        <v>464</v>
      </c>
      <c r="D15" s="249" t="s">
        <v>465</v>
      </c>
      <c r="E15" s="249" t="s">
        <v>466</v>
      </c>
      <c r="F15" s="249" t="s">
        <v>467</v>
      </c>
      <c r="G15" s="249" t="s">
        <v>468</v>
      </c>
      <c r="H15" s="249" t="s">
        <v>469</v>
      </c>
      <c r="I15" s="249" t="s">
        <v>470</v>
      </c>
      <c r="J15" s="249" t="s">
        <v>471</v>
      </c>
      <c r="K15" s="250" t="s">
        <v>418</v>
      </c>
      <c r="L15" s="251" t="s">
        <v>472</v>
      </c>
      <c r="M15" s="251" t="s">
        <v>457</v>
      </c>
    </row>
    <row r="16" spans="1:13" x14ac:dyDescent="0.3">
      <c r="B16" s="174" t="s">
        <v>473</v>
      </c>
      <c r="C16" s="249" t="s">
        <v>458</v>
      </c>
      <c r="D16" s="249" t="s">
        <v>474</v>
      </c>
      <c r="E16" s="249" t="s">
        <v>475</v>
      </c>
      <c r="F16" s="249" t="s">
        <v>476</v>
      </c>
      <c r="G16" s="249" t="s">
        <v>477</v>
      </c>
      <c r="H16" s="249" t="s">
        <v>478</v>
      </c>
      <c r="I16" s="249" t="s">
        <v>479</v>
      </c>
      <c r="J16" s="249" t="s">
        <v>480</v>
      </c>
      <c r="K16" s="250" t="s">
        <v>481</v>
      </c>
      <c r="L16" s="251" t="s">
        <v>460</v>
      </c>
      <c r="M16" s="251" t="s">
        <v>472</v>
      </c>
    </row>
    <row r="17" spans="2:13" x14ac:dyDescent="0.3">
      <c r="B17" s="174" t="s">
        <v>482</v>
      </c>
      <c r="C17" s="249" t="s">
        <v>483</v>
      </c>
      <c r="D17" s="249" t="s">
        <v>484</v>
      </c>
      <c r="E17" s="249" t="s">
        <v>485</v>
      </c>
      <c r="F17" s="249" t="s">
        <v>486</v>
      </c>
      <c r="G17" s="249" t="s">
        <v>472</v>
      </c>
      <c r="H17" s="249" t="s">
        <v>487</v>
      </c>
      <c r="I17" s="249" t="s">
        <v>419</v>
      </c>
      <c r="J17" s="249" t="s">
        <v>488</v>
      </c>
      <c r="K17" s="250" t="s">
        <v>489</v>
      </c>
      <c r="L17" s="251" t="s">
        <v>472</v>
      </c>
      <c r="M17" s="251" t="s">
        <v>490</v>
      </c>
    </row>
    <row r="18" spans="2:13" x14ac:dyDescent="0.3">
      <c r="B18" s="174" t="s">
        <v>491</v>
      </c>
      <c r="C18" s="249" t="s">
        <v>492</v>
      </c>
      <c r="D18" s="249" t="s">
        <v>438</v>
      </c>
      <c r="E18" s="249" t="s">
        <v>493</v>
      </c>
      <c r="F18" s="249" t="s">
        <v>454</v>
      </c>
      <c r="G18" s="249" t="s">
        <v>494</v>
      </c>
      <c r="H18" s="249" t="s">
        <v>495</v>
      </c>
      <c r="I18" s="249" t="s">
        <v>496</v>
      </c>
      <c r="J18" s="249" t="s">
        <v>497</v>
      </c>
      <c r="K18" s="250" t="s">
        <v>429</v>
      </c>
      <c r="L18" s="251" t="s">
        <v>426</v>
      </c>
      <c r="M18" s="251" t="s">
        <v>436</v>
      </c>
    </row>
    <row r="19" spans="2:13" x14ac:dyDescent="0.3">
      <c r="B19" s="174" t="s">
        <v>498</v>
      </c>
      <c r="C19" s="249" t="s">
        <v>430</v>
      </c>
      <c r="D19" s="249" t="s">
        <v>417</v>
      </c>
      <c r="E19" s="249" t="s">
        <v>477</v>
      </c>
      <c r="F19" s="249" t="s">
        <v>499</v>
      </c>
      <c r="G19" s="249" t="s">
        <v>500</v>
      </c>
      <c r="H19" s="249" t="s">
        <v>501</v>
      </c>
      <c r="I19" s="249" t="s">
        <v>502</v>
      </c>
      <c r="J19" s="249" t="s">
        <v>503</v>
      </c>
      <c r="K19" s="250" t="s">
        <v>504</v>
      </c>
      <c r="L19" s="251" t="s">
        <v>505</v>
      </c>
      <c r="M19" s="251" t="s">
        <v>506</v>
      </c>
    </row>
    <row r="20" spans="2:13" x14ac:dyDescent="0.3">
      <c r="B20" s="266" t="s">
        <v>507</v>
      </c>
      <c r="C20" s="264"/>
      <c r="D20" s="264"/>
      <c r="E20" s="264"/>
      <c r="F20" s="264"/>
      <c r="G20" s="264"/>
      <c r="H20" s="264"/>
      <c r="I20" s="264"/>
      <c r="J20" s="264"/>
      <c r="K20" s="264"/>
      <c r="L20" s="264"/>
      <c r="M20" s="265"/>
    </row>
    <row r="21" spans="2:13" x14ac:dyDescent="0.3">
      <c r="B21" s="260" t="s">
        <v>508</v>
      </c>
      <c r="C21" s="249" t="s">
        <v>509</v>
      </c>
      <c r="D21" s="249" t="s">
        <v>429</v>
      </c>
      <c r="E21" s="249" t="s">
        <v>510</v>
      </c>
      <c r="F21" s="249" t="s">
        <v>511</v>
      </c>
      <c r="G21" s="249" t="s">
        <v>512</v>
      </c>
      <c r="H21" s="249" t="s">
        <v>513</v>
      </c>
      <c r="I21" s="249" t="s">
        <v>514</v>
      </c>
      <c r="J21" s="249" t="s">
        <v>497</v>
      </c>
      <c r="K21" s="250" t="s">
        <v>417</v>
      </c>
      <c r="L21" s="251" t="s">
        <v>428</v>
      </c>
      <c r="M21" s="251" t="s">
        <v>515</v>
      </c>
    </row>
    <row r="22" spans="2:13" x14ac:dyDescent="0.3">
      <c r="B22" s="174" t="s">
        <v>516</v>
      </c>
      <c r="C22" s="249" t="s">
        <v>458</v>
      </c>
      <c r="D22" s="249" t="s">
        <v>517</v>
      </c>
      <c r="E22" s="249" t="s">
        <v>489</v>
      </c>
      <c r="F22" s="249" t="s">
        <v>518</v>
      </c>
      <c r="G22" s="249" t="s">
        <v>511</v>
      </c>
      <c r="H22" s="249" t="s">
        <v>519</v>
      </c>
      <c r="I22" s="249" t="s">
        <v>520</v>
      </c>
      <c r="J22" s="249" t="s">
        <v>521</v>
      </c>
      <c r="K22" s="250" t="s">
        <v>522</v>
      </c>
      <c r="L22" s="251" t="s">
        <v>429</v>
      </c>
      <c r="M22" s="251" t="s">
        <v>428</v>
      </c>
    </row>
    <row r="23" spans="2:13" x14ac:dyDescent="0.3">
      <c r="B23" s="174" t="s">
        <v>523</v>
      </c>
      <c r="C23" s="249" t="s">
        <v>524</v>
      </c>
      <c r="D23" s="249" t="s">
        <v>493</v>
      </c>
      <c r="E23" s="249" t="s">
        <v>525</v>
      </c>
      <c r="F23" s="249" t="s">
        <v>511</v>
      </c>
      <c r="G23" s="249" t="s">
        <v>526</v>
      </c>
      <c r="H23" s="249" t="s">
        <v>506</v>
      </c>
      <c r="I23" s="249" t="s">
        <v>468</v>
      </c>
      <c r="J23" s="249" t="s">
        <v>527</v>
      </c>
      <c r="K23" s="250" t="s">
        <v>528</v>
      </c>
      <c r="L23" s="251" t="s">
        <v>428</v>
      </c>
      <c r="M23" s="251" t="s">
        <v>413</v>
      </c>
    </row>
    <row r="24" spans="2:13" x14ac:dyDescent="0.3">
      <c r="B24" s="260" t="s">
        <v>529</v>
      </c>
      <c r="C24" s="249" t="s">
        <v>530</v>
      </c>
      <c r="D24" s="249" t="s">
        <v>531</v>
      </c>
      <c r="E24" s="249" t="s">
        <v>427</v>
      </c>
      <c r="F24" s="249" t="s">
        <v>532</v>
      </c>
      <c r="G24" s="249" t="s">
        <v>500</v>
      </c>
      <c r="H24" s="249" t="s">
        <v>506</v>
      </c>
      <c r="I24" s="249" t="s">
        <v>421</v>
      </c>
      <c r="J24" s="249" t="s">
        <v>533</v>
      </c>
      <c r="K24" s="250" t="s">
        <v>534</v>
      </c>
      <c r="L24" s="251" t="s">
        <v>493</v>
      </c>
      <c r="M24" s="251" t="s">
        <v>493</v>
      </c>
    </row>
    <row r="25" spans="2:13" x14ac:dyDescent="0.3">
      <c r="B25" s="174" t="s">
        <v>535</v>
      </c>
      <c r="C25" s="249" t="s">
        <v>536</v>
      </c>
      <c r="D25" s="249" t="s">
        <v>537</v>
      </c>
      <c r="E25" s="249" t="s">
        <v>538</v>
      </c>
      <c r="F25" s="249" t="s">
        <v>539</v>
      </c>
      <c r="G25" s="249" t="s">
        <v>540</v>
      </c>
      <c r="H25" s="249" t="s">
        <v>541</v>
      </c>
      <c r="I25" s="249" t="s">
        <v>542</v>
      </c>
      <c r="J25" s="249" t="s">
        <v>521</v>
      </c>
      <c r="K25" s="250" t="s">
        <v>543</v>
      </c>
      <c r="L25" s="251" t="s">
        <v>427</v>
      </c>
      <c r="M25" s="251" t="s">
        <v>460</v>
      </c>
    </row>
    <row r="26" spans="2:13" x14ac:dyDescent="0.3">
      <c r="B26" s="174" t="s">
        <v>544</v>
      </c>
      <c r="C26" s="249" t="s">
        <v>545</v>
      </c>
      <c r="D26" s="249" t="s">
        <v>546</v>
      </c>
      <c r="E26" s="249" t="s">
        <v>429</v>
      </c>
      <c r="F26" s="249" t="s">
        <v>547</v>
      </c>
      <c r="G26" s="249" t="s">
        <v>466</v>
      </c>
      <c r="H26" s="249" t="s">
        <v>548</v>
      </c>
      <c r="I26" s="249" t="s">
        <v>549</v>
      </c>
      <c r="J26" s="249" t="s">
        <v>550</v>
      </c>
      <c r="K26" s="250" t="s">
        <v>424</v>
      </c>
      <c r="L26" s="251" t="s">
        <v>460</v>
      </c>
      <c r="M26" s="251" t="s">
        <v>493</v>
      </c>
    </row>
    <row r="27" spans="2:13" x14ac:dyDescent="0.3">
      <c r="B27" s="260" t="s">
        <v>551</v>
      </c>
      <c r="C27" s="249" t="s">
        <v>552</v>
      </c>
      <c r="D27" s="249" t="s">
        <v>553</v>
      </c>
      <c r="E27" s="249" t="s">
        <v>469</v>
      </c>
      <c r="F27" s="249" t="s">
        <v>554</v>
      </c>
      <c r="G27" s="249" t="s">
        <v>555</v>
      </c>
      <c r="H27" s="249" t="s">
        <v>539</v>
      </c>
      <c r="I27" s="249" t="s">
        <v>556</v>
      </c>
      <c r="J27" s="249" t="s">
        <v>557</v>
      </c>
      <c r="K27" s="250" t="s">
        <v>558</v>
      </c>
      <c r="L27" s="251" t="s">
        <v>433</v>
      </c>
      <c r="M27" s="251" t="s">
        <v>513</v>
      </c>
    </row>
    <row r="28" spans="2:13" x14ac:dyDescent="0.3">
      <c r="B28" s="260" t="s">
        <v>559</v>
      </c>
      <c r="C28" s="249" t="s">
        <v>534</v>
      </c>
      <c r="D28" s="249" t="s">
        <v>560</v>
      </c>
      <c r="E28" s="249" t="s">
        <v>561</v>
      </c>
      <c r="F28" s="249" t="s">
        <v>464</v>
      </c>
      <c r="G28" s="249" t="s">
        <v>562</v>
      </c>
      <c r="H28" s="249" t="s">
        <v>563</v>
      </c>
      <c r="I28" s="249" t="s">
        <v>564</v>
      </c>
      <c r="J28" s="249" t="s">
        <v>565</v>
      </c>
      <c r="K28" s="250" t="s">
        <v>566</v>
      </c>
      <c r="L28" s="251" t="s">
        <v>528</v>
      </c>
      <c r="M28" s="251" t="s">
        <v>454</v>
      </c>
    </row>
    <row r="29" spans="2:13" x14ac:dyDescent="0.3">
      <c r="B29" s="266" t="s">
        <v>567</v>
      </c>
      <c r="C29" s="264"/>
      <c r="D29" s="264"/>
      <c r="E29" s="264"/>
      <c r="F29" s="264"/>
      <c r="G29" s="264"/>
      <c r="H29" s="264"/>
      <c r="I29" s="264"/>
      <c r="J29" s="264"/>
      <c r="K29" s="264"/>
      <c r="L29" s="264"/>
      <c r="M29" s="265"/>
    </row>
    <row r="30" spans="2:13" x14ac:dyDescent="0.3">
      <c r="B30" s="174" t="s">
        <v>568</v>
      </c>
      <c r="C30" s="249" t="s">
        <v>569</v>
      </c>
      <c r="D30" s="249" t="s">
        <v>570</v>
      </c>
      <c r="E30" s="249" t="s">
        <v>571</v>
      </c>
      <c r="F30" s="249" t="s">
        <v>572</v>
      </c>
      <c r="G30" s="249" t="s">
        <v>573</v>
      </c>
      <c r="H30" s="249" t="s">
        <v>574</v>
      </c>
      <c r="I30" s="249" t="s">
        <v>575</v>
      </c>
      <c r="J30" s="250" t="s">
        <v>576</v>
      </c>
      <c r="K30" s="250" t="s">
        <v>577</v>
      </c>
      <c r="L30" s="251" t="s">
        <v>578</v>
      </c>
      <c r="M30" s="251" t="s">
        <v>579</v>
      </c>
    </row>
    <row r="31" spans="2:13" x14ac:dyDescent="0.3">
      <c r="B31" s="174" t="s">
        <v>580</v>
      </c>
      <c r="C31" s="249" t="s">
        <v>581</v>
      </c>
      <c r="D31" s="249" t="s">
        <v>582</v>
      </c>
      <c r="E31" s="249" t="s">
        <v>583</v>
      </c>
      <c r="F31" s="249" t="s">
        <v>584</v>
      </c>
      <c r="G31" s="249" t="s">
        <v>585</v>
      </c>
      <c r="H31" s="249" t="s">
        <v>586</v>
      </c>
      <c r="I31" s="249" t="s">
        <v>587</v>
      </c>
      <c r="J31" s="250" t="s">
        <v>588</v>
      </c>
      <c r="K31" s="250" t="s">
        <v>589</v>
      </c>
      <c r="L31" s="251" t="s">
        <v>590</v>
      </c>
      <c r="M31" s="251" t="s">
        <v>591</v>
      </c>
    </row>
    <row r="32" spans="2:13" x14ac:dyDescent="0.3">
      <c r="B32" s="174" t="s">
        <v>592</v>
      </c>
      <c r="C32" s="249" t="s">
        <v>593</v>
      </c>
      <c r="D32" s="249" t="s">
        <v>594</v>
      </c>
      <c r="E32" s="249" t="s">
        <v>595</v>
      </c>
      <c r="F32" s="249" t="s">
        <v>596</v>
      </c>
      <c r="G32" s="249" t="s">
        <v>597</v>
      </c>
      <c r="H32" s="249" t="s">
        <v>598</v>
      </c>
      <c r="I32" s="249" t="s">
        <v>599</v>
      </c>
      <c r="J32" s="250" t="s">
        <v>600</v>
      </c>
      <c r="K32" s="250" t="s">
        <v>601</v>
      </c>
      <c r="L32" s="251" t="s">
        <v>602</v>
      </c>
      <c r="M32" s="251" t="s">
        <v>603</v>
      </c>
    </row>
    <row r="33" spans="2:13" x14ac:dyDescent="0.3">
      <c r="B33" s="174" t="s">
        <v>604</v>
      </c>
      <c r="C33" s="249" t="s">
        <v>605</v>
      </c>
      <c r="D33" s="249" t="s">
        <v>606</v>
      </c>
      <c r="E33" s="249" t="s">
        <v>607</v>
      </c>
      <c r="F33" s="249" t="s">
        <v>608</v>
      </c>
      <c r="G33" s="249" t="s">
        <v>609</v>
      </c>
      <c r="H33" s="249" t="s">
        <v>610</v>
      </c>
      <c r="I33" s="249" t="s">
        <v>611</v>
      </c>
      <c r="J33" s="250" t="s">
        <v>612</v>
      </c>
      <c r="K33" s="250" t="s">
        <v>613</v>
      </c>
      <c r="L33" s="251" t="s">
        <v>614</v>
      </c>
      <c r="M33" s="251" t="s">
        <v>615</v>
      </c>
    </row>
    <row r="34" spans="2:13" x14ac:dyDescent="0.3">
      <c r="B34" s="174" t="s">
        <v>616</v>
      </c>
      <c r="C34" s="249" t="s">
        <v>617</v>
      </c>
      <c r="D34" s="249" t="s">
        <v>618</v>
      </c>
      <c r="E34" s="249" t="s">
        <v>619</v>
      </c>
      <c r="F34" s="249" t="s">
        <v>533</v>
      </c>
      <c r="G34" s="249" t="s">
        <v>620</v>
      </c>
      <c r="H34" s="249" t="s">
        <v>621</v>
      </c>
      <c r="I34" s="249" t="s">
        <v>622</v>
      </c>
      <c r="J34" s="250" t="s">
        <v>623</v>
      </c>
      <c r="K34" s="250" t="s">
        <v>624</v>
      </c>
      <c r="L34" s="251" t="s">
        <v>503</v>
      </c>
      <c r="M34" s="251" t="s">
        <v>625</v>
      </c>
    </row>
    <row r="35" spans="2:13" x14ac:dyDescent="0.3">
      <c r="B35" s="174" t="s">
        <v>626</v>
      </c>
      <c r="C35" s="249" t="s">
        <v>415</v>
      </c>
      <c r="D35" s="249" t="s">
        <v>627</v>
      </c>
      <c r="E35" s="249" t="s">
        <v>465</v>
      </c>
      <c r="F35" s="249" t="s">
        <v>418</v>
      </c>
      <c r="G35" s="249" t="s">
        <v>460</v>
      </c>
      <c r="H35" s="249" t="s">
        <v>628</v>
      </c>
      <c r="I35" s="249" t="s">
        <v>629</v>
      </c>
      <c r="J35" s="250" t="s">
        <v>429</v>
      </c>
      <c r="K35" s="250" t="s">
        <v>428</v>
      </c>
      <c r="L35" s="251" t="s">
        <v>437</v>
      </c>
      <c r="M35" s="251" t="s">
        <v>460</v>
      </c>
    </row>
    <row r="36" spans="2:13" x14ac:dyDescent="0.3">
      <c r="B36" s="174" t="s">
        <v>630</v>
      </c>
      <c r="C36" s="249" t="s">
        <v>631</v>
      </c>
      <c r="D36" s="249" t="s">
        <v>526</v>
      </c>
      <c r="E36" s="249" t="s">
        <v>632</v>
      </c>
      <c r="F36" s="249" t="s">
        <v>633</v>
      </c>
      <c r="G36" s="249" t="s">
        <v>634</v>
      </c>
      <c r="H36" s="249" t="s">
        <v>495</v>
      </c>
      <c r="I36" s="249" t="s">
        <v>635</v>
      </c>
      <c r="J36" s="250" t="s">
        <v>635</v>
      </c>
      <c r="K36" s="250" t="s">
        <v>636</v>
      </c>
      <c r="L36" s="251" t="s">
        <v>637</v>
      </c>
      <c r="M36" s="251" t="s">
        <v>458</v>
      </c>
    </row>
    <row r="37" spans="2:13" x14ac:dyDescent="0.3">
      <c r="B37" s="174" t="s">
        <v>638</v>
      </c>
      <c r="C37" s="249" t="s">
        <v>639</v>
      </c>
      <c r="D37" s="249" t="s">
        <v>459</v>
      </c>
      <c r="E37" s="249" t="s">
        <v>560</v>
      </c>
      <c r="F37" s="249" t="s">
        <v>627</v>
      </c>
      <c r="G37" s="249" t="s">
        <v>471</v>
      </c>
      <c r="H37" s="249" t="s">
        <v>478</v>
      </c>
      <c r="I37" s="249" t="s">
        <v>640</v>
      </c>
      <c r="J37" s="250" t="s">
        <v>480</v>
      </c>
      <c r="K37" s="250" t="s">
        <v>485</v>
      </c>
      <c r="L37" s="251" t="s">
        <v>480</v>
      </c>
      <c r="M37" s="251" t="s">
        <v>641</v>
      </c>
    </row>
    <row r="38" spans="2:13" x14ac:dyDescent="0.3">
      <c r="B38" s="266" t="s">
        <v>642</v>
      </c>
      <c r="C38" s="264"/>
      <c r="D38" s="264"/>
      <c r="E38" s="264"/>
      <c r="F38" s="264"/>
      <c r="G38" s="264"/>
      <c r="H38" s="264"/>
      <c r="I38" s="264"/>
      <c r="J38" s="264"/>
      <c r="K38" s="264"/>
      <c r="L38" s="264"/>
      <c r="M38" s="265"/>
    </row>
    <row r="39" spans="2:13" x14ac:dyDescent="0.3">
      <c r="B39" s="174" t="s">
        <v>643</v>
      </c>
      <c r="C39" s="249" t="s">
        <v>644</v>
      </c>
      <c r="D39" s="249" t="s">
        <v>645</v>
      </c>
      <c r="E39" s="249" t="s">
        <v>646</v>
      </c>
      <c r="F39" s="249" t="s">
        <v>647</v>
      </c>
      <c r="G39" s="249" t="s">
        <v>648</v>
      </c>
      <c r="H39" s="249" t="s">
        <v>649</v>
      </c>
      <c r="I39" s="249" t="s">
        <v>650</v>
      </c>
      <c r="J39" s="249" t="s">
        <v>651</v>
      </c>
      <c r="K39" s="252" t="s">
        <v>652</v>
      </c>
      <c r="L39" s="253" t="s">
        <v>653</v>
      </c>
      <c r="M39" s="253" t="s">
        <v>654</v>
      </c>
    </row>
    <row r="40" spans="2:13" x14ac:dyDescent="0.3">
      <c r="B40" s="174" t="s">
        <v>655</v>
      </c>
      <c r="C40" s="249" t="s">
        <v>656</v>
      </c>
      <c r="D40" s="249" t="s">
        <v>657</v>
      </c>
      <c r="E40" s="249" t="s">
        <v>658</v>
      </c>
      <c r="F40" s="249" t="s">
        <v>659</v>
      </c>
      <c r="G40" s="249" t="s">
        <v>660</v>
      </c>
      <c r="H40" s="249" t="s">
        <v>661</v>
      </c>
      <c r="I40" s="249" t="s">
        <v>662</v>
      </c>
      <c r="J40" s="249" t="s">
        <v>663</v>
      </c>
      <c r="K40" s="252" t="s">
        <v>664</v>
      </c>
      <c r="L40" s="253" t="s">
        <v>665</v>
      </c>
      <c r="M40" s="253" t="s">
        <v>666</v>
      </c>
    </row>
    <row r="41" spans="2:13" x14ac:dyDescent="0.3">
      <c r="B41" s="174" t="s">
        <v>667</v>
      </c>
      <c r="C41" s="249" t="s">
        <v>668</v>
      </c>
      <c r="D41" s="249" t="s">
        <v>669</v>
      </c>
      <c r="E41" s="249" t="s">
        <v>670</v>
      </c>
      <c r="F41" s="249" t="s">
        <v>671</v>
      </c>
      <c r="G41" s="249" t="s">
        <v>672</v>
      </c>
      <c r="H41" s="249" t="s">
        <v>673</v>
      </c>
      <c r="I41" s="249" t="s">
        <v>674</v>
      </c>
      <c r="J41" s="249" t="s">
        <v>675</v>
      </c>
      <c r="K41" s="252" t="s">
        <v>676</v>
      </c>
      <c r="L41" s="253" t="s">
        <v>677</v>
      </c>
      <c r="M41" s="253" t="s">
        <v>678</v>
      </c>
    </row>
    <row r="42" spans="2:13" x14ac:dyDescent="0.3">
      <c r="B42" s="174" t="s">
        <v>679</v>
      </c>
      <c r="C42" s="249" t="s">
        <v>680</v>
      </c>
      <c r="D42" s="249" t="s">
        <v>681</v>
      </c>
      <c r="E42" s="249" t="s">
        <v>682</v>
      </c>
      <c r="F42" s="249" t="s">
        <v>683</v>
      </c>
      <c r="G42" s="249" t="s">
        <v>684</v>
      </c>
      <c r="H42" s="249" t="s">
        <v>685</v>
      </c>
      <c r="I42" s="249" t="s">
        <v>686</v>
      </c>
      <c r="J42" s="249" t="s">
        <v>687</v>
      </c>
      <c r="K42" s="252" t="s">
        <v>688</v>
      </c>
      <c r="L42" s="253" t="s">
        <v>689</v>
      </c>
      <c r="M42" s="253" t="s">
        <v>690</v>
      </c>
    </row>
    <row r="43" spans="2:13" x14ac:dyDescent="0.3">
      <c r="B43" s="174" t="s">
        <v>691</v>
      </c>
      <c r="C43" s="249" t="s">
        <v>692</v>
      </c>
      <c r="D43" s="249" t="s">
        <v>693</v>
      </c>
      <c r="E43" s="249" t="s">
        <v>694</v>
      </c>
      <c r="F43" s="249" t="s">
        <v>695</v>
      </c>
      <c r="G43" s="249" t="s">
        <v>696</v>
      </c>
      <c r="H43" s="249" t="s">
        <v>697</v>
      </c>
      <c r="I43" s="249" t="s">
        <v>693</v>
      </c>
      <c r="J43" s="249" t="s">
        <v>698</v>
      </c>
      <c r="K43" s="252" t="s">
        <v>699</v>
      </c>
      <c r="L43" s="253" t="s">
        <v>700</v>
      </c>
      <c r="M43" s="253" t="s">
        <v>701</v>
      </c>
    </row>
    <row r="44" spans="2:13" x14ac:dyDescent="0.3">
      <c r="B44" s="174" t="s">
        <v>702</v>
      </c>
      <c r="C44" s="249" t="s">
        <v>703</v>
      </c>
      <c r="D44" s="249" t="s">
        <v>703</v>
      </c>
      <c r="E44" s="249" t="s">
        <v>704</v>
      </c>
      <c r="F44" s="249" t="s">
        <v>554</v>
      </c>
      <c r="G44" s="249" t="s">
        <v>705</v>
      </c>
      <c r="H44" s="249" t="s">
        <v>706</v>
      </c>
      <c r="I44" s="249" t="s">
        <v>697</v>
      </c>
      <c r="J44" s="249" t="s">
        <v>707</v>
      </c>
      <c r="K44" s="252" t="s">
        <v>696</v>
      </c>
      <c r="L44" s="253" t="s">
        <v>694</v>
      </c>
      <c r="M44" s="253" t="s">
        <v>692</v>
      </c>
    </row>
    <row r="45" spans="2:13" x14ac:dyDescent="0.3">
      <c r="B45" s="174" t="s">
        <v>708</v>
      </c>
      <c r="C45" s="249" t="s">
        <v>709</v>
      </c>
      <c r="D45" s="249" t="s">
        <v>710</v>
      </c>
      <c r="E45" s="249" t="s">
        <v>711</v>
      </c>
      <c r="F45" s="249" t="s">
        <v>712</v>
      </c>
      <c r="G45" s="249" t="s">
        <v>713</v>
      </c>
      <c r="H45" s="249" t="s">
        <v>714</v>
      </c>
      <c r="I45" s="249" t="s">
        <v>715</v>
      </c>
      <c r="J45" s="249" t="s">
        <v>716</v>
      </c>
      <c r="K45" s="252" t="s">
        <v>717</v>
      </c>
      <c r="L45" s="253" t="s">
        <v>718</v>
      </c>
      <c r="M45" s="253" t="s">
        <v>719</v>
      </c>
    </row>
    <row r="46" spans="2:13" x14ac:dyDescent="0.3">
      <c r="B46" s="174" t="s">
        <v>720</v>
      </c>
      <c r="C46" s="249" t="s">
        <v>721</v>
      </c>
      <c r="D46" s="249" t="s">
        <v>722</v>
      </c>
      <c r="E46" s="249" t="s">
        <v>723</v>
      </c>
      <c r="F46" s="249" t="s">
        <v>724</v>
      </c>
      <c r="G46" s="249" t="s">
        <v>723</v>
      </c>
      <c r="H46" s="249" t="s">
        <v>725</v>
      </c>
      <c r="I46" s="249" t="s">
        <v>627</v>
      </c>
      <c r="J46" s="249" t="s">
        <v>726</v>
      </c>
      <c r="K46" s="252" t="s">
        <v>727</v>
      </c>
      <c r="L46" s="253" t="s">
        <v>479</v>
      </c>
      <c r="M46" s="253" t="s">
        <v>434</v>
      </c>
    </row>
    <row r="47" spans="2:13" x14ac:dyDescent="0.3">
      <c r="B47" s="266" t="s">
        <v>728</v>
      </c>
      <c r="C47" s="264"/>
      <c r="D47" s="264"/>
      <c r="E47" s="264"/>
      <c r="F47" s="264"/>
      <c r="G47" s="264"/>
      <c r="H47" s="264"/>
      <c r="I47" s="264"/>
      <c r="J47" s="264"/>
      <c r="K47" s="264"/>
      <c r="L47" s="264"/>
      <c r="M47" s="265"/>
    </row>
    <row r="48" spans="2:13" x14ac:dyDescent="0.3">
      <c r="B48" s="174" t="s">
        <v>729</v>
      </c>
      <c r="C48" s="249" t="s">
        <v>730</v>
      </c>
      <c r="D48" s="249" t="s">
        <v>470</v>
      </c>
      <c r="E48" s="249" t="s">
        <v>731</v>
      </c>
      <c r="F48" s="249" t="s">
        <v>732</v>
      </c>
      <c r="G48" s="249" t="s">
        <v>733</v>
      </c>
      <c r="H48" s="249" t="s">
        <v>456</v>
      </c>
      <c r="I48" s="249" t="s">
        <v>734</v>
      </c>
      <c r="J48" s="249" t="s">
        <v>735</v>
      </c>
      <c r="K48" s="252" t="s">
        <v>164</v>
      </c>
      <c r="L48" s="253" t="s">
        <v>164</v>
      </c>
      <c r="M48" s="253" t="s">
        <v>164</v>
      </c>
    </row>
    <row r="49" spans="2:13" x14ac:dyDescent="0.3">
      <c r="B49" s="174" t="s">
        <v>736</v>
      </c>
      <c r="C49" s="249" t="s">
        <v>737</v>
      </c>
      <c r="D49" s="249" t="s">
        <v>738</v>
      </c>
      <c r="E49" s="249" t="s">
        <v>457</v>
      </c>
      <c r="F49" s="249" t="s">
        <v>739</v>
      </c>
      <c r="G49" s="249" t="s">
        <v>740</v>
      </c>
      <c r="H49" s="249" t="s">
        <v>475</v>
      </c>
      <c r="I49" s="249" t="s">
        <v>741</v>
      </c>
      <c r="J49" s="249" t="s">
        <v>730</v>
      </c>
      <c r="K49" s="252" t="s">
        <v>164</v>
      </c>
      <c r="L49" s="253" t="s">
        <v>164</v>
      </c>
      <c r="M49" s="253" t="s">
        <v>164</v>
      </c>
    </row>
    <row r="50" spans="2:13" x14ac:dyDescent="0.3">
      <c r="B50" s="174" t="s">
        <v>742</v>
      </c>
      <c r="C50" s="249" t="s">
        <v>743</v>
      </c>
      <c r="D50" s="249" t="s">
        <v>705</v>
      </c>
      <c r="E50" s="249" t="s">
        <v>744</v>
      </c>
      <c r="F50" s="249" t="s">
        <v>745</v>
      </c>
      <c r="G50" s="249" t="s">
        <v>746</v>
      </c>
      <c r="H50" s="249" t="s">
        <v>747</v>
      </c>
      <c r="I50" s="249" t="s">
        <v>733</v>
      </c>
      <c r="J50" s="249" t="s">
        <v>748</v>
      </c>
      <c r="K50" s="252" t="s">
        <v>164</v>
      </c>
      <c r="L50" s="253" t="s">
        <v>164</v>
      </c>
      <c r="M50" s="253" t="s">
        <v>164</v>
      </c>
    </row>
    <row r="51" spans="2:13" x14ac:dyDescent="0.3">
      <c r="B51" s="174" t="s">
        <v>749</v>
      </c>
      <c r="C51" s="249" t="s">
        <v>750</v>
      </c>
      <c r="D51" s="249" t="s">
        <v>751</v>
      </c>
      <c r="E51" s="249" t="s">
        <v>752</v>
      </c>
      <c r="F51" s="249" t="s">
        <v>753</v>
      </c>
      <c r="G51" s="249" t="s">
        <v>754</v>
      </c>
      <c r="H51" s="249" t="s">
        <v>755</v>
      </c>
      <c r="I51" s="249" t="s">
        <v>756</v>
      </c>
      <c r="J51" s="249" t="s">
        <v>757</v>
      </c>
      <c r="K51" s="252" t="s">
        <v>164</v>
      </c>
      <c r="L51" s="253" t="s">
        <v>164</v>
      </c>
      <c r="M51" s="253" t="s">
        <v>164</v>
      </c>
    </row>
    <row r="52" spans="2:13" ht="30" customHeight="1" x14ac:dyDescent="0.3">
      <c r="B52" s="267" t="s">
        <v>758</v>
      </c>
      <c r="C52" s="268"/>
      <c r="D52" s="268"/>
      <c r="E52" s="268"/>
      <c r="F52" s="268"/>
      <c r="G52" s="268"/>
      <c r="H52" s="268"/>
      <c r="I52" s="268"/>
      <c r="J52" s="268"/>
      <c r="K52" s="268"/>
      <c r="L52" s="268"/>
      <c r="M52" s="269"/>
    </row>
    <row r="53" spans="2:13" ht="30" customHeight="1" x14ac:dyDescent="0.3">
      <c r="B53" s="267" t="s">
        <v>759</v>
      </c>
      <c r="C53" s="268"/>
      <c r="D53" s="268"/>
      <c r="E53" s="268"/>
      <c r="F53" s="268"/>
      <c r="G53" s="268"/>
      <c r="H53" s="268"/>
      <c r="I53" s="268"/>
      <c r="J53" s="268"/>
      <c r="K53" s="268"/>
      <c r="L53" s="268"/>
      <c r="M53" s="269"/>
    </row>
    <row r="54" spans="2:13" ht="30" customHeight="1" x14ac:dyDescent="0.3">
      <c r="B54" s="267" t="s">
        <v>760</v>
      </c>
      <c r="C54" s="268"/>
      <c r="D54" s="268"/>
      <c r="E54" s="268"/>
      <c r="F54" s="268"/>
      <c r="G54" s="268"/>
      <c r="H54" s="268"/>
      <c r="I54" s="268"/>
      <c r="J54" s="268"/>
      <c r="K54" s="268"/>
      <c r="L54" s="268"/>
      <c r="M54" s="269"/>
    </row>
  </sheetData>
  <hyperlinks>
    <hyperlink ref="A1" location="List!A1" display="List!A1"/>
  </hyperlinks>
  <pageMargins left="0.7" right="0.7" top="0" bottom="0"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defaultColWidth="8.88671875" defaultRowHeight="14.25" x14ac:dyDescent="0.25"/>
  <cols>
    <col min="1" max="1" width="8.88671875" style="5"/>
    <col min="2" max="2" width="9" style="3" bestFit="1" customWidth="1"/>
    <col min="3" max="3" width="9.109375" style="3" bestFit="1" customWidth="1"/>
    <col min="4" max="5" width="9" style="3" bestFit="1" customWidth="1"/>
    <col min="6" max="16384" width="8.88671875" style="3"/>
  </cols>
  <sheetData>
    <row r="1" spans="1:5" s="22" customFormat="1" ht="15" x14ac:dyDescent="0.25">
      <c r="A1" s="87" t="s">
        <v>848</v>
      </c>
      <c r="B1" s="21" t="s">
        <v>184</v>
      </c>
      <c r="C1" s="21" t="s">
        <v>183</v>
      </c>
      <c r="D1" s="21" t="s">
        <v>185</v>
      </c>
      <c r="E1" s="21"/>
    </row>
    <row r="2" spans="1:5" hidden="1" x14ac:dyDescent="0.25">
      <c r="A2" s="48" t="s">
        <v>95</v>
      </c>
      <c r="B2" s="65">
        <v>107.927513</v>
      </c>
      <c r="C2" s="65">
        <v>7024.7758100000001</v>
      </c>
      <c r="D2" s="65">
        <v>208.48834400000001</v>
      </c>
      <c r="E2" s="65"/>
    </row>
    <row r="3" spans="1:5" hidden="1" x14ac:dyDescent="0.25">
      <c r="A3" s="48" t="s">
        <v>80</v>
      </c>
      <c r="B3" s="65">
        <v>109.794208</v>
      </c>
      <c r="C3" s="65">
        <v>6794.6693100000002</v>
      </c>
      <c r="D3" s="65">
        <v>210.27056899999999</v>
      </c>
      <c r="E3" s="65"/>
    </row>
    <row r="4" spans="1:5" hidden="1" x14ac:dyDescent="0.25">
      <c r="A4" s="48" t="s">
        <v>77</v>
      </c>
      <c r="B4" s="65">
        <v>102.00436000000001</v>
      </c>
      <c r="C4" s="65">
        <v>6995.1185999999998</v>
      </c>
      <c r="D4" s="65">
        <v>198.346419</v>
      </c>
      <c r="E4" s="65"/>
    </row>
    <row r="5" spans="1:5" hidden="1" x14ac:dyDescent="0.25">
      <c r="A5" s="48" t="s">
        <v>78</v>
      </c>
      <c r="B5" s="65">
        <v>75.215581499999999</v>
      </c>
      <c r="C5" s="65">
        <v>6630.93876</v>
      </c>
      <c r="D5" s="65">
        <v>189.921223</v>
      </c>
      <c r="E5" s="65"/>
    </row>
    <row r="6" spans="1:5" hidden="1" x14ac:dyDescent="0.25">
      <c r="A6" s="48" t="s">
        <v>96</v>
      </c>
      <c r="B6" s="45">
        <v>53.887869799999997</v>
      </c>
      <c r="C6" s="100">
        <v>5832.5280000000002</v>
      </c>
      <c r="D6" s="100">
        <v>98.244410000000002</v>
      </c>
      <c r="E6" s="100"/>
    </row>
    <row r="7" spans="1:5" hidden="1" x14ac:dyDescent="0.25">
      <c r="A7" s="48" t="s">
        <v>80</v>
      </c>
      <c r="B7" s="45">
        <v>62.062708200000003</v>
      </c>
      <c r="C7" s="100">
        <v>6053.69</v>
      </c>
      <c r="D7" s="100">
        <v>94.733109999999996</v>
      </c>
      <c r="E7" s="100"/>
    </row>
    <row r="8" spans="1:5" hidden="1" x14ac:dyDescent="0.25">
      <c r="A8" s="48" t="s">
        <v>77</v>
      </c>
      <c r="B8" s="45">
        <v>49.865783299999997</v>
      </c>
      <c r="C8" s="100">
        <v>5265.28</v>
      </c>
      <c r="D8" s="100">
        <v>90.775149999999996</v>
      </c>
      <c r="E8" s="100"/>
    </row>
    <row r="9" spans="1:5" hidden="1" x14ac:dyDescent="0.25">
      <c r="A9" s="48" t="s">
        <v>78</v>
      </c>
      <c r="B9" s="45">
        <v>43.200816199999998</v>
      </c>
      <c r="C9" s="100">
        <v>4878.9750000000004</v>
      </c>
      <c r="D9" s="100">
        <v>88.388419999999996</v>
      </c>
      <c r="E9" s="100"/>
    </row>
    <row r="10" spans="1:5" hidden="1" x14ac:dyDescent="0.25">
      <c r="A10" s="48" t="s">
        <v>97</v>
      </c>
      <c r="B10" s="45">
        <v>34.185668</v>
      </c>
      <c r="C10" s="100">
        <v>4670.3469999999998</v>
      </c>
      <c r="D10" s="100">
        <v>86.09393</v>
      </c>
      <c r="E10" s="100"/>
    </row>
    <row r="11" spans="1:5" hidden="1" x14ac:dyDescent="0.25">
      <c r="A11" s="48" t="s">
        <v>80</v>
      </c>
      <c r="B11" s="45">
        <v>45.873539899999997</v>
      </c>
      <c r="C11" s="100">
        <v>4735.3950000000004</v>
      </c>
      <c r="D11" s="100">
        <v>91.1798</v>
      </c>
      <c r="E11" s="100"/>
    </row>
    <row r="12" spans="1:5" hidden="1" x14ac:dyDescent="0.25">
      <c r="A12" s="48" t="s">
        <v>77</v>
      </c>
      <c r="B12" s="45">
        <v>45.797071000000003</v>
      </c>
      <c r="C12" s="100">
        <v>4779.1959999999999</v>
      </c>
      <c r="D12" s="100">
        <v>94.790850000000006</v>
      </c>
      <c r="E12" s="100"/>
    </row>
    <row r="13" spans="1:5" hidden="1" x14ac:dyDescent="0.25">
      <c r="A13" s="48" t="s">
        <v>78</v>
      </c>
      <c r="B13" s="45">
        <v>49.983003199999999</v>
      </c>
      <c r="C13" s="100">
        <v>5265.3860000000004</v>
      </c>
      <c r="D13" s="100">
        <v>95.599339999999998</v>
      </c>
      <c r="E13" s="100"/>
    </row>
    <row r="14" spans="1:5" x14ac:dyDescent="0.25">
      <c r="A14" s="48" t="s">
        <v>98</v>
      </c>
      <c r="B14" s="65">
        <v>54.0945556</v>
      </c>
      <c r="C14" s="125">
        <v>5839.5290000000005</v>
      </c>
      <c r="D14" s="125">
        <v>97.329890000000006</v>
      </c>
      <c r="E14" s="125"/>
    </row>
    <row r="15" spans="1:5" x14ac:dyDescent="0.25">
      <c r="A15" s="48" t="s">
        <v>80</v>
      </c>
      <c r="B15" s="65">
        <v>50.211200900000001</v>
      </c>
      <c r="C15" s="125">
        <v>5667.5150000000003</v>
      </c>
      <c r="D15" s="125">
        <v>96.825230000000005</v>
      </c>
      <c r="E15" s="125"/>
    </row>
    <row r="16" spans="1:5" x14ac:dyDescent="0.25">
      <c r="A16" s="48" t="s">
        <v>77</v>
      </c>
      <c r="B16" s="65">
        <v>51.675845899999999</v>
      </c>
      <c r="C16" s="125">
        <v>6343.8760000000002</v>
      </c>
      <c r="D16" s="125">
        <v>99.799300000000002</v>
      </c>
      <c r="E16" s="125"/>
    </row>
    <row r="17" spans="1:5" x14ac:dyDescent="0.25">
      <c r="A17" s="48" t="s">
        <v>78</v>
      </c>
      <c r="B17" s="65">
        <v>61.4017421</v>
      </c>
      <c r="C17" s="125">
        <v>6822.6710000000003</v>
      </c>
      <c r="D17" s="125">
        <v>98.059539999999998</v>
      </c>
      <c r="E17" s="125"/>
    </row>
    <row r="18" spans="1:5" x14ac:dyDescent="0.25">
      <c r="A18" s="48" t="s">
        <v>99</v>
      </c>
      <c r="B18" s="125">
        <v>66.936639999999997</v>
      </c>
      <c r="C18" s="125">
        <v>6956.2380000000003</v>
      </c>
      <c r="D18" s="125">
        <v>97.828829999999996</v>
      </c>
      <c r="E18" s="125"/>
    </row>
    <row r="19" spans="1:5" x14ac:dyDescent="0.25">
      <c r="A19" s="48" t="s">
        <v>80</v>
      </c>
      <c r="B19" s="125">
        <v>74.459890000000001</v>
      </c>
      <c r="C19" s="125">
        <v>6880.61</v>
      </c>
      <c r="D19" s="125">
        <v>97.996889999999993</v>
      </c>
      <c r="E19" s="125"/>
    </row>
    <row r="20" spans="1:5" x14ac:dyDescent="0.25">
      <c r="A20" s="48" t="s">
        <v>77</v>
      </c>
      <c r="B20" s="125">
        <v>75.43732</v>
      </c>
      <c r="C20" s="125">
        <v>6116.8</v>
      </c>
      <c r="D20" s="125">
        <v>95.030799999999999</v>
      </c>
      <c r="E20" s="125"/>
    </row>
    <row r="21" spans="1:5" x14ac:dyDescent="0.25">
      <c r="A21" s="48" t="s">
        <v>78</v>
      </c>
      <c r="B21" s="125">
        <v>66.651129999999995</v>
      </c>
      <c r="C21" s="125">
        <v>6163.2849999999999</v>
      </c>
      <c r="D21" s="125">
        <v>92.565219999999997</v>
      </c>
      <c r="E21" s="125"/>
    </row>
    <row r="22" spans="1:5" x14ac:dyDescent="0.25">
      <c r="A22" s="48" t="s">
        <v>100</v>
      </c>
      <c r="B22" s="125">
        <v>63.198950000000004</v>
      </c>
      <c r="C22" s="125">
        <v>6222.7370000000001</v>
      </c>
      <c r="D22" s="125">
        <v>93.432469999999995</v>
      </c>
      <c r="E22" s="125"/>
    </row>
    <row r="23" spans="1:5" x14ac:dyDescent="0.25">
      <c r="A23" s="48" t="s">
        <v>80</v>
      </c>
      <c r="B23" s="125">
        <v>68.24736</v>
      </c>
      <c r="C23" s="125">
        <v>6108.3050000000003</v>
      </c>
      <c r="D23" s="125">
        <v>94.364050000000006</v>
      </c>
      <c r="E23" s="125"/>
    </row>
    <row r="24" spans="1:5" x14ac:dyDescent="0.25">
      <c r="A24" s="48" t="s">
        <v>77</v>
      </c>
      <c r="B24" s="125">
        <v>61.828470000000003</v>
      </c>
      <c r="C24" s="125">
        <v>5802.4470000000001</v>
      </c>
      <c r="D24" s="125">
        <v>94.130420000000001</v>
      </c>
      <c r="E24" s="125"/>
    </row>
    <row r="25" spans="1:5" x14ac:dyDescent="0.25">
      <c r="A25" s="48" t="s">
        <v>78</v>
      </c>
      <c r="B25" s="125">
        <v>62.597329999999999</v>
      </c>
      <c r="C25" s="125">
        <v>5896.6059999999998</v>
      </c>
      <c r="D25" s="125">
        <v>98.237750000000005</v>
      </c>
      <c r="E25" s="125"/>
    </row>
    <row r="26" spans="1:5" x14ac:dyDescent="0.25">
      <c r="A26" s="48" t="s">
        <v>101</v>
      </c>
      <c r="B26" s="129">
        <v>49.206789999999998</v>
      </c>
      <c r="C26" s="129">
        <v>5667.7569999999996</v>
      </c>
      <c r="D26" s="129">
        <v>98.953289999999996</v>
      </c>
      <c r="E26" s="125"/>
    </row>
    <row r="27" spans="1:5" x14ac:dyDescent="0.25">
      <c r="A27" s="48" t="s">
        <v>80</v>
      </c>
      <c r="B27" s="129">
        <v>32.770989999999998</v>
      </c>
      <c r="C27" s="129">
        <v>5371.9369999999999</v>
      </c>
      <c r="D27" s="129">
        <v>92.162520000000001</v>
      </c>
      <c r="E27" s="125"/>
    </row>
    <row r="28" spans="1:5" x14ac:dyDescent="0.25">
      <c r="A28" s="48" t="s">
        <v>77</v>
      </c>
      <c r="B28" s="129">
        <v>42.92689</v>
      </c>
      <c r="C28" s="129">
        <v>6515.64</v>
      </c>
      <c r="D28" s="129">
        <v>95.886769999999999</v>
      </c>
      <c r="E28" s="125"/>
    </row>
    <row r="29" spans="1:5" x14ac:dyDescent="0.25">
      <c r="A29" s="48" t="s">
        <v>78</v>
      </c>
      <c r="B29" s="129">
        <v>44.940719999999999</v>
      </c>
      <c r="C29" s="129">
        <v>7209.4880000000003</v>
      </c>
      <c r="D29" s="129">
        <v>105.0228</v>
      </c>
      <c r="E29" s="125"/>
    </row>
    <row r="30" spans="1:5" x14ac:dyDescent="0.25">
      <c r="A30" s="48" t="s">
        <v>102</v>
      </c>
      <c r="B30" s="129">
        <v>58.538609999999998</v>
      </c>
      <c r="C30" s="129">
        <v>8122.53</v>
      </c>
      <c r="D30" s="129">
        <v>114.2803</v>
      </c>
      <c r="E30" s="125"/>
    </row>
    <row r="31" spans="1:5" x14ac:dyDescent="0.25">
      <c r="A31" s="48" t="s">
        <v>80</v>
      </c>
      <c r="B31" s="129">
        <v>63.49635</v>
      </c>
      <c r="C31" s="129">
        <v>9231.6290000000008</v>
      </c>
      <c r="D31" s="129">
        <v>117.25839999999999</v>
      </c>
      <c r="E31" s="125"/>
    </row>
    <row r="32" spans="1:5" x14ac:dyDescent="0.25">
      <c r="A32" s="48" t="s">
        <v>77</v>
      </c>
      <c r="B32" s="129">
        <v>62.558439999999997</v>
      </c>
      <c r="C32" s="129">
        <v>9532.9310000000005</v>
      </c>
      <c r="D32" s="129">
        <v>117.6545</v>
      </c>
      <c r="E32" s="125"/>
    </row>
    <row r="33" spans="1:5" x14ac:dyDescent="0.25">
      <c r="A33" s="48" t="s">
        <v>78</v>
      </c>
      <c r="B33" s="129">
        <v>60.685699999999997</v>
      </c>
      <c r="C33" s="129">
        <v>9155.9089999999997</v>
      </c>
      <c r="D33" s="129">
        <v>115.9773</v>
      </c>
      <c r="E33" s="125"/>
    </row>
    <row r="34" spans="1:5" x14ac:dyDescent="0.25">
      <c r="A34" s="48" t="s">
        <v>103</v>
      </c>
      <c r="B34" s="129">
        <v>60.011879999999998</v>
      </c>
      <c r="C34" s="129">
        <v>9038.5509999999995</v>
      </c>
      <c r="D34" s="129">
        <v>115.1814</v>
      </c>
      <c r="E34" s="125"/>
    </row>
    <row r="35" spans="1:5" x14ac:dyDescent="0.25">
      <c r="A35" s="48" t="s">
        <v>80</v>
      </c>
      <c r="B35" s="129">
        <v>60.265949999999997</v>
      </c>
      <c r="C35" s="129">
        <v>9066.2170000000006</v>
      </c>
      <c r="D35" s="129">
        <v>115.0651</v>
      </c>
      <c r="E35" s="125"/>
    </row>
    <row r="36" spans="1:5" x14ac:dyDescent="0.25">
      <c r="A36" s="48" t="s">
        <v>77</v>
      </c>
      <c r="B36" s="129">
        <v>60.791870000000003</v>
      </c>
      <c r="C36" s="129">
        <v>9128.8009999999995</v>
      </c>
      <c r="D36" s="129">
        <v>115.11</v>
      </c>
      <c r="E36" s="125"/>
    </row>
    <row r="37" spans="1:5" x14ac:dyDescent="0.25">
      <c r="A37" s="48" t="s">
        <v>78</v>
      </c>
      <c r="B37" s="129">
        <v>61.518320000000003</v>
      </c>
      <c r="C37" s="129">
        <v>9214.098</v>
      </c>
      <c r="D37" s="129">
        <v>115.4633</v>
      </c>
      <c r="E37" s="125"/>
    </row>
    <row r="38" spans="1:5" x14ac:dyDescent="0.25">
      <c r="A38" s="48" t="s">
        <v>104</v>
      </c>
      <c r="B38" s="129">
        <v>62.425220000000003</v>
      </c>
      <c r="C38" s="129">
        <v>9316.9509999999991</v>
      </c>
      <c r="D38" s="129">
        <v>116.2081</v>
      </c>
      <c r="E38" s="65"/>
    </row>
    <row r="39" spans="1:5" x14ac:dyDescent="0.25">
      <c r="A39" s="48" t="s">
        <v>80</v>
      </c>
      <c r="B39" s="129">
        <v>63.324719999999999</v>
      </c>
      <c r="C39" s="129">
        <v>9417.8819999999996</v>
      </c>
      <c r="D39" s="129">
        <v>117.1206</v>
      </c>
      <c r="E39" s="65"/>
    </row>
    <row r="40" spans="1:5" x14ac:dyDescent="0.25">
      <c r="A40" s="48" t="s">
        <v>77</v>
      </c>
      <c r="B40" s="129">
        <v>64.067030000000003</v>
      </c>
      <c r="C40" s="129">
        <v>9505.9069999999992</v>
      </c>
      <c r="D40" s="129">
        <v>117.9055</v>
      </c>
    </row>
  </sheetData>
  <hyperlinks>
    <hyperlink ref="A1" location="List!A1" display="List!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ColWidth="8.88671875" defaultRowHeight="14.25" x14ac:dyDescent="0.25"/>
  <cols>
    <col min="1" max="1" width="13" style="35" bestFit="1" customWidth="1"/>
    <col min="2" max="2" width="8.88671875" style="94" customWidth="1"/>
    <col min="3" max="16384" width="8.88671875" style="94"/>
  </cols>
  <sheetData>
    <row r="1" spans="1:5" s="24" customFormat="1" ht="15" x14ac:dyDescent="0.25">
      <c r="A1" s="87" t="s">
        <v>848</v>
      </c>
      <c r="B1" s="24">
        <v>2019</v>
      </c>
      <c r="C1" s="24">
        <v>2020</v>
      </c>
      <c r="D1" s="24">
        <v>2021</v>
      </c>
      <c r="E1" s="24" t="s">
        <v>191</v>
      </c>
    </row>
    <row r="2" spans="1:5" hidden="1" x14ac:dyDescent="0.25">
      <c r="A2" s="35">
        <v>2014</v>
      </c>
      <c r="B2" s="25">
        <v>2.5332362824999999</v>
      </c>
      <c r="C2" s="25">
        <v>2.5332362824999999</v>
      </c>
    </row>
    <row r="3" spans="1:5" x14ac:dyDescent="0.25">
      <c r="A3" s="213" t="s">
        <v>180</v>
      </c>
      <c r="B3" s="214">
        <v>-4.5999999999999996</v>
      </c>
      <c r="C3" s="214">
        <v>-14.9</v>
      </c>
      <c r="D3" s="94">
        <v>-10.3</v>
      </c>
      <c r="E3" s="94">
        <v>108.7</v>
      </c>
    </row>
    <row r="4" spans="1:5" x14ac:dyDescent="0.25">
      <c r="A4" s="213" t="s">
        <v>186</v>
      </c>
      <c r="B4" s="215">
        <v>1.5</v>
      </c>
      <c r="C4" s="215">
        <v>-6</v>
      </c>
      <c r="D4" s="25">
        <v>-4</v>
      </c>
      <c r="E4" s="94">
        <v>59.6</v>
      </c>
    </row>
    <row r="5" spans="1:5" x14ac:dyDescent="0.25">
      <c r="A5" s="213" t="s">
        <v>187</v>
      </c>
      <c r="B5" s="214">
        <v>-3</v>
      </c>
      <c r="C5" s="214">
        <v>-10.5</v>
      </c>
      <c r="D5" s="94">
        <v>-8.3000000000000007</v>
      </c>
      <c r="E5" s="94">
        <v>98.1</v>
      </c>
    </row>
    <row r="6" spans="1:5" x14ac:dyDescent="0.25">
      <c r="A6" s="213" t="s">
        <v>188</v>
      </c>
      <c r="B6" s="214">
        <v>-2.2999999999999998</v>
      </c>
      <c r="C6" s="214">
        <v>-13.4</v>
      </c>
      <c r="D6" s="94">
        <v>-9</v>
      </c>
      <c r="E6" s="94">
        <v>85.4</v>
      </c>
    </row>
    <row r="7" spans="1:5" x14ac:dyDescent="0.25">
      <c r="A7" s="213" t="s">
        <v>189</v>
      </c>
      <c r="B7" s="214">
        <v>-2.9</v>
      </c>
      <c r="C7" s="214">
        <v>-12.2</v>
      </c>
      <c r="D7" s="94">
        <v>-9.6</v>
      </c>
      <c r="E7" s="94">
        <v>95.5</v>
      </c>
    </row>
    <row r="8" spans="1:5" x14ac:dyDescent="0.25">
      <c r="A8" s="213" t="s">
        <v>190</v>
      </c>
      <c r="B8" s="214">
        <v>-1.6</v>
      </c>
      <c r="C8" s="214">
        <v>-10.8</v>
      </c>
      <c r="D8" s="94">
        <v>-7.8</v>
      </c>
      <c r="E8" s="94">
        <v>134.69999999999999</v>
      </c>
    </row>
    <row r="9" spans="1:5" x14ac:dyDescent="0.25">
      <c r="A9" s="213"/>
      <c r="B9" s="214"/>
      <c r="C9" s="214"/>
    </row>
    <row r="10" spans="1:5" x14ac:dyDescent="0.25">
      <c r="A10" s="213"/>
      <c r="B10" s="214"/>
      <c r="C10" s="214"/>
    </row>
    <row r="11" spans="1:5" x14ac:dyDescent="0.25">
      <c r="A11" s="213"/>
      <c r="B11" s="214"/>
      <c r="C11" s="214"/>
    </row>
  </sheetData>
  <hyperlinks>
    <hyperlink ref="A1" location="List!A1" display="List!A1"/>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pane xSplit="1" ySplit="1" topLeftCell="B2" activePane="bottomRight" state="frozen"/>
      <selection pane="topRight" activeCell="D24" sqref="D24"/>
      <selection pane="bottomLeft" activeCell="D24" sqref="D24"/>
      <selection pane="bottomRight"/>
    </sheetView>
  </sheetViews>
  <sheetFormatPr defaultColWidth="8.77734375" defaultRowHeight="15" x14ac:dyDescent="0.25"/>
  <cols>
    <col min="1" max="1" width="7.88671875" style="216" customWidth="1"/>
    <col min="2" max="2" width="16.33203125" style="216" customWidth="1"/>
    <col min="3" max="3" width="14.6640625" style="216" customWidth="1"/>
    <col min="4" max="4" width="12.109375" style="216" customWidth="1"/>
    <col min="5" max="5" width="14.77734375" style="216" customWidth="1"/>
    <col min="6" max="16384" width="8.77734375" style="216"/>
  </cols>
  <sheetData>
    <row r="1" spans="1:5" ht="42.75" x14ac:dyDescent="0.25">
      <c r="A1" s="87" t="s">
        <v>848</v>
      </c>
      <c r="B1" s="236" t="s">
        <v>192</v>
      </c>
      <c r="C1" s="237" t="s">
        <v>235</v>
      </c>
      <c r="D1" s="236" t="s">
        <v>193</v>
      </c>
      <c r="E1" s="236" t="s">
        <v>194</v>
      </c>
    </row>
    <row r="2" spans="1:5" x14ac:dyDescent="0.25">
      <c r="A2" s="238" t="s">
        <v>165</v>
      </c>
      <c r="B2" s="239">
        <v>1.25</v>
      </c>
      <c r="C2" s="239">
        <v>1.0770845521180572</v>
      </c>
      <c r="D2" s="239">
        <v>102.5381987617221</v>
      </c>
      <c r="E2" s="239">
        <v>102.5381987617221</v>
      </c>
    </row>
    <row r="3" spans="1:5" x14ac:dyDescent="0.25">
      <c r="A3" s="238" t="s">
        <v>80</v>
      </c>
      <c r="B3" s="239">
        <v>1.2466666666666599</v>
      </c>
      <c r="C3" s="239">
        <v>1.1306556771298657</v>
      </c>
      <c r="D3" s="239">
        <v>103.65546054173505</v>
      </c>
      <c r="E3" s="239">
        <v>103.65546054173505</v>
      </c>
    </row>
    <row r="4" spans="1:5" x14ac:dyDescent="0.25">
      <c r="A4" s="238" t="s">
        <v>77</v>
      </c>
      <c r="B4" s="239">
        <v>1.0166666666666599</v>
      </c>
      <c r="C4" s="239">
        <v>0.84270678383332109</v>
      </c>
      <c r="D4" s="239">
        <v>104.98244335141376</v>
      </c>
      <c r="E4" s="239">
        <v>104.98244335141376</v>
      </c>
    </row>
    <row r="5" spans="1:5" x14ac:dyDescent="0.25">
      <c r="A5" s="238" t="s">
        <v>78</v>
      </c>
      <c r="B5" s="239">
        <v>0.99666666666666603</v>
      </c>
      <c r="C5" s="239">
        <v>0.8159760160653029</v>
      </c>
      <c r="D5" s="239">
        <v>106.48613298944743</v>
      </c>
      <c r="E5" s="239">
        <v>106.48613298944743</v>
      </c>
    </row>
    <row r="6" spans="1:5" x14ac:dyDescent="0.25">
      <c r="A6" s="238" t="s">
        <v>166</v>
      </c>
      <c r="B6" s="239">
        <v>1.0033333333333301</v>
      </c>
      <c r="C6" s="239">
        <v>0.80248511737372474</v>
      </c>
      <c r="D6" s="239">
        <v>108.00027139092529</v>
      </c>
      <c r="E6" s="239">
        <v>108.00027139092529</v>
      </c>
    </row>
    <row r="7" spans="1:5" x14ac:dyDescent="0.25">
      <c r="A7" s="238" t="s">
        <v>80</v>
      </c>
      <c r="B7" s="239">
        <v>1.01</v>
      </c>
      <c r="C7" s="239">
        <v>1.0872747863358125</v>
      </c>
      <c r="D7" s="239">
        <v>109.38345559644513</v>
      </c>
      <c r="E7" s="239">
        <v>109.38345559644513</v>
      </c>
    </row>
    <row r="8" spans="1:5" x14ac:dyDescent="0.25">
      <c r="A8" s="238" t="s">
        <v>77</v>
      </c>
      <c r="B8" s="239">
        <v>1.43333333333333</v>
      </c>
      <c r="C8" s="239">
        <v>1.6637869498848055</v>
      </c>
      <c r="D8" s="239">
        <v>110.6411808275778</v>
      </c>
      <c r="E8" s="239">
        <v>110.6411808275778</v>
      </c>
    </row>
    <row r="9" spans="1:5" x14ac:dyDescent="0.25">
      <c r="A9" s="238" t="s">
        <v>78</v>
      </c>
      <c r="B9" s="239">
        <v>1.95</v>
      </c>
      <c r="C9" s="239">
        <v>2.3229453377500584</v>
      </c>
      <c r="D9" s="239">
        <v>111.92302855619489</v>
      </c>
      <c r="E9" s="239">
        <v>111.92302855619489</v>
      </c>
    </row>
    <row r="10" spans="1:5" x14ac:dyDescent="0.25">
      <c r="A10" s="238" t="s">
        <v>167</v>
      </c>
      <c r="B10" s="239">
        <v>2.4700000000000002</v>
      </c>
      <c r="C10" s="239">
        <v>2.8270046374916844</v>
      </c>
      <c r="D10" s="239">
        <v>113.30661260371268</v>
      </c>
      <c r="E10" s="239">
        <v>113.30661260371268</v>
      </c>
    </row>
    <row r="11" spans="1:5" x14ac:dyDescent="0.25">
      <c r="A11" s="238" t="s">
        <v>80</v>
      </c>
      <c r="B11" s="239">
        <v>2.9433333333333298</v>
      </c>
      <c r="C11" s="239">
        <v>3.1798432939297534</v>
      </c>
      <c r="D11" s="239">
        <v>114.81365812235927</v>
      </c>
      <c r="E11" s="239">
        <v>114.81365812235927</v>
      </c>
    </row>
    <row r="12" spans="1:5" x14ac:dyDescent="0.25">
      <c r="A12" s="238" t="s">
        <v>77</v>
      </c>
      <c r="B12" s="239">
        <v>3.46</v>
      </c>
      <c r="C12" s="239">
        <v>3.7819900614735418</v>
      </c>
      <c r="D12" s="239">
        <v>116.5374079793679</v>
      </c>
      <c r="E12" s="239">
        <v>116.5374079793679</v>
      </c>
    </row>
    <row r="13" spans="1:5" x14ac:dyDescent="0.25">
      <c r="A13" s="238" t="s">
        <v>78</v>
      </c>
      <c r="B13" s="239">
        <v>3.98</v>
      </c>
      <c r="C13" s="239">
        <v>4.2962860971013903</v>
      </c>
      <c r="D13" s="239">
        <v>118.52164119272315</v>
      </c>
      <c r="E13" s="239">
        <v>118.52164119272315</v>
      </c>
    </row>
    <row r="14" spans="1:5" x14ac:dyDescent="0.25">
      <c r="A14" s="238" t="s">
        <v>168</v>
      </c>
      <c r="B14" s="239">
        <v>4.4566666666666599</v>
      </c>
      <c r="C14" s="239">
        <v>4.6349190921195502</v>
      </c>
      <c r="D14" s="239">
        <v>120.80660848426902</v>
      </c>
      <c r="E14" s="239">
        <v>120.8066096923351</v>
      </c>
    </row>
    <row r="15" spans="1:5" x14ac:dyDescent="0.25">
      <c r="A15" s="238" t="s">
        <v>80</v>
      </c>
      <c r="B15" s="239">
        <v>4.9066666666666601</v>
      </c>
      <c r="C15" s="239">
        <v>5.0799559207549736</v>
      </c>
      <c r="D15" s="239">
        <v>123.47875413828395</v>
      </c>
      <c r="E15" s="239">
        <v>123.47875537307148</v>
      </c>
    </row>
    <row r="16" spans="1:5" x14ac:dyDescent="0.25">
      <c r="A16" s="238" t="s">
        <v>77</v>
      </c>
      <c r="B16" s="239">
        <v>5.2466666666666599</v>
      </c>
      <c r="C16" s="239">
        <v>5.1944879471119236</v>
      </c>
      <c r="D16" s="239">
        <v>126.62781711230637</v>
      </c>
      <c r="E16" s="239">
        <v>126.62781837858455</v>
      </c>
    </row>
    <row r="17" spans="1:5" x14ac:dyDescent="0.25">
      <c r="A17" s="238" t="s">
        <v>78</v>
      </c>
      <c r="B17" s="239">
        <v>5.2466666666666599</v>
      </c>
      <c r="C17" s="239">
        <v>5.1496564517588244</v>
      </c>
      <c r="D17" s="239">
        <v>130.25702969968228</v>
      </c>
      <c r="E17" s="239">
        <v>130.25703100225257</v>
      </c>
    </row>
    <row r="18" spans="1:5" x14ac:dyDescent="0.25">
      <c r="A18" s="238" t="s">
        <v>169</v>
      </c>
      <c r="B18" s="239">
        <v>5.2566666666666597</v>
      </c>
      <c r="C18" s="239">
        <v>5.1506833769207221</v>
      </c>
      <c r="D18" s="239">
        <v>134.19931094682553</v>
      </c>
      <c r="E18" s="239">
        <v>134.19931228881865</v>
      </c>
    </row>
    <row r="19" spans="1:5" x14ac:dyDescent="0.25">
      <c r="A19" s="238" t="s">
        <v>80</v>
      </c>
      <c r="B19" s="239">
        <v>5.25</v>
      </c>
      <c r="C19" s="239">
        <v>5.108882354161552</v>
      </c>
      <c r="D19" s="239">
        <v>138.51003529415206</v>
      </c>
      <c r="E19" s="239">
        <v>138.51003806435293</v>
      </c>
    </row>
    <row r="20" spans="1:5" x14ac:dyDescent="0.25">
      <c r="A20" s="238" t="s">
        <v>77</v>
      </c>
      <c r="B20" s="239">
        <v>5.0733333333333297</v>
      </c>
      <c r="C20" s="239">
        <v>4.6499883682389145</v>
      </c>
      <c r="D20" s="239">
        <v>142.94516568881417</v>
      </c>
      <c r="E20" s="239">
        <v>142.94516854771749</v>
      </c>
    </row>
    <row r="21" spans="1:5" x14ac:dyDescent="0.25">
      <c r="A21" s="238" t="s">
        <v>78</v>
      </c>
      <c r="B21" s="239">
        <v>4.4966666666666599</v>
      </c>
      <c r="C21" s="239">
        <v>3.8929883550389133</v>
      </c>
      <c r="D21" s="239">
        <v>146.92559468032999</v>
      </c>
      <c r="E21" s="239">
        <v>146.92559908809787</v>
      </c>
    </row>
    <row r="22" spans="1:5" x14ac:dyDescent="0.25">
      <c r="A22" s="238" t="s">
        <v>170</v>
      </c>
      <c r="B22" s="239">
        <v>3.1766666666666601</v>
      </c>
      <c r="C22" s="239">
        <v>2.2227502130823442</v>
      </c>
      <c r="D22" s="239">
        <v>150.16341884001693</v>
      </c>
      <c r="E22" s="239">
        <v>150.16342634818801</v>
      </c>
    </row>
    <row r="23" spans="1:5" x14ac:dyDescent="0.25">
      <c r="A23" s="238" t="s">
        <v>80</v>
      </c>
      <c r="B23" s="239">
        <v>2.0866666666666598</v>
      </c>
      <c r="C23" s="239">
        <v>1.9409575205458889</v>
      </c>
      <c r="D23" s="239">
        <v>152.05934769436701</v>
      </c>
      <c r="E23" s="239">
        <v>152.05935681792809</v>
      </c>
    </row>
    <row r="24" spans="1:5" x14ac:dyDescent="0.25">
      <c r="A24" s="238" t="s">
        <v>77</v>
      </c>
      <c r="B24" s="239">
        <v>1.94</v>
      </c>
      <c r="C24" s="239">
        <v>2.0298989447226217</v>
      </c>
      <c r="D24" s="239">
        <v>152.55565037927451</v>
      </c>
      <c r="E24" s="239">
        <v>152.55566258372696</v>
      </c>
    </row>
    <row r="25" spans="1:5" x14ac:dyDescent="0.25">
      <c r="A25" s="238" t="s">
        <v>78</v>
      </c>
      <c r="B25" s="239">
        <v>0.50666666666666604</v>
      </c>
      <c r="C25" s="239">
        <v>1.3029762112991579</v>
      </c>
      <c r="D25" s="239">
        <v>152.02001198861774</v>
      </c>
      <c r="E25" s="239">
        <v>152.02002871082001</v>
      </c>
    </row>
    <row r="26" spans="1:5" x14ac:dyDescent="0.25">
      <c r="A26" s="238" t="s">
        <v>171</v>
      </c>
      <c r="B26" s="239">
        <v>0.18333333333333299</v>
      </c>
      <c r="C26" s="239">
        <v>0.74584227170751671</v>
      </c>
      <c r="D26" s="239">
        <v>151.96896464019719</v>
      </c>
      <c r="E26" s="239">
        <v>151.96898591585372</v>
      </c>
    </row>
    <row r="27" spans="1:5" x14ac:dyDescent="0.25">
      <c r="A27" s="238" t="s">
        <v>80</v>
      </c>
      <c r="B27" s="239">
        <v>0.18</v>
      </c>
      <c r="C27" s="239">
        <v>0.2182670776845225</v>
      </c>
      <c r="D27" s="239">
        <v>152.69343064762072</v>
      </c>
      <c r="E27" s="239">
        <v>152.69345813244067</v>
      </c>
    </row>
    <row r="28" spans="1:5" x14ac:dyDescent="0.25">
      <c r="A28" s="238" t="s">
        <v>77</v>
      </c>
      <c r="B28" s="239">
        <v>0.15666666666666601</v>
      </c>
      <c r="C28" s="239">
        <v>-0.26872212601682133</v>
      </c>
      <c r="D28" s="239">
        <v>153.83379402258356</v>
      </c>
      <c r="E28" s="239">
        <v>153.83383248103689</v>
      </c>
    </row>
    <row r="29" spans="1:5" x14ac:dyDescent="0.25">
      <c r="A29" s="238" t="s">
        <v>78</v>
      </c>
      <c r="B29" s="239">
        <v>0.12</v>
      </c>
      <c r="C29" s="239">
        <v>-0.41300133479964823</v>
      </c>
      <c r="D29" s="239">
        <v>155.55961276691124</v>
      </c>
      <c r="E29" s="239">
        <v>155.55966099039867</v>
      </c>
    </row>
    <row r="30" spans="1:5" x14ac:dyDescent="0.25">
      <c r="A30" s="238" t="s">
        <v>172</v>
      </c>
      <c r="B30" s="239">
        <v>0.133333333333333</v>
      </c>
      <c r="C30" s="239">
        <v>-0.48957921098834206</v>
      </c>
      <c r="D30" s="239">
        <v>157.64040161571435</v>
      </c>
      <c r="E30" s="239">
        <v>157.64046309548289</v>
      </c>
    </row>
    <row r="31" spans="1:5" x14ac:dyDescent="0.25">
      <c r="A31" s="238" t="s">
        <v>80</v>
      </c>
      <c r="B31" s="239">
        <v>0.193333333333333</v>
      </c>
      <c r="C31" s="239">
        <v>-0.49713867729681943</v>
      </c>
      <c r="D31" s="239">
        <v>160.09339761171483</v>
      </c>
      <c r="E31" s="239">
        <v>160.09348086030332</v>
      </c>
    </row>
    <row r="32" spans="1:5" x14ac:dyDescent="0.25">
      <c r="A32" s="238" t="s">
        <v>77</v>
      </c>
      <c r="B32" s="239">
        <v>0.18666666666666601</v>
      </c>
      <c r="C32" s="239">
        <v>-0.69463932045362276</v>
      </c>
      <c r="D32" s="239">
        <v>163.19488334731327</v>
      </c>
      <c r="E32" s="239">
        <v>163.1949926879218</v>
      </c>
    </row>
    <row r="33" spans="1:5" x14ac:dyDescent="0.25">
      <c r="A33" s="238" t="s">
        <v>78</v>
      </c>
      <c r="B33" s="239">
        <v>0.18666666666666601</v>
      </c>
      <c r="C33" s="239">
        <v>-0.94533022070868056</v>
      </c>
      <c r="D33" s="239">
        <v>166.41354411556648</v>
      </c>
      <c r="E33" s="239">
        <v>166.41367891059173</v>
      </c>
    </row>
    <row r="34" spans="1:5" x14ac:dyDescent="0.25">
      <c r="A34" s="238" t="s">
        <v>173</v>
      </c>
      <c r="B34" s="239">
        <v>0.15666666666666601</v>
      </c>
      <c r="C34" s="239">
        <v>-1.0313321856717137</v>
      </c>
      <c r="D34" s="239">
        <v>169.02511443389503</v>
      </c>
      <c r="E34" s="239">
        <v>169.02527669808268</v>
      </c>
    </row>
    <row r="35" spans="1:5" x14ac:dyDescent="0.25">
      <c r="A35" s="238" t="s">
        <v>80</v>
      </c>
      <c r="B35" s="239">
        <v>9.3333333333333296E-2</v>
      </c>
      <c r="C35" s="239">
        <v>-1.109526340798503</v>
      </c>
      <c r="D35" s="239">
        <v>170.66361237994505</v>
      </c>
      <c r="E35" s="239">
        <v>170.66382229631748</v>
      </c>
    </row>
    <row r="36" spans="1:5" x14ac:dyDescent="0.25">
      <c r="A36" s="238" t="s">
        <v>77</v>
      </c>
      <c r="B36" s="239">
        <v>8.3333333333333301E-2</v>
      </c>
      <c r="C36" s="239">
        <v>-1.3239525522963056</v>
      </c>
      <c r="D36" s="239">
        <v>171.39741767899827</v>
      </c>
      <c r="E36" s="239">
        <v>171.3976764892943</v>
      </c>
    </row>
    <row r="37" spans="1:5" x14ac:dyDescent="0.25">
      <c r="A37" s="238" t="s">
        <v>78</v>
      </c>
      <c r="B37" s="239">
        <v>7.3333333333333306E-2</v>
      </c>
      <c r="C37" s="239">
        <v>-1.4624081685704624</v>
      </c>
      <c r="D37" s="239">
        <v>171.33109457177784</v>
      </c>
      <c r="E37" s="239">
        <v>171.33139268814176</v>
      </c>
    </row>
    <row r="38" spans="1:5" x14ac:dyDescent="0.25">
      <c r="A38" s="238" t="s">
        <v>174</v>
      </c>
      <c r="B38" s="239">
        <v>0.103333333333333</v>
      </c>
      <c r="C38" s="239">
        <v>-1.4191875699495284</v>
      </c>
      <c r="D38" s="239">
        <v>170.86132626771487</v>
      </c>
      <c r="E38" s="239">
        <v>170.86164748731022</v>
      </c>
    </row>
    <row r="39" spans="1:5" x14ac:dyDescent="0.25">
      <c r="A39" s="238" t="s">
        <v>80</v>
      </c>
      <c r="B39" s="239">
        <v>0.15333333333333299</v>
      </c>
      <c r="C39" s="239">
        <v>-1.2034372959190101</v>
      </c>
      <c r="D39" s="239">
        <v>169.93602284293735</v>
      </c>
      <c r="E39" s="239">
        <v>169.9363984019628</v>
      </c>
    </row>
    <row r="40" spans="1:5" x14ac:dyDescent="0.25">
      <c r="A40" s="238" t="s">
        <v>77</v>
      </c>
      <c r="B40" s="239">
        <v>0.14333333333333301</v>
      </c>
      <c r="C40" s="239">
        <v>-1.2659691527456054</v>
      </c>
      <c r="D40" s="239">
        <v>168.86031927380679</v>
      </c>
      <c r="E40" s="239">
        <v>168.86072285045208</v>
      </c>
    </row>
    <row r="41" spans="1:5" x14ac:dyDescent="0.25">
      <c r="A41" s="238" t="s">
        <v>78</v>
      </c>
      <c r="B41" s="239">
        <v>0.16</v>
      </c>
      <c r="C41" s="239">
        <v>-1.3972407621839846</v>
      </c>
      <c r="D41" s="239">
        <v>167.39148155627575</v>
      </c>
      <c r="E41" s="239">
        <v>167.39186153537005</v>
      </c>
    </row>
    <row r="42" spans="1:5" x14ac:dyDescent="0.25">
      <c r="A42" s="238" t="s">
        <v>175</v>
      </c>
      <c r="B42" s="239">
        <v>0.14333333333333301</v>
      </c>
      <c r="C42" s="239">
        <v>-1.4068987846870133</v>
      </c>
      <c r="D42" s="239">
        <v>165.58426511247973</v>
      </c>
      <c r="E42" s="239">
        <v>165.5845482618152</v>
      </c>
    </row>
    <row r="43" spans="1:5" x14ac:dyDescent="0.25">
      <c r="A43" s="238" t="s">
        <v>80</v>
      </c>
      <c r="B43" s="239">
        <v>0.116666666666666</v>
      </c>
      <c r="C43" s="239">
        <v>-1.2540718627501166</v>
      </c>
      <c r="D43" s="239">
        <v>163.44416932432756</v>
      </c>
      <c r="E43" s="239">
        <v>163.44435401634331</v>
      </c>
    </row>
    <row r="44" spans="1:5" x14ac:dyDescent="0.25">
      <c r="A44" s="238" t="s">
        <v>77</v>
      </c>
      <c r="B44" s="239">
        <v>8.3333333333333301E-2</v>
      </c>
      <c r="C44" s="239">
        <v>-1.6636745542311049</v>
      </c>
      <c r="D44" s="239">
        <v>160.93777345588916</v>
      </c>
      <c r="E44" s="239">
        <v>160.93771069016969</v>
      </c>
    </row>
    <row r="45" spans="1:5" x14ac:dyDescent="0.25">
      <c r="A45" s="238" t="s">
        <v>78</v>
      </c>
      <c r="B45" s="239">
        <v>8.66666666666666E-2</v>
      </c>
      <c r="C45" s="239">
        <v>-1.9947603033051804</v>
      </c>
      <c r="D45" s="239">
        <v>158.32334196555692</v>
      </c>
      <c r="E45" s="239">
        <v>158.32281791616242</v>
      </c>
    </row>
    <row r="46" spans="1:5" x14ac:dyDescent="0.25">
      <c r="A46" s="238" t="s">
        <v>95</v>
      </c>
      <c r="B46" s="239">
        <v>7.3333333333333306E-2</v>
      </c>
      <c r="C46" s="239">
        <v>-2.5142650586261603</v>
      </c>
      <c r="D46" s="239">
        <v>155.43401177859502</v>
      </c>
      <c r="E46" s="239">
        <v>155.43275121387103</v>
      </c>
    </row>
    <row r="47" spans="1:5" x14ac:dyDescent="0.25">
      <c r="A47" s="238" t="s">
        <v>80</v>
      </c>
      <c r="B47" s="239">
        <v>9.3333333333333296E-2</v>
      </c>
      <c r="C47" s="239">
        <v>-2.9220033489795747</v>
      </c>
      <c r="D47" s="239">
        <v>152.27972566564998</v>
      </c>
      <c r="E47" s="239">
        <v>152.27748412458607</v>
      </c>
    </row>
    <row r="48" spans="1:5" x14ac:dyDescent="0.25">
      <c r="A48" s="238" t="s">
        <v>77</v>
      </c>
      <c r="B48" s="239">
        <v>0.09</v>
      </c>
      <c r="C48" s="239">
        <v>-2.8447993105843046</v>
      </c>
      <c r="D48" s="239">
        <v>148.71466648883012</v>
      </c>
      <c r="E48" s="239">
        <v>148.71092487489099</v>
      </c>
    </row>
    <row r="49" spans="1:5" x14ac:dyDescent="0.25">
      <c r="A49" s="238" t="s">
        <v>78</v>
      </c>
      <c r="B49" s="239">
        <v>0.1</v>
      </c>
      <c r="C49" s="239">
        <v>-2.663600572837435</v>
      </c>
      <c r="D49" s="239">
        <v>145.08038237121897</v>
      </c>
      <c r="E49" s="239">
        <v>145.0743964781322</v>
      </c>
    </row>
    <row r="50" spans="1:5" x14ac:dyDescent="0.25">
      <c r="A50" s="238" t="s">
        <v>96</v>
      </c>
      <c r="B50" s="239">
        <v>0.11</v>
      </c>
      <c r="C50" s="239">
        <v>-2.0169492908609539</v>
      </c>
      <c r="D50" s="239">
        <v>141.4627992936511</v>
      </c>
      <c r="E50" s="239">
        <v>141.45365401930087</v>
      </c>
    </row>
    <row r="51" spans="1:5" x14ac:dyDescent="0.25">
      <c r="A51" s="238" t="s">
        <v>80</v>
      </c>
      <c r="B51" s="239">
        <v>0.123333333333333</v>
      </c>
      <c r="C51" s="239">
        <v>-1.4768727562231827</v>
      </c>
      <c r="D51" s="239">
        <v>138.20946269364606</v>
      </c>
      <c r="E51" s="239">
        <v>138.19606946359576</v>
      </c>
    </row>
    <row r="52" spans="1:5" x14ac:dyDescent="0.25">
      <c r="A52" s="238" t="s">
        <v>77</v>
      </c>
      <c r="B52" s="239">
        <v>0.13666666666666599</v>
      </c>
      <c r="C52" s="239">
        <v>-0.98363850927212015</v>
      </c>
      <c r="D52" s="239">
        <v>135.37896041007866</v>
      </c>
      <c r="E52" s="239">
        <v>135.3594631825373</v>
      </c>
    </row>
    <row r="53" spans="1:5" x14ac:dyDescent="0.25">
      <c r="A53" s="238" t="s">
        <v>78</v>
      </c>
      <c r="B53" s="239">
        <v>0.16</v>
      </c>
      <c r="C53" s="239">
        <v>-9.3353594048837987E-2</v>
      </c>
      <c r="D53" s="239">
        <v>133.09425614005832</v>
      </c>
      <c r="E53" s="239">
        <v>133.06616823057877</v>
      </c>
    </row>
    <row r="54" spans="1:5" x14ac:dyDescent="0.25">
      <c r="A54" s="238" t="s">
        <v>97</v>
      </c>
      <c r="B54" s="239">
        <v>0.36</v>
      </c>
      <c r="C54" s="239">
        <v>0.47812044777328583</v>
      </c>
      <c r="D54" s="239">
        <v>131.36521828715271</v>
      </c>
      <c r="E54" s="239">
        <v>131.32536812549961</v>
      </c>
    </row>
    <row r="55" spans="1:5" x14ac:dyDescent="0.25">
      <c r="A55" s="238" t="s">
        <v>80</v>
      </c>
      <c r="B55" s="239">
        <v>0.37333333333333302</v>
      </c>
      <c r="C55" s="239">
        <v>0.43666371327544812</v>
      </c>
      <c r="D55" s="239">
        <v>130.27740870341253</v>
      </c>
      <c r="E55" s="239">
        <v>130.22161372114778</v>
      </c>
    </row>
    <row r="56" spans="1:5" x14ac:dyDescent="0.25">
      <c r="A56" s="238" t="s">
        <v>77</v>
      </c>
      <c r="B56" s="239">
        <v>0.396666666666666</v>
      </c>
      <c r="C56" s="239">
        <v>0.47681856763586755</v>
      </c>
      <c r="D56" s="239">
        <v>129.51608345609523</v>
      </c>
      <c r="E56" s="239">
        <v>129.4379505525549</v>
      </c>
    </row>
    <row r="57" spans="1:5" x14ac:dyDescent="0.25">
      <c r="A57" s="238" t="s">
        <v>78</v>
      </c>
      <c r="B57" s="239">
        <v>0.45</v>
      </c>
      <c r="C57" s="239">
        <v>0.45804556401831348</v>
      </c>
      <c r="D57" s="239">
        <v>128.89941351340542</v>
      </c>
      <c r="E57" s="239">
        <v>128.79090785619906</v>
      </c>
    </row>
    <row r="58" spans="1:5" x14ac:dyDescent="0.25">
      <c r="A58" s="238" t="s">
        <v>98</v>
      </c>
      <c r="B58" s="239">
        <v>0.7</v>
      </c>
      <c r="C58" s="239">
        <v>0.46874798100668286</v>
      </c>
      <c r="D58" s="239">
        <v>128.4032175830616</v>
      </c>
      <c r="E58" s="239">
        <v>128.25425232096924</v>
      </c>
    </row>
    <row r="59" spans="1:5" x14ac:dyDescent="0.25">
      <c r="A59" s="238" t="s">
        <v>80</v>
      </c>
      <c r="B59" s="239">
        <v>0.95</v>
      </c>
      <c r="C59" s="239">
        <v>0.97718451942839535</v>
      </c>
      <c r="D59" s="239">
        <v>127.92653706761816</v>
      </c>
      <c r="E59" s="239">
        <v>127.72409248940033</v>
      </c>
    </row>
    <row r="60" spans="1:5" x14ac:dyDescent="0.25">
      <c r="A60" s="238" t="s">
        <v>77</v>
      </c>
      <c r="B60" s="239">
        <v>1.15333333333333</v>
      </c>
      <c r="C60" s="239">
        <v>1.0968351324004677</v>
      </c>
      <c r="D60" s="239">
        <v>127.49345500668741</v>
      </c>
      <c r="E60" s="239">
        <v>127.2189769962044</v>
      </c>
    </row>
    <row r="61" spans="1:5" x14ac:dyDescent="0.25">
      <c r="A61" s="238" t="s">
        <v>78</v>
      </c>
      <c r="B61" s="239">
        <v>1.20333333333333</v>
      </c>
      <c r="C61" s="239">
        <v>1.2828696203594909</v>
      </c>
      <c r="D61" s="239">
        <v>126.93291645333213</v>
      </c>
      <c r="E61" s="239">
        <v>126.56399631920537</v>
      </c>
    </row>
    <row r="62" spans="1:5" x14ac:dyDescent="0.25">
      <c r="A62" s="238" t="s">
        <v>99</v>
      </c>
      <c r="B62" s="239">
        <v>1.4466666666666601</v>
      </c>
      <c r="C62" s="239">
        <v>1.5306083613717627</v>
      </c>
      <c r="D62" s="239">
        <v>126.36669271662947</v>
      </c>
      <c r="E62" s="239">
        <v>125.87562421079805</v>
      </c>
    </row>
    <row r="63" spans="1:5" x14ac:dyDescent="0.25">
      <c r="A63" s="238" t="s">
        <v>80</v>
      </c>
      <c r="B63" s="239">
        <v>1.7366666666666599</v>
      </c>
      <c r="C63" s="239">
        <v>1.7881028548203564</v>
      </c>
      <c r="D63" s="239">
        <v>125.81714717181102</v>
      </c>
      <c r="E63" s="239">
        <v>125.16846500715276</v>
      </c>
    </row>
    <row r="64" spans="1:5" x14ac:dyDescent="0.25">
      <c r="A64" s="238" t="s">
        <v>77</v>
      </c>
      <c r="B64" s="239">
        <v>1.92333333333333</v>
      </c>
      <c r="C64" s="239">
        <v>2.0316012181967769</v>
      </c>
      <c r="D64" s="239">
        <v>125.27197078116852</v>
      </c>
      <c r="E64" s="239">
        <v>124.41898982731199</v>
      </c>
    </row>
    <row r="65" spans="1:5" x14ac:dyDescent="0.25">
      <c r="A65" s="238" t="s">
        <v>78</v>
      </c>
      <c r="B65" s="239">
        <v>2.2200000000000002</v>
      </c>
      <c r="C65" s="239">
        <v>2.411133283298684</v>
      </c>
      <c r="D65" s="239">
        <v>124.87918750749093</v>
      </c>
      <c r="E65" s="239">
        <v>123.76451407178914</v>
      </c>
    </row>
    <row r="66" spans="1:5" x14ac:dyDescent="0.25">
      <c r="A66" s="238" t="s">
        <v>100</v>
      </c>
      <c r="B66" s="239">
        <v>2.4033333333333302</v>
      </c>
      <c r="C66" s="239">
        <v>2.4509592445679518</v>
      </c>
      <c r="D66" s="239">
        <v>124.76336211026846</v>
      </c>
      <c r="E66" s="239">
        <v>123.31627048742259</v>
      </c>
    </row>
    <row r="67" spans="1:5" x14ac:dyDescent="0.25">
      <c r="A67" s="238" t="s">
        <v>80</v>
      </c>
      <c r="B67" s="239">
        <v>2.3966666666666598</v>
      </c>
      <c r="C67" s="239">
        <v>2.3363061243180216</v>
      </c>
      <c r="D67" s="239">
        <v>124.88091085216954</v>
      </c>
      <c r="E67" s="239">
        <v>123.01377488046563</v>
      </c>
    </row>
    <row r="68" spans="1:5" x14ac:dyDescent="0.25">
      <c r="A68" s="238" t="s">
        <v>77</v>
      </c>
      <c r="B68" s="239">
        <v>2.19</v>
      </c>
      <c r="C68" s="239">
        <v>2.0502844383350056</v>
      </c>
      <c r="D68" s="239">
        <v>125.23918889100094</v>
      </c>
      <c r="E68" s="239">
        <v>122.84259249521565</v>
      </c>
    </row>
    <row r="69" spans="1:5" x14ac:dyDescent="0.25">
      <c r="A69" s="238" t="s">
        <v>78</v>
      </c>
      <c r="B69" s="239">
        <v>1.64333333333333</v>
      </c>
      <c r="C69" s="239">
        <v>1.6342969731936747</v>
      </c>
      <c r="D69" s="239">
        <v>125.91366579538911</v>
      </c>
      <c r="E69" s="239">
        <v>122.85747946255734</v>
      </c>
    </row>
    <row r="70" spans="1:5" x14ac:dyDescent="0.25">
      <c r="A70" s="238" t="s">
        <v>101</v>
      </c>
      <c r="B70" s="239">
        <v>1.26</v>
      </c>
      <c r="C70" s="239">
        <v>1.2445900896205158</v>
      </c>
      <c r="D70" s="239">
        <v>126.73831894504936</v>
      </c>
      <c r="E70" s="239">
        <v>122.87716034981781</v>
      </c>
    </row>
    <row r="71" spans="1:5" x14ac:dyDescent="0.25">
      <c r="A71" s="238" t="s">
        <v>80</v>
      </c>
      <c r="B71" s="239">
        <v>0.06</v>
      </c>
      <c r="C71" s="239">
        <v>0.46033699457320915</v>
      </c>
      <c r="D71" s="239">
        <v>127.68562140153649</v>
      </c>
      <c r="E71" s="239">
        <v>122.85606783822817</v>
      </c>
    </row>
    <row r="72" spans="1:5" x14ac:dyDescent="0.25">
      <c r="A72" s="238" t="s">
        <v>77</v>
      </c>
      <c r="B72" s="239">
        <v>9.3333333333333296E-2</v>
      </c>
      <c r="C72" s="239">
        <v>0.19734461978932419</v>
      </c>
      <c r="D72" s="239">
        <v>129.09829487749028</v>
      </c>
      <c r="E72" s="239">
        <v>123.10485107384288</v>
      </c>
    </row>
    <row r="73" spans="1:5" x14ac:dyDescent="0.25">
      <c r="A73" s="238" t="s">
        <v>78</v>
      </c>
      <c r="B73" s="239">
        <v>0.09</v>
      </c>
      <c r="C73" s="239">
        <v>-0.11410290583626947</v>
      </c>
      <c r="D73" s="239">
        <v>130.87227008188904</v>
      </c>
      <c r="E73" s="239">
        <v>123.34460318855278</v>
      </c>
    </row>
    <row r="74" spans="1:5" x14ac:dyDescent="0.25">
      <c r="A74" s="238" t="s">
        <v>102</v>
      </c>
      <c r="B74" s="239" t="s">
        <v>105</v>
      </c>
      <c r="C74" s="239">
        <v>-0.45</v>
      </c>
      <c r="D74" s="239">
        <v>132.50624282808124</v>
      </c>
      <c r="E74" s="239">
        <v>123.57622473404119</v>
      </c>
    </row>
    <row r="75" spans="1:5" x14ac:dyDescent="0.25">
      <c r="A75" s="238" t="s">
        <v>80</v>
      </c>
      <c r="B75" s="239"/>
      <c r="C75" s="239"/>
      <c r="D75" s="239">
        <v>134.01100319830826</v>
      </c>
      <c r="E75" s="239">
        <v>123.02919070245412</v>
      </c>
    </row>
    <row r="76" spans="1:5" x14ac:dyDescent="0.25">
      <c r="A76" s="238" t="s">
        <v>77</v>
      </c>
      <c r="B76" s="239"/>
      <c r="C76" s="239"/>
      <c r="D76" s="239">
        <v>134.89002812705152</v>
      </c>
      <c r="E76" s="239">
        <v>122.09553108544</v>
      </c>
    </row>
    <row r="77" spans="1:5" x14ac:dyDescent="0.25">
      <c r="A77" s="238" t="s">
        <v>78</v>
      </c>
      <c r="B77" s="239"/>
      <c r="C77" s="239"/>
      <c r="D77" s="239">
        <v>135.53352002708624</v>
      </c>
      <c r="E77" s="239">
        <v>120.8376247296528</v>
      </c>
    </row>
    <row r="78" spans="1:5" x14ac:dyDescent="0.25">
      <c r="A78" s="238" t="s">
        <v>103</v>
      </c>
      <c r="B78" s="239"/>
      <c r="C78" s="239"/>
      <c r="D78" s="239">
        <v>135.97923768488818</v>
      </c>
      <c r="E78" s="239">
        <v>119.4624648072728</v>
      </c>
    </row>
    <row r="79" spans="1:5" x14ac:dyDescent="0.25">
      <c r="A79" s="238" t="s">
        <v>80</v>
      </c>
      <c r="B79" s="239"/>
      <c r="C79" s="239"/>
      <c r="D79" s="239">
        <v>136.26235658999735</v>
      </c>
      <c r="E79" s="239">
        <v>118.25298734348993</v>
      </c>
    </row>
    <row r="80" spans="1:5" x14ac:dyDescent="0.25">
      <c r="A80" s="238" t="s">
        <v>77</v>
      </c>
      <c r="B80" s="239"/>
      <c r="C80" s="239"/>
      <c r="D80" s="239">
        <v>136.53473211669035</v>
      </c>
      <c r="E80" s="239">
        <v>117.18957937414369</v>
      </c>
    </row>
    <row r="81" spans="1:5" x14ac:dyDescent="0.25">
      <c r="A81" s="238" t="s">
        <v>78</v>
      </c>
      <c r="B81" s="239"/>
      <c r="C81" s="239"/>
      <c r="D81" s="239">
        <v>136.79743568225445</v>
      </c>
      <c r="E81" s="239">
        <v>116.25522154792056</v>
      </c>
    </row>
    <row r="82" spans="1:5" x14ac:dyDescent="0.25">
      <c r="A82" s="238" t="s">
        <v>104</v>
      </c>
      <c r="B82" s="239"/>
      <c r="C82" s="239"/>
      <c r="D82" s="239">
        <v>137.05143043274256</v>
      </c>
      <c r="E82" s="239">
        <v>115.4350991605213</v>
      </c>
    </row>
    <row r="83" spans="1:5" x14ac:dyDescent="0.25">
      <c r="A83" s="238" t="s">
        <v>80</v>
      </c>
      <c r="B83" s="239"/>
      <c r="C83" s="239"/>
      <c r="D83" s="239">
        <v>137.29759002529099</v>
      </c>
      <c r="E83" s="239">
        <v>114.71627546328004</v>
      </c>
    </row>
    <row r="84" spans="1:5" x14ac:dyDescent="0.25">
      <c r="A84" s="238" t="s">
        <v>77</v>
      </c>
      <c r="B84" s="239"/>
      <c r="C84" s="239"/>
      <c r="D84" s="239">
        <v>137.53670267046198</v>
      </c>
      <c r="E84" s="239">
        <v>114.08742152573927</v>
      </c>
    </row>
    <row r="85" spans="1:5" x14ac:dyDescent="0.25">
      <c r="A85" s="238" t="s">
        <v>78</v>
      </c>
      <c r="B85" s="239"/>
      <c r="C85" s="239"/>
      <c r="D85" s="239">
        <v>137.7694808758329</v>
      </c>
      <c r="E85" s="239">
        <v>113.5385923690332</v>
      </c>
    </row>
    <row r="86" spans="1:5" x14ac:dyDescent="0.25">
      <c r="A86" s="238" t="s">
        <v>108</v>
      </c>
      <c r="B86" s="239"/>
      <c r="C86" s="239"/>
      <c r="D86" s="239">
        <v>137.99656589103509</v>
      </c>
      <c r="E86" s="239">
        <v>113.06103662395005</v>
      </c>
    </row>
    <row r="87" spans="1:5" x14ac:dyDescent="0.25">
      <c r="A87" s="238" t="s">
        <v>80</v>
      </c>
      <c r="B87" s="239"/>
      <c r="C87" s="239"/>
      <c r="D87" s="239">
        <v>138.21853920708517</v>
      </c>
      <c r="E87" s="239">
        <v>112.64703318973315</v>
      </c>
    </row>
    <row r="88" spans="1:5" x14ac:dyDescent="0.25">
      <c r="A88" s="238" t="s">
        <v>77</v>
      </c>
      <c r="B88" s="239"/>
      <c r="C88" s="239"/>
      <c r="D88" s="239">
        <v>138.43592317270569</v>
      </c>
      <c r="E88" s="239">
        <v>112.28976187982492</v>
      </c>
    </row>
    <row r="89" spans="1:5" x14ac:dyDescent="0.25">
      <c r="A89" s="238" t="s">
        <v>78</v>
      </c>
      <c r="B89" s="239"/>
      <c r="C89" s="239"/>
      <c r="D89" s="239">
        <v>138.64919138699122</v>
      </c>
      <c r="E89" s="239"/>
    </row>
  </sheetData>
  <hyperlinks>
    <hyperlink ref="A1" location="List!A1" display="List!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pane xSplit="1" ySplit="1" topLeftCell="D2" activePane="bottomRight" state="frozen"/>
      <selection pane="topRight" activeCell="D24" sqref="D24"/>
      <selection pane="bottomLeft" activeCell="D24" sqref="D24"/>
      <selection pane="bottomRight"/>
    </sheetView>
  </sheetViews>
  <sheetFormatPr defaultColWidth="8.77734375" defaultRowHeight="13.5" x14ac:dyDescent="0.25"/>
  <cols>
    <col min="1" max="1" width="7.88671875" style="240" customWidth="1"/>
    <col min="2" max="2" width="16.33203125" style="240" customWidth="1"/>
    <col min="3" max="3" width="14.6640625" style="240" customWidth="1"/>
    <col min="4" max="4" width="12.21875" style="240" customWidth="1"/>
    <col min="5" max="5" width="13.44140625" style="240" customWidth="1"/>
    <col min="6" max="16384" width="8.77734375" style="240"/>
  </cols>
  <sheetData>
    <row r="1" spans="1:5" ht="57" x14ac:dyDescent="0.25">
      <c r="A1" s="87" t="s">
        <v>848</v>
      </c>
      <c r="B1" s="236" t="s">
        <v>192</v>
      </c>
      <c r="C1" s="237" t="s">
        <v>235</v>
      </c>
      <c r="D1" s="236" t="s">
        <v>195</v>
      </c>
      <c r="E1" s="236" t="s">
        <v>196</v>
      </c>
    </row>
    <row r="2" spans="1:5" ht="14.25" x14ac:dyDescent="0.25">
      <c r="A2" s="238" t="s">
        <v>165</v>
      </c>
      <c r="B2" s="239">
        <v>1.25</v>
      </c>
      <c r="C2" s="239">
        <v>1.0770845521180572</v>
      </c>
      <c r="D2" s="239">
        <v>89.309297696089885</v>
      </c>
      <c r="E2" s="239">
        <v>88.998566245388304</v>
      </c>
    </row>
    <row r="3" spans="1:5" ht="14.25" x14ac:dyDescent="0.25">
      <c r="A3" s="238" t="s">
        <v>80</v>
      </c>
      <c r="B3" s="239">
        <v>1.2466666666666599</v>
      </c>
      <c r="C3" s="239">
        <v>1.1306556771298657</v>
      </c>
      <c r="D3" s="239">
        <v>93.425015380414436</v>
      </c>
      <c r="E3" s="239">
        <v>92.934276591170075</v>
      </c>
    </row>
    <row r="4" spans="1:5" ht="14.25" x14ac:dyDescent="0.25">
      <c r="A4" s="238" t="s">
        <v>77</v>
      </c>
      <c r="B4" s="239">
        <v>1.0166666666666599</v>
      </c>
      <c r="C4" s="239">
        <v>0.84270678383332109</v>
      </c>
      <c r="D4" s="239">
        <v>99.146880297721367</v>
      </c>
      <c r="E4" s="239">
        <v>98.40230612369534</v>
      </c>
    </row>
    <row r="5" spans="1:5" ht="14.25" x14ac:dyDescent="0.25">
      <c r="A5" s="238" t="s">
        <v>78</v>
      </c>
      <c r="B5" s="239">
        <v>0.99666666666666603</v>
      </c>
      <c r="C5" s="239">
        <v>0.8159760160653029</v>
      </c>
      <c r="D5" s="239">
        <v>106.64928065698952</v>
      </c>
      <c r="E5" s="239">
        <v>105.55053046456649</v>
      </c>
    </row>
    <row r="6" spans="1:5" ht="14.25" x14ac:dyDescent="0.25">
      <c r="A6" s="238" t="s">
        <v>166</v>
      </c>
      <c r="B6" s="239">
        <v>1.0033333333333301</v>
      </c>
      <c r="C6" s="239">
        <v>0.80248511737372474</v>
      </c>
      <c r="D6" s="239">
        <v>115.52994495055414</v>
      </c>
      <c r="E6" s="239">
        <v>114.12042152065288</v>
      </c>
    </row>
    <row r="7" spans="1:5" ht="14.25" x14ac:dyDescent="0.25">
      <c r="A7" s="238" t="s">
        <v>80</v>
      </c>
      <c r="B7" s="239">
        <v>1.01</v>
      </c>
      <c r="C7" s="239">
        <v>1.0872747863358125</v>
      </c>
      <c r="D7" s="239">
        <v>124.33132275827708</v>
      </c>
      <c r="E7" s="239">
        <v>122.49933360367687</v>
      </c>
    </row>
    <row r="8" spans="1:5" ht="14.25" x14ac:dyDescent="0.25">
      <c r="A8" s="238" t="s">
        <v>77</v>
      </c>
      <c r="B8" s="239">
        <v>1.43333333333333</v>
      </c>
      <c r="C8" s="239">
        <v>1.6637869498848055</v>
      </c>
      <c r="D8" s="239">
        <v>133.61882942747397</v>
      </c>
      <c r="E8" s="239">
        <v>131.54555401580893</v>
      </c>
    </row>
    <row r="9" spans="1:5" ht="14.25" x14ac:dyDescent="0.25">
      <c r="A9" s="238" t="s">
        <v>78</v>
      </c>
      <c r="B9" s="239">
        <v>1.95</v>
      </c>
      <c r="C9" s="239">
        <v>2.3229453377500584</v>
      </c>
      <c r="D9" s="239">
        <v>143.7832432021352</v>
      </c>
      <c r="E9" s="239">
        <v>141.47715566695345</v>
      </c>
    </row>
    <row r="10" spans="1:5" ht="14.25" x14ac:dyDescent="0.25">
      <c r="A10" s="238" t="s">
        <v>167</v>
      </c>
      <c r="B10" s="239">
        <v>2.4700000000000002</v>
      </c>
      <c r="C10" s="239">
        <v>2.8270046374916844</v>
      </c>
      <c r="D10" s="239">
        <v>155.11737524686308</v>
      </c>
      <c r="E10" s="239">
        <v>152.59553363879849</v>
      </c>
    </row>
    <row r="11" spans="1:5" ht="14.25" x14ac:dyDescent="0.25">
      <c r="A11" s="238" t="s">
        <v>80</v>
      </c>
      <c r="B11" s="239">
        <v>2.9433333333333298</v>
      </c>
      <c r="C11" s="239">
        <v>3.1798432939297534</v>
      </c>
      <c r="D11" s="239">
        <v>168.14953621161689</v>
      </c>
      <c r="E11" s="239">
        <v>165.61563802321035</v>
      </c>
    </row>
    <row r="12" spans="1:5" ht="14.25" x14ac:dyDescent="0.25">
      <c r="A12" s="238" t="s">
        <v>77</v>
      </c>
      <c r="B12" s="239">
        <v>3.46</v>
      </c>
      <c r="C12" s="239">
        <v>3.7819900614735418</v>
      </c>
      <c r="D12" s="239">
        <v>183.85483757130595</v>
      </c>
      <c r="E12" s="239">
        <v>181.34757070083313</v>
      </c>
    </row>
    <row r="13" spans="1:5" ht="14.25" x14ac:dyDescent="0.25">
      <c r="A13" s="238" t="s">
        <v>78</v>
      </c>
      <c r="B13" s="239">
        <v>3.98</v>
      </c>
      <c r="C13" s="239">
        <v>4.2962860971013903</v>
      </c>
      <c r="D13" s="239">
        <v>202.53875075654821</v>
      </c>
      <c r="E13" s="239">
        <v>200.13124973779458</v>
      </c>
    </row>
    <row r="14" spans="1:5" ht="14.25" x14ac:dyDescent="0.25">
      <c r="A14" s="238" t="s">
        <v>168</v>
      </c>
      <c r="B14" s="239">
        <v>4.4566666666666599</v>
      </c>
      <c r="C14" s="239">
        <v>4.6349190921195502</v>
      </c>
      <c r="D14" s="239">
        <v>223.63466039967031</v>
      </c>
      <c r="E14" s="239">
        <v>221.47402411727924</v>
      </c>
    </row>
    <row r="15" spans="1:5" ht="14.25" x14ac:dyDescent="0.25">
      <c r="A15" s="238" t="s">
        <v>80</v>
      </c>
      <c r="B15" s="239">
        <v>4.9066666666666601</v>
      </c>
      <c r="C15" s="239">
        <v>5.0799559207549736</v>
      </c>
      <c r="D15" s="239">
        <v>246.19302679141728</v>
      </c>
      <c r="E15" s="239">
        <v>244.17705075299435</v>
      </c>
    </row>
    <row r="16" spans="1:5" ht="14.25" x14ac:dyDescent="0.25">
      <c r="A16" s="238" t="s">
        <v>77</v>
      </c>
      <c r="B16" s="239">
        <v>5.2466666666666599</v>
      </c>
      <c r="C16" s="239">
        <v>5.1944879471119236</v>
      </c>
      <c r="D16" s="239">
        <v>264.42269496070418</v>
      </c>
      <c r="E16" s="239">
        <v>262.83995215532673</v>
      </c>
    </row>
    <row r="17" spans="1:5" ht="14.25" x14ac:dyDescent="0.25">
      <c r="A17" s="238" t="s">
        <v>78</v>
      </c>
      <c r="B17" s="239">
        <v>5.2466666666666599</v>
      </c>
      <c r="C17" s="239">
        <v>5.1496564517588244</v>
      </c>
      <c r="D17" s="239">
        <v>276.86405235760679</v>
      </c>
      <c r="E17" s="239">
        <v>275.73891834483328</v>
      </c>
    </row>
    <row r="18" spans="1:5" ht="14.25" x14ac:dyDescent="0.25">
      <c r="A18" s="238" t="s">
        <v>169</v>
      </c>
      <c r="B18" s="239">
        <v>5.2566666666666597</v>
      </c>
      <c r="C18" s="239">
        <v>5.1506833769207221</v>
      </c>
      <c r="D18" s="239">
        <v>284.67781582070177</v>
      </c>
      <c r="E18" s="239">
        <v>283.96118889439896</v>
      </c>
    </row>
    <row r="19" spans="1:5" ht="14.25" x14ac:dyDescent="0.25">
      <c r="A19" s="238" t="s">
        <v>80</v>
      </c>
      <c r="B19" s="239">
        <v>5.25</v>
      </c>
      <c r="C19" s="239">
        <v>5.108882354161552</v>
      </c>
      <c r="D19" s="239">
        <v>291.92069414916364</v>
      </c>
      <c r="E19" s="239">
        <v>291.55497748083513</v>
      </c>
    </row>
    <row r="20" spans="1:5" ht="14.25" x14ac:dyDescent="0.25">
      <c r="A20" s="238" t="s">
        <v>77</v>
      </c>
      <c r="B20" s="239">
        <v>5.0733333333333297</v>
      </c>
      <c r="C20" s="239">
        <v>4.6499883682389145</v>
      </c>
      <c r="D20" s="239">
        <v>294.12726858089502</v>
      </c>
      <c r="E20" s="239">
        <v>294.04689164152995</v>
      </c>
    </row>
    <row r="21" spans="1:5" ht="14.25" x14ac:dyDescent="0.25">
      <c r="A21" s="238" t="s">
        <v>78</v>
      </c>
      <c r="B21" s="239">
        <v>4.4966666666666599</v>
      </c>
      <c r="C21" s="239">
        <v>3.8929883550389133</v>
      </c>
      <c r="D21" s="239">
        <v>291.66338027574284</v>
      </c>
      <c r="E21" s="239">
        <v>291.79740705084208</v>
      </c>
    </row>
    <row r="22" spans="1:5" ht="14.25" x14ac:dyDescent="0.25">
      <c r="A22" s="238" t="s">
        <v>170</v>
      </c>
      <c r="B22" s="239">
        <v>3.1766666666666601</v>
      </c>
      <c r="C22" s="239">
        <v>2.2227502130823442</v>
      </c>
      <c r="D22" s="239">
        <v>286.35774620447569</v>
      </c>
      <c r="E22" s="239">
        <v>286.61661886987395</v>
      </c>
    </row>
    <row r="23" spans="1:5" ht="14.25" x14ac:dyDescent="0.25">
      <c r="A23" s="238" t="s">
        <v>80</v>
      </c>
      <c r="B23" s="239">
        <v>2.0866666666666598</v>
      </c>
      <c r="C23" s="239">
        <v>1.9409575205458889</v>
      </c>
      <c r="D23" s="239">
        <v>277.3485337927558</v>
      </c>
      <c r="E23" s="239">
        <v>277.64033859013171</v>
      </c>
    </row>
    <row r="24" spans="1:5" ht="14.25" x14ac:dyDescent="0.25">
      <c r="A24" s="238" t="s">
        <v>77</v>
      </c>
      <c r="B24" s="239">
        <v>1.94</v>
      </c>
      <c r="C24" s="239">
        <v>2.0298989447226217</v>
      </c>
      <c r="D24" s="239">
        <v>264.21279760623304</v>
      </c>
      <c r="E24" s="239">
        <v>264.46855512088365</v>
      </c>
    </row>
    <row r="25" spans="1:5" ht="14.25" x14ac:dyDescent="0.25">
      <c r="A25" s="238" t="s">
        <v>78</v>
      </c>
      <c r="B25" s="239">
        <v>0.50666666666666604</v>
      </c>
      <c r="C25" s="239">
        <v>1.3029762112991579</v>
      </c>
      <c r="D25" s="239">
        <v>249.07073688598976</v>
      </c>
      <c r="E25" s="239">
        <v>249.29437572343608</v>
      </c>
    </row>
    <row r="26" spans="1:5" ht="14.25" x14ac:dyDescent="0.25">
      <c r="A26" s="238" t="s">
        <v>171</v>
      </c>
      <c r="B26" s="239">
        <v>0.18333333333333299</v>
      </c>
      <c r="C26" s="239">
        <v>0.74584227170751671</v>
      </c>
      <c r="D26" s="239">
        <v>243.15432157987649</v>
      </c>
      <c r="E26" s="239">
        <v>243.30735268831953</v>
      </c>
    </row>
    <row r="27" spans="1:5" ht="14.25" x14ac:dyDescent="0.25">
      <c r="A27" s="238" t="s">
        <v>80</v>
      </c>
      <c r="B27" s="239">
        <v>0.18</v>
      </c>
      <c r="C27" s="239">
        <v>0.2182670776845225</v>
      </c>
      <c r="D27" s="239">
        <v>247.22829969551452</v>
      </c>
      <c r="E27" s="239">
        <v>247.35029492208173</v>
      </c>
    </row>
    <row r="28" spans="1:5" ht="14.25" x14ac:dyDescent="0.25">
      <c r="A28" s="238" t="s">
        <v>77</v>
      </c>
      <c r="B28" s="239">
        <v>0.15666666666666601</v>
      </c>
      <c r="C28" s="239">
        <v>-0.26872212601682133</v>
      </c>
      <c r="D28" s="239">
        <v>256.78382934685396</v>
      </c>
      <c r="E28" s="239">
        <v>256.88651461559601</v>
      </c>
    </row>
    <row r="29" spans="1:5" ht="14.25" x14ac:dyDescent="0.25">
      <c r="A29" s="238" t="s">
        <v>78</v>
      </c>
      <c r="B29" s="239">
        <v>0.12</v>
      </c>
      <c r="C29" s="239">
        <v>-0.41300133479964823</v>
      </c>
      <c r="D29" s="239">
        <v>268.88832911268031</v>
      </c>
      <c r="E29" s="239">
        <v>268.98126759937111</v>
      </c>
    </row>
    <row r="30" spans="1:5" ht="14.25" x14ac:dyDescent="0.25">
      <c r="A30" s="238" t="s">
        <v>172</v>
      </c>
      <c r="B30" s="239">
        <v>0.133333333333333</v>
      </c>
      <c r="C30" s="239">
        <v>-0.48957921098834206</v>
      </c>
      <c r="D30" s="239">
        <v>281.79001615374369</v>
      </c>
      <c r="E30" s="239">
        <v>281.89752263983888</v>
      </c>
    </row>
    <row r="31" spans="1:5" ht="14.25" x14ac:dyDescent="0.25">
      <c r="A31" s="238" t="s">
        <v>80</v>
      </c>
      <c r="B31" s="239">
        <v>0.193333333333333</v>
      </c>
      <c r="C31" s="239">
        <v>-0.49713867729681943</v>
      </c>
      <c r="D31" s="239">
        <v>294.08738762726517</v>
      </c>
      <c r="E31" s="239">
        <v>294.21395771825689</v>
      </c>
    </row>
    <row r="32" spans="1:5" ht="14.25" x14ac:dyDescent="0.25">
      <c r="A32" s="238" t="s">
        <v>77</v>
      </c>
      <c r="B32" s="239">
        <v>0.18666666666666601</v>
      </c>
      <c r="C32" s="239">
        <v>-0.69463932045362276</v>
      </c>
      <c r="D32" s="239">
        <v>306.54239329870154</v>
      </c>
      <c r="E32" s="239">
        <v>306.66646691173878</v>
      </c>
    </row>
    <row r="33" spans="1:5" ht="14.25" x14ac:dyDescent="0.25">
      <c r="A33" s="238" t="s">
        <v>78</v>
      </c>
      <c r="B33" s="239">
        <v>0.18666666666666601</v>
      </c>
      <c r="C33" s="239">
        <v>-0.94533022070868056</v>
      </c>
      <c r="D33" s="239">
        <v>318.80445783832738</v>
      </c>
      <c r="E33" s="239">
        <v>318.92250109707817</v>
      </c>
    </row>
    <row r="34" spans="1:5" ht="14.25" x14ac:dyDescent="0.25">
      <c r="A34" s="238" t="s">
        <v>173</v>
      </c>
      <c r="B34" s="239">
        <v>0.15666666666666601</v>
      </c>
      <c r="C34" s="239">
        <v>-1.0313321856717137</v>
      </c>
      <c r="D34" s="239">
        <v>327.63333434753099</v>
      </c>
      <c r="E34" s="239">
        <v>327.73737444667796</v>
      </c>
    </row>
    <row r="35" spans="1:5" ht="14.25" x14ac:dyDescent="0.25">
      <c r="A35" s="238" t="s">
        <v>80</v>
      </c>
      <c r="B35" s="239">
        <v>9.3333333333333296E-2</v>
      </c>
      <c r="C35" s="239">
        <v>-1.109526340798503</v>
      </c>
      <c r="D35" s="239">
        <v>330.78636697106549</v>
      </c>
      <c r="E35" s="239">
        <v>330.88191186986597</v>
      </c>
    </row>
    <row r="36" spans="1:5" ht="14.25" x14ac:dyDescent="0.25">
      <c r="A36" s="238" t="s">
        <v>77</v>
      </c>
      <c r="B36" s="239">
        <v>8.3333333333333301E-2</v>
      </c>
      <c r="C36" s="239">
        <v>-1.3239525522963056</v>
      </c>
      <c r="D36" s="239">
        <v>329.81244024923132</v>
      </c>
      <c r="E36" s="239">
        <v>329.89303316799044</v>
      </c>
    </row>
    <row r="37" spans="1:5" ht="14.25" x14ac:dyDescent="0.25">
      <c r="A37" s="238" t="s">
        <v>78</v>
      </c>
      <c r="B37" s="239">
        <v>7.3333333333333306E-2</v>
      </c>
      <c r="C37" s="239">
        <v>-1.4624081685704624</v>
      </c>
      <c r="D37" s="239">
        <v>325.14500107985327</v>
      </c>
      <c r="E37" s="239">
        <v>325.22083048364033</v>
      </c>
    </row>
    <row r="38" spans="1:5" ht="14.25" x14ac:dyDescent="0.25">
      <c r="A38" s="238" t="s">
        <v>174</v>
      </c>
      <c r="B38" s="239">
        <v>0.103333333333333</v>
      </c>
      <c r="C38" s="239">
        <v>-1.4191875699495284</v>
      </c>
      <c r="D38" s="239">
        <v>321.21659295485358</v>
      </c>
      <c r="E38" s="239">
        <v>321.28119932013834</v>
      </c>
    </row>
    <row r="39" spans="1:5" ht="14.25" x14ac:dyDescent="0.25">
      <c r="A39" s="238" t="s">
        <v>80</v>
      </c>
      <c r="B39" s="239">
        <v>0.15333333333333299</v>
      </c>
      <c r="C39" s="239">
        <v>-1.2034372959190101</v>
      </c>
      <c r="D39" s="239">
        <v>315.62867073074494</v>
      </c>
      <c r="E39" s="239">
        <v>315.67595860391708</v>
      </c>
    </row>
    <row r="40" spans="1:5" ht="14.25" x14ac:dyDescent="0.25">
      <c r="A40" s="238" t="s">
        <v>77</v>
      </c>
      <c r="B40" s="239">
        <v>0.14333333333333301</v>
      </c>
      <c r="C40" s="239">
        <v>-1.2659691527456054</v>
      </c>
      <c r="D40" s="239">
        <v>309.81403488284019</v>
      </c>
      <c r="E40" s="239">
        <v>309.87206228880984</v>
      </c>
    </row>
    <row r="41" spans="1:5" ht="14.25" x14ac:dyDescent="0.25">
      <c r="A41" s="238" t="s">
        <v>78</v>
      </c>
      <c r="B41" s="239">
        <v>0.16</v>
      </c>
      <c r="C41" s="239">
        <v>-1.3972407621839846</v>
      </c>
      <c r="D41" s="239">
        <v>303.83091013525359</v>
      </c>
      <c r="E41" s="239">
        <v>303.89572721951447</v>
      </c>
    </row>
    <row r="42" spans="1:5" ht="14.25" x14ac:dyDescent="0.25">
      <c r="A42" s="238" t="s">
        <v>175</v>
      </c>
      <c r="B42" s="239">
        <v>0.14333333333333301</v>
      </c>
      <c r="C42" s="239">
        <v>-1.4068987846870133</v>
      </c>
      <c r="D42" s="239">
        <v>297.00847982665238</v>
      </c>
      <c r="E42" s="239">
        <v>297.07128593925495</v>
      </c>
    </row>
    <row r="43" spans="1:5" ht="14.25" x14ac:dyDescent="0.25">
      <c r="A43" s="238" t="s">
        <v>80</v>
      </c>
      <c r="B43" s="239">
        <v>0.116666666666666</v>
      </c>
      <c r="C43" s="239">
        <v>-1.2540718627501166</v>
      </c>
      <c r="D43" s="239">
        <v>288.96484872341796</v>
      </c>
      <c r="E43" s="239">
        <v>289.03116509577245</v>
      </c>
    </row>
    <row r="44" spans="1:5" ht="14.25" x14ac:dyDescent="0.25">
      <c r="A44" s="238" t="s">
        <v>77</v>
      </c>
      <c r="B44" s="239">
        <v>8.3333333333333301E-2</v>
      </c>
      <c r="C44" s="239">
        <v>-1.6636745542311049</v>
      </c>
      <c r="D44" s="239">
        <v>281.34718204647447</v>
      </c>
      <c r="E44" s="239">
        <v>281.42188119764563</v>
      </c>
    </row>
    <row r="45" spans="1:5" ht="14.25" x14ac:dyDescent="0.25">
      <c r="A45" s="238" t="s">
        <v>78</v>
      </c>
      <c r="B45" s="239">
        <v>8.66666666666666E-2</v>
      </c>
      <c r="C45" s="239">
        <v>-1.9947603033051804</v>
      </c>
      <c r="D45" s="239">
        <v>273.89229084540455</v>
      </c>
      <c r="E45" s="239">
        <v>273.99304147802974</v>
      </c>
    </row>
    <row r="46" spans="1:5" ht="14.25" x14ac:dyDescent="0.25">
      <c r="A46" s="238" t="s">
        <v>95</v>
      </c>
      <c r="B46" s="239">
        <v>7.3333333333333306E-2</v>
      </c>
      <c r="C46" s="239">
        <v>-2.5142650586261603</v>
      </c>
      <c r="D46" s="239">
        <v>266.02320451613224</v>
      </c>
      <c r="E46" s="239">
        <v>266.14114809967163</v>
      </c>
    </row>
    <row r="47" spans="1:5" ht="14.25" x14ac:dyDescent="0.25">
      <c r="A47" s="238" t="s">
        <v>80</v>
      </c>
      <c r="B47" s="239">
        <v>9.3333333333333296E-2</v>
      </c>
      <c r="C47" s="239">
        <v>-2.9220033489795747</v>
      </c>
      <c r="D47" s="239">
        <v>257.85384702255453</v>
      </c>
      <c r="E47" s="239">
        <v>257.96990478563441</v>
      </c>
    </row>
    <row r="48" spans="1:5" ht="14.25" x14ac:dyDescent="0.25">
      <c r="A48" s="238" t="s">
        <v>77</v>
      </c>
      <c r="B48" s="239">
        <v>0.09</v>
      </c>
      <c r="C48" s="239">
        <v>-2.8447993105843046</v>
      </c>
      <c r="D48" s="239">
        <v>249.60895418738815</v>
      </c>
      <c r="E48" s="239">
        <v>249.74378691449971</v>
      </c>
    </row>
    <row r="49" spans="1:5" ht="14.25" x14ac:dyDescent="0.25">
      <c r="A49" s="238" t="s">
        <v>78</v>
      </c>
      <c r="B49" s="239">
        <v>0.1</v>
      </c>
      <c r="C49" s="239">
        <v>-2.663600572837435</v>
      </c>
      <c r="D49" s="239">
        <v>240.34312264178445</v>
      </c>
      <c r="E49" s="239">
        <v>240.4913566945504</v>
      </c>
    </row>
    <row r="50" spans="1:5" ht="14.25" x14ac:dyDescent="0.25">
      <c r="A50" s="238" t="s">
        <v>96</v>
      </c>
      <c r="B50" s="239">
        <v>0.11</v>
      </c>
      <c r="C50" s="239">
        <v>-2.0169492908609539</v>
      </c>
      <c r="D50" s="239">
        <v>230.65012455015028</v>
      </c>
      <c r="E50" s="239">
        <v>230.79893494494291</v>
      </c>
    </row>
    <row r="51" spans="1:5" ht="14.25" x14ac:dyDescent="0.25">
      <c r="A51" s="238" t="s">
        <v>80</v>
      </c>
      <c r="B51" s="239">
        <v>0.123333333333333</v>
      </c>
      <c r="C51" s="239">
        <v>-1.4768727562231827</v>
      </c>
      <c r="D51" s="239">
        <v>222.09694150408433</v>
      </c>
      <c r="E51" s="239">
        <v>222.25204151030661</v>
      </c>
    </row>
    <row r="52" spans="1:5" ht="14.25" x14ac:dyDescent="0.25">
      <c r="A52" s="238" t="s">
        <v>77</v>
      </c>
      <c r="B52" s="239">
        <v>0.13666666666666599</v>
      </c>
      <c r="C52" s="239">
        <v>-0.98363850927212015</v>
      </c>
      <c r="D52" s="239">
        <v>213.58073477126868</v>
      </c>
      <c r="E52" s="239">
        <v>213.7402259026199</v>
      </c>
    </row>
    <row r="53" spans="1:5" ht="14.25" x14ac:dyDescent="0.25">
      <c r="A53" s="238" t="s">
        <v>78</v>
      </c>
      <c r="B53" s="239">
        <v>0.16</v>
      </c>
      <c r="C53" s="239">
        <v>-9.3353594048837987E-2</v>
      </c>
      <c r="D53" s="239">
        <v>206.98035388642171</v>
      </c>
      <c r="E53" s="239">
        <v>207.13453092148674</v>
      </c>
    </row>
    <row r="54" spans="1:5" ht="14.25" x14ac:dyDescent="0.25">
      <c r="A54" s="238" t="s">
        <v>97</v>
      </c>
      <c r="B54" s="239">
        <v>0.36</v>
      </c>
      <c r="C54" s="239">
        <v>0.47812044777328583</v>
      </c>
      <c r="D54" s="239">
        <v>202.93108527479924</v>
      </c>
      <c r="E54" s="239">
        <v>203.07617602352039</v>
      </c>
    </row>
    <row r="55" spans="1:5" ht="14.25" x14ac:dyDescent="0.25">
      <c r="A55" s="238" t="s">
        <v>80</v>
      </c>
      <c r="B55" s="239">
        <v>0.37333333333333302</v>
      </c>
      <c r="C55" s="239">
        <v>0.43666371327544812</v>
      </c>
      <c r="D55" s="239">
        <v>201.73096030844576</v>
      </c>
      <c r="E55" s="239">
        <v>201.87350936516253</v>
      </c>
    </row>
    <row r="56" spans="1:5" ht="14.25" x14ac:dyDescent="0.25">
      <c r="A56" s="238" t="s">
        <v>77</v>
      </c>
      <c r="B56" s="239">
        <v>0.396666666666666</v>
      </c>
      <c r="C56" s="239">
        <v>0.47681856763586755</v>
      </c>
      <c r="D56" s="239">
        <v>203.09172413073071</v>
      </c>
      <c r="E56" s="239">
        <v>203.23087132971949</v>
      </c>
    </row>
    <row r="57" spans="1:5" ht="14.25" x14ac:dyDescent="0.25">
      <c r="A57" s="238" t="s">
        <v>78</v>
      </c>
      <c r="B57" s="239">
        <v>0.45</v>
      </c>
      <c r="C57" s="239">
        <v>0.45804556401831348</v>
      </c>
      <c r="D57" s="239">
        <v>206.91667169056907</v>
      </c>
      <c r="E57" s="239">
        <v>207.0507288190268</v>
      </c>
    </row>
    <row r="58" spans="1:5" ht="14.25" x14ac:dyDescent="0.25">
      <c r="A58" s="238" t="s">
        <v>98</v>
      </c>
      <c r="B58" s="239">
        <v>0.7</v>
      </c>
      <c r="C58" s="239">
        <v>0.46874798100668286</v>
      </c>
      <c r="D58" s="239">
        <v>212.01524023730138</v>
      </c>
      <c r="E58" s="239">
        <v>212.15909259415142</v>
      </c>
    </row>
    <row r="59" spans="1:5" ht="14.25" x14ac:dyDescent="0.25">
      <c r="A59" s="238" t="s">
        <v>80</v>
      </c>
      <c r="B59" s="239">
        <v>0.95</v>
      </c>
      <c r="C59" s="239">
        <v>0.97718451942839535</v>
      </c>
      <c r="D59" s="239">
        <v>217.01237075432343</v>
      </c>
      <c r="E59" s="239">
        <v>217.16404810920079</v>
      </c>
    </row>
    <row r="60" spans="1:5" ht="14.25" x14ac:dyDescent="0.25">
      <c r="A60" s="238" t="s">
        <v>77</v>
      </c>
      <c r="B60" s="239">
        <v>1.15333333333333</v>
      </c>
      <c r="C60" s="239">
        <v>1.0968351324004677</v>
      </c>
      <c r="D60" s="239">
        <v>222.4642623379751</v>
      </c>
      <c r="E60" s="239">
        <v>222.62627973904071</v>
      </c>
    </row>
    <row r="61" spans="1:5" ht="14.25" x14ac:dyDescent="0.25">
      <c r="A61" s="238" t="s">
        <v>78</v>
      </c>
      <c r="B61" s="239">
        <v>1.20333333333333</v>
      </c>
      <c r="C61" s="239">
        <v>1.2828696203594909</v>
      </c>
      <c r="D61" s="239">
        <v>226.71751154800245</v>
      </c>
      <c r="E61" s="239">
        <v>226.88061635580442</v>
      </c>
    </row>
    <row r="62" spans="1:5" ht="14.25" x14ac:dyDescent="0.25">
      <c r="A62" s="238" t="s">
        <v>99</v>
      </c>
      <c r="B62" s="239">
        <v>1.4466666666666601</v>
      </c>
      <c r="C62" s="239">
        <v>1.5306083613717627</v>
      </c>
      <c r="D62" s="239">
        <v>228.8224991232658</v>
      </c>
      <c r="E62" s="239">
        <v>228.96713088521025</v>
      </c>
    </row>
    <row r="63" spans="1:5" ht="14.25" x14ac:dyDescent="0.25">
      <c r="A63" s="238" t="s">
        <v>80</v>
      </c>
      <c r="B63" s="239">
        <v>1.7366666666666599</v>
      </c>
      <c r="C63" s="239">
        <v>1.7881028548203564</v>
      </c>
      <c r="D63" s="239">
        <v>228.67818968578078</v>
      </c>
      <c r="E63" s="239">
        <v>228.74524109890211</v>
      </c>
    </row>
    <row r="64" spans="1:5" ht="14.25" x14ac:dyDescent="0.25">
      <c r="A64" s="238" t="s">
        <v>77</v>
      </c>
      <c r="B64" s="239">
        <v>1.92333333333333</v>
      </c>
      <c r="C64" s="239">
        <v>2.0316012181967769</v>
      </c>
      <c r="D64" s="239">
        <v>226.61891314386889</v>
      </c>
      <c r="E64" s="239">
        <v>226.49613935782267</v>
      </c>
    </row>
    <row r="65" spans="1:5" ht="14.25" x14ac:dyDescent="0.25">
      <c r="A65" s="238" t="s">
        <v>78</v>
      </c>
      <c r="B65" s="239">
        <v>2.2200000000000002</v>
      </c>
      <c r="C65" s="239">
        <v>2.411133283298684</v>
      </c>
      <c r="D65" s="239">
        <v>224.73571908543224</v>
      </c>
      <c r="E65" s="239">
        <v>224.252962151514</v>
      </c>
    </row>
    <row r="66" spans="1:5" ht="14.25" x14ac:dyDescent="0.25">
      <c r="A66" s="238" t="s">
        <v>100</v>
      </c>
      <c r="B66" s="239">
        <v>2.4033333333333302</v>
      </c>
      <c r="C66" s="239">
        <v>2.4509592445679518</v>
      </c>
      <c r="D66" s="239">
        <v>223.07090933584709</v>
      </c>
      <c r="E66" s="239">
        <v>222.01141067759525</v>
      </c>
    </row>
    <row r="67" spans="1:5" ht="14.25" x14ac:dyDescent="0.25">
      <c r="A67" s="238" t="s">
        <v>80</v>
      </c>
      <c r="B67" s="239">
        <v>2.3966666666666598</v>
      </c>
      <c r="C67" s="239">
        <v>2.3363061243180216</v>
      </c>
      <c r="D67" s="239">
        <v>221.65568069829547</v>
      </c>
      <c r="E67" s="239">
        <v>219.72232498510138</v>
      </c>
    </row>
    <row r="68" spans="1:5" ht="14.25" x14ac:dyDescent="0.25">
      <c r="A68" s="238" t="s">
        <v>77</v>
      </c>
      <c r="B68" s="239">
        <v>2.19</v>
      </c>
      <c r="C68" s="239">
        <v>2.0502844383350056</v>
      </c>
      <c r="D68" s="239">
        <v>221.01294843388754</v>
      </c>
      <c r="E68" s="239">
        <v>217.77516992881948</v>
      </c>
    </row>
    <row r="69" spans="1:5" ht="14.25" x14ac:dyDescent="0.25">
      <c r="A69" s="238" t="s">
        <v>78</v>
      </c>
      <c r="B69" s="239">
        <v>1.64333333333333</v>
      </c>
      <c r="C69" s="239">
        <v>1.6342969731936747</v>
      </c>
      <c r="D69" s="239">
        <v>222.1979586123085</v>
      </c>
      <c r="E69" s="239">
        <v>217.04515077828714</v>
      </c>
    </row>
    <row r="70" spans="1:5" ht="14.25" x14ac:dyDescent="0.25">
      <c r="A70" s="238" t="s">
        <v>101</v>
      </c>
      <c r="B70" s="239">
        <v>1.26</v>
      </c>
      <c r="C70" s="239">
        <v>1.2445900896205158</v>
      </c>
      <c r="D70" s="239">
        <v>225.23609203286577</v>
      </c>
      <c r="E70" s="239">
        <v>217.3392550391498</v>
      </c>
    </row>
    <row r="71" spans="1:5" ht="14.25" x14ac:dyDescent="0.25">
      <c r="A71" s="238" t="s">
        <v>80</v>
      </c>
      <c r="B71" s="239">
        <v>0.06</v>
      </c>
      <c r="C71" s="239">
        <v>0.46033699457320915</v>
      </c>
      <c r="D71" s="239">
        <v>231.19216781691637</v>
      </c>
      <c r="E71" s="239">
        <v>219.46620782933849</v>
      </c>
    </row>
    <row r="72" spans="1:5" ht="14.25" x14ac:dyDescent="0.25">
      <c r="A72" s="238" t="s">
        <v>77</v>
      </c>
      <c r="B72" s="239">
        <v>9.3333333333333296E-2</v>
      </c>
      <c r="C72" s="239">
        <v>0.19734461978932419</v>
      </c>
      <c r="D72" s="239">
        <v>241.45387957261224</v>
      </c>
      <c r="E72" s="239">
        <v>224.27779954241745</v>
      </c>
    </row>
    <row r="73" spans="1:5" ht="14.25" x14ac:dyDescent="0.25">
      <c r="A73" s="238" t="s">
        <v>78</v>
      </c>
      <c r="B73" s="239">
        <v>0.09</v>
      </c>
      <c r="C73" s="239">
        <v>-0.11410290583626947</v>
      </c>
      <c r="D73" s="239">
        <v>253.69392228205265</v>
      </c>
      <c r="E73" s="239">
        <v>228.75554401658113</v>
      </c>
    </row>
    <row r="74" spans="1:5" ht="14.25" x14ac:dyDescent="0.25">
      <c r="A74" s="238" t="s">
        <v>102</v>
      </c>
      <c r="B74" s="239" t="s">
        <v>105</v>
      </c>
      <c r="C74" s="239">
        <v>-0.45</v>
      </c>
      <c r="D74" s="239">
        <v>265.30591064641879</v>
      </c>
      <c r="E74" s="239">
        <v>232.92012182443133</v>
      </c>
    </row>
    <row r="75" spans="1:5" ht="14.25" x14ac:dyDescent="0.25">
      <c r="A75" s="238" t="s">
        <v>80</v>
      </c>
      <c r="B75" s="239"/>
      <c r="C75" s="239"/>
      <c r="D75" s="239">
        <v>276.27950705592485</v>
      </c>
      <c r="E75" s="239">
        <v>236.79221579921318</v>
      </c>
    </row>
    <row r="76" spans="1:5" ht="14.25" x14ac:dyDescent="0.25">
      <c r="A76" s="238" t="s">
        <v>77</v>
      </c>
      <c r="B76" s="239"/>
      <c r="C76" s="239"/>
      <c r="D76" s="239">
        <v>285.54214316818178</v>
      </c>
      <c r="E76" s="239">
        <v>236.22193129922101</v>
      </c>
    </row>
    <row r="77" spans="1:5" ht="14.25" x14ac:dyDescent="0.25">
      <c r="A77" s="238" t="s">
        <v>78</v>
      </c>
      <c r="B77" s="239"/>
      <c r="C77" s="239"/>
      <c r="D77" s="239">
        <v>293.48265487734471</v>
      </c>
      <c r="E77" s="239">
        <v>233.42284634452037</v>
      </c>
    </row>
    <row r="78" spans="1:5" ht="14.25" x14ac:dyDescent="0.25">
      <c r="A78" s="238" t="s">
        <v>103</v>
      </c>
      <c r="B78" s="239"/>
      <c r="C78" s="239"/>
      <c r="D78" s="239">
        <v>298.6446962684916</v>
      </c>
      <c r="E78" s="239">
        <v>229.26383539441142</v>
      </c>
    </row>
    <row r="79" spans="1:5" ht="14.25" x14ac:dyDescent="0.25">
      <c r="A79" s="238" t="s">
        <v>80</v>
      </c>
      <c r="B79" s="239"/>
      <c r="C79" s="239"/>
      <c r="D79" s="239">
        <v>302.68630736412581</v>
      </c>
      <c r="E79" s="239">
        <v>224.79595857753688</v>
      </c>
    </row>
    <row r="80" spans="1:5" ht="14.25" x14ac:dyDescent="0.25">
      <c r="A80" s="238" t="s">
        <v>77</v>
      </c>
      <c r="B80" s="239"/>
      <c r="C80" s="239"/>
      <c r="D80" s="239">
        <v>305.83482235975345</v>
      </c>
      <c r="E80" s="239">
        <v>220.90457921034326</v>
      </c>
    </row>
    <row r="81" spans="1:5" ht="14.25" x14ac:dyDescent="0.25">
      <c r="A81" s="238" t="s">
        <v>78</v>
      </c>
      <c r="B81" s="239"/>
      <c r="C81" s="239"/>
      <c r="D81" s="239">
        <v>308.31084775960289</v>
      </c>
      <c r="E81" s="239">
        <v>217.51434013271296</v>
      </c>
    </row>
    <row r="82" spans="1:5" ht="14.25" x14ac:dyDescent="0.25">
      <c r="A82" s="238" t="s">
        <v>104</v>
      </c>
      <c r="B82" s="239"/>
      <c r="C82" s="239"/>
      <c r="D82" s="239">
        <v>310.16845093216222</v>
      </c>
      <c r="E82" s="239">
        <v>214.56126815346832</v>
      </c>
    </row>
    <row r="83" spans="1:5" ht="14.25" x14ac:dyDescent="0.25">
      <c r="A83" s="238" t="s">
        <v>80</v>
      </c>
      <c r="B83" s="239"/>
      <c r="C83" s="239"/>
      <c r="D83" s="239">
        <v>311.53816787028131</v>
      </c>
      <c r="E83" s="239">
        <v>211.99078568978322</v>
      </c>
    </row>
    <row r="84" spans="1:5" ht="14.25" x14ac:dyDescent="0.25">
      <c r="A84" s="238" t="s">
        <v>77</v>
      </c>
      <c r="B84" s="239"/>
      <c r="C84" s="239"/>
      <c r="D84" s="239">
        <v>312.8542884381701</v>
      </c>
      <c r="E84" s="239">
        <v>209.75612786291194</v>
      </c>
    </row>
    <row r="85" spans="1:5" ht="14.25" x14ac:dyDescent="0.25">
      <c r="A85" s="238" t="s">
        <v>78</v>
      </c>
      <c r="B85" s="239"/>
      <c r="C85" s="239"/>
      <c r="D85" s="239">
        <v>314.12207052670749</v>
      </c>
      <c r="E85" s="239">
        <v>207.81702810702996</v>
      </c>
    </row>
    <row r="86" spans="1:5" ht="14.25" x14ac:dyDescent="0.25">
      <c r="A86" s="238" t="s">
        <v>108</v>
      </c>
      <c r="B86" s="239"/>
      <c r="C86" s="239"/>
      <c r="D86" s="239">
        <v>315.34629367864886</v>
      </c>
      <c r="E86" s="239">
        <v>206.13869934137691</v>
      </c>
    </row>
    <row r="87" spans="1:5" ht="14.25" x14ac:dyDescent="0.25">
      <c r="A87" s="238" t="s">
        <v>80</v>
      </c>
      <c r="B87" s="239"/>
      <c r="C87" s="239"/>
      <c r="D87" s="239">
        <v>316.53129656584292</v>
      </c>
      <c r="E87" s="239">
        <v>204.69096214853931</v>
      </c>
    </row>
    <row r="88" spans="1:5" ht="14.25" x14ac:dyDescent="0.25">
      <c r="A88" s="238" t="s">
        <v>77</v>
      </c>
      <c r="B88" s="239"/>
      <c r="C88" s="239"/>
      <c r="D88" s="239">
        <v>317.68101441009026</v>
      </c>
      <c r="E88" s="239">
        <v>203.44754957187271</v>
      </c>
    </row>
    <row r="89" spans="1:5" ht="14.25" x14ac:dyDescent="0.25">
      <c r="A89" s="238" t="s">
        <v>78</v>
      </c>
      <c r="B89" s="239"/>
      <c r="C89" s="239"/>
      <c r="D89" s="239">
        <v>318.79902226865948</v>
      </c>
      <c r="E89" s="239"/>
    </row>
  </sheetData>
  <hyperlinks>
    <hyperlink ref="A1" location="List!A1" display="List!A1"/>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491AB6-B5A4-4E9F-9F04-45D79741FF46}"/>
</file>

<file path=customXml/itemProps2.xml><?xml version="1.0" encoding="utf-8"?>
<ds:datastoreItem xmlns:ds="http://schemas.openxmlformats.org/officeDocument/2006/customXml" ds:itemID="{8FB1597D-EC7B-42D3-8B19-5D6EB27404F4}"/>
</file>

<file path=customXml/itemProps3.xml><?xml version="1.0" encoding="utf-8"?>
<ds:datastoreItem xmlns:ds="http://schemas.openxmlformats.org/officeDocument/2006/customXml" ds:itemID="{0E7B3A22-7599-403F-B131-084DB15211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List</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Chart 45</vt:lpstr>
      <vt:lpstr>Chart 46</vt:lpstr>
      <vt:lpstr>Chart 47</vt:lpstr>
      <vt:lpstr>Table 1</vt:lpstr>
      <vt:lpstr>Table 2</vt:lpstr>
      <vt:lpstr>Table 3</vt:lpstr>
      <vt:lpstr>Table 4</vt:lpstr>
      <vt:lpstr>Table 5</vt:lpstr>
      <vt:lpstr>MI</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dc:creator>
  <cp:lastModifiedBy>u</cp:lastModifiedBy>
  <cp:revision/>
  <dcterms:created xsi:type="dcterms:W3CDTF">2017-11-30T11:26:27Z</dcterms:created>
  <dcterms:modified xsi:type="dcterms:W3CDTF">2021-05-17T12:08:31Z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