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15.xml" ContentType="application/vnd.openxmlformats-officedocument.drawingml.chartshapes+xml"/>
  <Override PartName="/xl/drawings/drawing13.xml" ContentType="application/vnd.openxmlformats-officedocument.drawingml.chartshapes+xml"/>
  <Override PartName="/xl/drawings/drawing23.xml" ContentType="application/vnd.openxmlformats-officedocument.drawingml.chartshapes+xml"/>
  <Override PartName="/xl/drawings/drawing43.xml" ContentType="application/vnd.openxmlformats-officedocument.drawingml.chartshapes+xml"/>
  <Override PartName="/xl/drawings/drawing11.xml" ContentType="application/vnd.openxmlformats-officedocument.drawingml.chartshapes+xml"/>
  <Override PartName="/xl/drawings/drawing46.xml" ContentType="application/vnd.openxmlformats-officedocument.drawingml.chartshapes+xml"/>
  <Override PartName="/xl/drawings/drawing41.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charts/chart36.xml" ContentType="application/vnd.openxmlformats-officedocument.drawingml.chart+xml"/>
  <Override PartName="/xl/theme/themeOverride8.xml" ContentType="application/vnd.openxmlformats-officedocument.themeOverride+xml"/>
  <Override PartName="/xl/worksheets/sheet5.xml" ContentType="application/vnd.openxmlformats-officedocument.spreadsheetml.worksheet+xml"/>
  <Override PartName="/xl/drawings/drawing44.xml" ContentType="application/vnd.openxmlformats-officedocument.drawing+xml"/>
  <Override PartName="/xl/charts/chart37.xml" ContentType="application/vnd.openxmlformats-officedocument.drawingml.chart+xml"/>
  <Override PartName="/xl/theme/themeOverride9.xml" ContentType="application/vnd.openxmlformats-officedocument.themeOverride+xml"/>
  <Override PartName="/xl/drawings/drawing42.xml" ContentType="application/vnd.openxmlformats-officedocument.drawing+xml"/>
  <Override PartName="/xl/worksheets/sheet6.xml" ContentType="application/vnd.openxmlformats-officedocument.spreadsheetml.worksheet+xml"/>
  <Override PartName="/xl/theme/themeOverride7.xml" ContentType="application/vnd.openxmlformats-officedocument.themeOverride+xml"/>
  <Override PartName="/xl/drawings/drawing38.xml" ContentType="application/vnd.openxmlformats-officedocument.drawing+xml"/>
  <Override PartName="/xl/charts/chart33.xml" ContentType="application/vnd.openxmlformats-officedocument.drawingml.chart+xml"/>
  <Override PartName="/xl/drawings/drawing39.xml" ContentType="application/vnd.openxmlformats-officedocument.drawing+xml"/>
  <Override PartName="/xl/charts/chart34.xml" ContentType="application/vnd.openxmlformats-officedocument.drawingml.chart+xml"/>
  <Override PartName="/xl/worksheets/sheet1.xml" ContentType="application/vnd.openxmlformats-officedocument.spreadsheetml.worksheet+xml"/>
  <Override PartName="/xl/charts/chart35.xml" ContentType="application/vnd.openxmlformats-officedocument.drawingml.chart+xml"/>
  <Override PartName="/xl/drawings/drawing45.xml" ContentType="application/vnd.openxmlformats-officedocument.drawing+xml"/>
  <Override PartName="/xl/charts/chart38.xml" ContentType="application/vnd.openxmlformats-officedocument.drawingml.chart+xml"/>
  <Override PartName="/xl/theme/themeOverride10.xml" ContentType="application/vnd.openxmlformats-officedocument.themeOverride+xml"/>
  <Override PartName="/xl/worksheets/sheet3.xml" ContentType="application/vnd.openxmlformats-officedocument.spreadsheetml.worksheet+xml"/>
  <Override PartName="/xl/worksheets/sheet2.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40.xml" ContentType="application/vnd.openxmlformats-officedocument.drawingml.chart+xml"/>
  <Override PartName="/xl/worksheets/sheet4.xml" ContentType="application/vnd.openxmlformats-officedocument.spreadsheetml.worksheet+xml"/>
  <Override PartName="/xl/drawings/drawing47.xml" ContentType="application/vnd.openxmlformats-officedocument.drawing+xml"/>
  <Override PartName="/xl/charts/chart39.xml" ContentType="application/vnd.openxmlformats-officedocument.drawingml.chart+xml"/>
  <Override PartName="/xl/theme/themeOverride11.xml" ContentType="application/vnd.openxmlformats-officedocument.themeOverride+xml"/>
  <Override PartName="/xl/drawings/drawing48.xml" ContentType="application/vnd.openxmlformats-officedocument.drawing+xml"/>
  <Override PartName="/xl/theme/themeOverride6.xml" ContentType="application/vnd.openxmlformats-officedocument.themeOverride+xml"/>
  <Override PartName="/xl/drawings/drawing40.xml" ContentType="application/vnd.openxmlformats-officedocument.drawing+xml"/>
  <Override PartName="/xl/drawings/drawing37.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11.xml" ContentType="application/vnd.openxmlformats-officedocument.spreadsheetml.worksheet+xml"/>
  <Override PartName="/xl/charts/chart2.xml" ContentType="application/vnd.openxmlformats-officedocument.drawingml.char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theme/themeOverride2.xml" ContentType="application/vnd.openxmlformats-officedocument.themeOverride+xml"/>
  <Override PartName="/xl/charts/chart10.xml" ContentType="application/vnd.openxmlformats-officedocument.drawingml.chart+xml"/>
  <Override PartName="/xl/worksheets/sheet9.xml" ContentType="application/vnd.openxmlformats-officedocument.spreadsheetml.worksheet+xml"/>
  <Override PartName="/xl/drawings/drawing14.xml" ContentType="application/vnd.openxmlformats-officedocument.drawing+xml"/>
  <Override PartName="/xl/charts/chart32.xml" ContentType="application/vnd.openxmlformats-officedocument.drawingml.chart+xml"/>
  <Override PartName="/xl/worksheets/sheet8.xml" ContentType="application/vnd.openxmlformats-officedocument.spreadsheetml.worksheet+xml"/>
  <Override PartName="/xl/drawings/drawing16.xml" ContentType="application/vnd.openxmlformats-officedocument.drawing+xml"/>
  <Override PartName="/xl/drawings/drawing12.xml" ContentType="application/vnd.openxmlformats-officedocument.drawing+xml"/>
  <Override PartName="/xl/worksheets/sheet10.xml" ContentType="application/vnd.openxmlformats-officedocument.spreadsheetml.worksheet+xml"/>
  <Override PartName="/xl/charts/chart9.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charts/chart12.xml" ContentType="application/vnd.openxmlformats-officedocument.drawingml.chart+xml"/>
  <Override PartName="/xl/charts/chart11.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28.xml" ContentType="application/vnd.openxmlformats-officedocument.drawing+xml"/>
  <Override PartName="/xl/drawings/drawing34.xml" ContentType="application/vnd.openxmlformats-officedocument.drawing+xml"/>
  <Override PartName="/xl/charts/chart22.xml" ContentType="application/vnd.openxmlformats-officedocument.drawingml.chart+xml"/>
  <Override PartName="/xl/drawings/drawing27.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21.xml" ContentType="application/vnd.openxmlformats-officedocument.drawingml.chart+xml"/>
  <Override PartName="/xl/drawings/drawing26.xml" ContentType="application/vnd.openxmlformats-officedocument.drawing+xml"/>
  <Override PartName="/xl/charts/chart28.xml" ContentType="application/vnd.openxmlformats-officedocument.drawingml.chart+xml"/>
  <Override PartName="/xl/drawings/drawing33.xml" ContentType="application/vnd.openxmlformats-officedocument.drawing+xml"/>
  <Override PartName="/xl/charts/chart27.xml" ContentType="application/vnd.openxmlformats-officedocument.drawingml.chart+xml"/>
  <Override PartName="/xl/charts/chart25.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drawings/drawing29.xml" ContentType="application/vnd.openxmlformats-officedocument.drawing+xml"/>
  <Override PartName="/xl/charts/colors1.xml" ContentType="application/vnd.ms-office.chartcolorstyle+xml"/>
  <Override PartName="/xl/drawings/drawing31.xml" ContentType="application/vnd.openxmlformats-officedocument.drawing+xml"/>
  <Override PartName="/xl/charts/chart26.xml" ContentType="application/vnd.openxmlformats-officedocument.drawingml.chart+xml"/>
  <Override PartName="/xl/drawings/drawing32.xml" ContentType="application/vnd.openxmlformats-officedocument.drawing+xml"/>
  <Override PartName="/xl/drawings/drawing35.xml" ContentType="application/vnd.openxmlformats-officedocument.drawing+xml"/>
  <Override PartName="/xl/theme/themeOverride4.xml" ContentType="application/vnd.openxmlformats-officedocument.themeOverride+xml"/>
  <Override PartName="/xl/charts/chart20.xml" ContentType="application/vnd.openxmlformats-officedocument.drawingml.chart+xml"/>
  <Override PartName="/xl/charts/chart16.xml" ContentType="application/vnd.openxmlformats-officedocument.drawingml.chart+xml"/>
  <Override PartName="/xl/drawings/drawing20.xml" ContentType="application/vnd.openxmlformats-officedocument.drawing+xml"/>
  <Override PartName="/xl/charts/chart15.xml" ContentType="application/vnd.openxmlformats-officedocument.drawingml.chart+xml"/>
  <Override PartName="/xl/drawings/drawing19.xml" ContentType="application/vnd.openxmlformats-officedocument.drawing+xml"/>
  <Override PartName="/xl/charts/chart14.xml" ContentType="application/vnd.openxmlformats-officedocument.drawingml.chart+xml"/>
  <Override PartName="/xl/drawings/drawing18.xml" ContentType="application/vnd.openxmlformats-officedocument.drawing+xml"/>
  <Override PartName="/xl/charts/chart31.xml" ContentType="application/vnd.openxmlformats-officedocument.drawingml.chart+xml"/>
  <Override PartName="/xl/charts/chart13.xml" ContentType="application/vnd.openxmlformats-officedocument.drawingml.chart+xml"/>
  <Override PartName="/xl/charts/chart17.xml" ContentType="application/vnd.openxmlformats-officedocument.drawingml.chart+xml"/>
  <Override PartName="/xl/drawings/drawing21.xml" ContentType="application/vnd.openxmlformats-officedocument.drawing+xml"/>
  <Override PartName="/xl/charts/chart18.xml" ContentType="application/vnd.openxmlformats-officedocument.drawingml.chart+xml"/>
  <Override PartName="/xl/drawings/drawing24.xml" ContentType="application/vnd.openxmlformats-officedocument.drawing+xml"/>
  <Override PartName="/xl/charts/chart19.xml" ContentType="application/vnd.openxmlformats-officedocument.drawingml.chart+xml"/>
  <Override PartName="/xl/drawings/drawing25.xml" ContentType="application/vnd.openxmlformats-officedocument.drawing+xml"/>
  <Override PartName="/xl/theme/themeOverride5.xml" ContentType="application/vnd.openxmlformats-officedocument.themeOverride+xml"/>
  <Override PartName="/xl/charts/chart30.xml" ContentType="application/vnd.openxmlformats-officedocument.drawingml.chart+xml"/>
  <Override PartName="/xl/drawings/drawing22.xml" ContentType="application/vnd.openxmlformats-officedocument.drawing+xml"/>
  <Override PartName="/xl/drawings/drawing36.xml" ContentType="application/vnd.openxmlformats-officedocument.drawing+xml"/>
  <Override PartName="/xl/worksheets/sheet7.xml" ContentType="application/vnd.openxmlformats-officedocument.spreadsheetml.worksheet+xml"/>
  <Override PartName="/xl/tables/table5.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Override PartName="/xl/tables/table3.xml" ContentType="application/vnd.openxmlformats-officedocument.spreadsheetml.table+xml"/>
  <Override PartName="/xl/externalLinks/externalLink1.xml" ContentType="application/vnd.openxmlformats-officedocument.spreadsheetml.externalLink+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rsen.Umrshatyan\Desktop\Gnach1-19eng\"/>
    </mc:Choice>
  </mc:AlternateContent>
  <bookViews>
    <workbookView xWindow="0" yWindow="0" windowWidth="19200" windowHeight="10905" tabRatio="828" firstSheet="37" activeTab="46"/>
  </bookViews>
  <sheets>
    <sheet name="List" sheetId="70" r:id="rId1"/>
    <sheet name="Chart 1" sheetId="88" r:id="rId2"/>
    <sheet name="Chart 2" sheetId="2" r:id="rId3"/>
    <sheet name="Chart 3" sheetId="3" r:id="rId4"/>
    <sheet name="Chart 4" sheetId="4" r:id="rId5"/>
    <sheet name="Chart 5" sheetId="5" r:id="rId6"/>
    <sheet name="Chart 6" sheetId="82" r:id="rId7"/>
    <sheet name="Chart 7" sheetId="8" r:id="rId8"/>
    <sheet name="Chart 8" sheetId="10" r:id="rId9"/>
    <sheet name="Chart 9" sheetId="11" r:id="rId10"/>
    <sheet name="Chart 10" sheetId="12" r:id="rId11"/>
    <sheet name="Chart 11" sheetId="65" r:id="rId12"/>
    <sheet name="Chart 12" sheetId="13" r:id="rId13"/>
    <sheet name="Chart 13" sheetId="14" r:id="rId14"/>
    <sheet name="Chart 14" sheetId="15" r:id="rId15"/>
    <sheet name="Chart 15" sheetId="16" r:id="rId16"/>
    <sheet name="Chart 16" sheetId="17" r:id="rId17"/>
    <sheet name="Chart 17" sheetId="18" r:id="rId18"/>
    <sheet name="Chart 18" sheetId="19" r:id="rId19"/>
    <sheet name="Chart 19" sheetId="20" r:id="rId20"/>
    <sheet name="Chart 20" sheetId="21" r:id="rId21"/>
    <sheet name="Chart 21" sheetId="22" r:id="rId22"/>
    <sheet name="Chart 22" sheetId="74" r:id="rId23"/>
    <sheet name="Chart 23" sheetId="77" r:id="rId24"/>
    <sheet name="Chart 24" sheetId="27" r:id="rId25"/>
    <sheet name="Chart 25" sheetId="29" r:id="rId26"/>
    <sheet name="Chart 26" sheetId="33" r:id="rId27"/>
    <sheet name="Chart 27" sheetId="34" r:id="rId28"/>
    <sheet name="Chart 28" sheetId="35" r:id="rId29"/>
    <sheet name="Chart 29" sheetId="36" r:id="rId30"/>
    <sheet name="Chart 30" sheetId="37" r:id="rId31"/>
    <sheet name="Chart 31" sheetId="38" r:id="rId32"/>
    <sheet name="Chart 32" sheetId="39" r:id="rId33"/>
    <sheet name="Chart 33" sheetId="40" r:id="rId34"/>
    <sheet name="Chart 34" sheetId="41" r:id="rId35"/>
    <sheet name="Chart 35" sheetId="44" r:id="rId36"/>
    <sheet name="Chart 36" sheetId="45" r:id="rId37"/>
    <sheet name="Chart 37" sheetId="46" r:id="rId38"/>
    <sheet name="Chart 38" sheetId="47" r:id="rId39"/>
    <sheet name="Chart 39" sheetId="49" r:id="rId40"/>
    <sheet name="Chart 40" sheetId="86" r:id="rId41"/>
    <sheet name="Table 1" sheetId="56" r:id="rId42"/>
    <sheet name="Table 2" sheetId="57" r:id="rId43"/>
    <sheet name="Table 3" sheetId="58" r:id="rId44"/>
    <sheet name="Table 4" sheetId="60" r:id="rId45"/>
    <sheet name="Table 5" sheetId="61" r:id="rId46"/>
    <sheet name="Main macroeconomic indicators o" sheetId="83" r:id="rId47"/>
    <sheet name="Sheet1" sheetId="89" r:id="rId48"/>
  </sheets>
  <externalReferences>
    <externalReference r:id="rId49"/>
  </externalReferences>
  <definedNames>
    <definedName name="_ftn1" localSheetId="43">'Table 3'!#REF!</definedName>
    <definedName name="_ftnref1" localSheetId="43">'Table 3'!#REF!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 i="88" l="1"/>
  <c r="AC3" i="88"/>
  <c r="AC4" i="88"/>
  <c r="AC5" i="88"/>
  <c r="AC6" i="88"/>
  <c r="AC7" i="88"/>
  <c r="AC8" i="88"/>
  <c r="AC9" i="88"/>
  <c r="AC10" i="88"/>
  <c r="AC11" i="88"/>
  <c r="AC12" i="88"/>
  <c r="AC13" i="88"/>
  <c r="AC14" i="88"/>
  <c r="AC15" i="88"/>
  <c r="AC16" i="88"/>
  <c r="AC17" i="88"/>
  <c r="AC18" i="88"/>
  <c r="AC19" i="88"/>
  <c r="AC19" i="82" l="1"/>
  <c r="AC18" i="82"/>
  <c r="AC17" i="82"/>
  <c r="AC16" i="82"/>
  <c r="AC15" i="82"/>
  <c r="AC14" i="82"/>
  <c r="AC13" i="82"/>
  <c r="AC12" i="82"/>
  <c r="AC11" i="82"/>
  <c r="AC10" i="82"/>
  <c r="AC9" i="82"/>
  <c r="AC8" i="82"/>
  <c r="AC7" i="82"/>
  <c r="AC6" i="82"/>
  <c r="AC5" i="82"/>
  <c r="AC4" i="82"/>
  <c r="AC3" i="82"/>
  <c r="AC2" i="82"/>
  <c r="D4" i="37" l="1"/>
  <c r="C4" i="37"/>
  <c r="B4" i="37"/>
  <c r="M4" i="36"/>
  <c r="L4" i="36"/>
  <c r="K4" i="36"/>
  <c r="J4" i="36"/>
  <c r="I4" i="36"/>
  <c r="H4" i="36"/>
  <c r="G4" i="36"/>
  <c r="F4" i="36"/>
  <c r="E4" i="36"/>
  <c r="D4" i="36"/>
  <c r="C4" i="36"/>
  <c r="B4" i="36"/>
  <c r="AU21" i="77" l="1"/>
  <c r="AT21" i="77"/>
  <c r="AS21" i="77"/>
  <c r="AR21" i="77"/>
  <c r="AQ21" i="77"/>
  <c r="AP21" i="77"/>
  <c r="AO21" i="77"/>
  <c r="AN21" i="77"/>
  <c r="AM21" i="77"/>
  <c r="AL21" i="77"/>
  <c r="AK21" i="77"/>
  <c r="AJ21" i="77"/>
  <c r="AI21" i="77"/>
  <c r="AH21" i="77"/>
  <c r="AG21" i="77"/>
  <c r="AF21" i="77"/>
  <c r="AE21" i="77"/>
  <c r="AD21" i="77"/>
  <c r="AC21" i="77"/>
  <c r="AB21" i="77"/>
  <c r="AA21" i="77"/>
  <c r="Z21" i="77"/>
  <c r="Y21" i="77"/>
  <c r="X21" i="77"/>
  <c r="AU20" i="77"/>
  <c r="AT20" i="77"/>
  <c r="AS20" i="77"/>
  <c r="AR20" i="77"/>
  <c r="AQ20" i="77"/>
  <c r="AP20" i="77"/>
  <c r="AO20" i="77"/>
  <c r="AN20" i="77"/>
  <c r="AM20" i="77"/>
  <c r="AL20" i="77"/>
  <c r="AK20" i="77"/>
  <c r="AJ20" i="77"/>
  <c r="AI20" i="77"/>
  <c r="AH20" i="77"/>
  <c r="AG20" i="77"/>
  <c r="AF20" i="77"/>
  <c r="AE20" i="77"/>
  <c r="AD20" i="77"/>
  <c r="AC20" i="77"/>
  <c r="AB20" i="77"/>
  <c r="AA20" i="77"/>
  <c r="Z20" i="77"/>
  <c r="Y20" i="77"/>
  <c r="X20" i="77"/>
  <c r="AU19" i="77"/>
  <c r="AT19" i="77"/>
  <c r="AS19" i="77"/>
  <c r="AR19" i="77"/>
  <c r="AQ19" i="77"/>
  <c r="AP19" i="77"/>
  <c r="AO19" i="77"/>
  <c r="AN19" i="77"/>
  <c r="AM19" i="77"/>
  <c r="AL19" i="77"/>
  <c r="AK19" i="77"/>
  <c r="AJ19" i="77"/>
  <c r="AI19" i="77"/>
  <c r="AH19" i="77"/>
  <c r="AG19" i="77"/>
  <c r="AF19" i="77"/>
  <c r="AE19" i="77"/>
  <c r="AD19" i="77"/>
  <c r="AC19" i="77"/>
  <c r="AB19" i="77"/>
  <c r="AA19" i="77"/>
  <c r="Z19" i="77"/>
  <c r="Y19" i="77"/>
  <c r="X19" i="77"/>
  <c r="F19" i="77"/>
  <c r="AU18" i="77"/>
  <c r="AT18" i="77"/>
  <c r="AS18" i="77"/>
  <c r="AR18" i="77"/>
  <c r="AQ18" i="77"/>
  <c r="AP18" i="77"/>
  <c r="AO18" i="77"/>
  <c r="AN18" i="77"/>
  <c r="AM18" i="77"/>
  <c r="AL18" i="77"/>
  <c r="AK18" i="77"/>
  <c r="AJ18" i="77"/>
  <c r="AI18" i="77"/>
  <c r="AH18" i="77"/>
  <c r="AG18" i="77"/>
  <c r="AF18" i="77"/>
  <c r="AE18" i="77"/>
  <c r="AD18" i="77"/>
  <c r="AC18" i="77"/>
  <c r="AB18" i="77"/>
  <c r="AA18" i="77"/>
  <c r="Z18" i="77"/>
  <c r="Y18" i="77"/>
  <c r="X18" i="77"/>
  <c r="W18" i="77"/>
  <c r="V18" i="77"/>
  <c r="U18" i="77"/>
  <c r="T18" i="77"/>
  <c r="S18" i="77"/>
  <c r="R18" i="77"/>
  <c r="Q18" i="77"/>
  <c r="P18" i="77"/>
  <c r="O18" i="77"/>
  <c r="N18" i="77"/>
  <c r="M18" i="77"/>
  <c r="L18" i="77"/>
  <c r="K18" i="77"/>
  <c r="J18" i="77"/>
  <c r="I18" i="77"/>
  <c r="H18" i="77"/>
  <c r="G18" i="77"/>
  <c r="F18" i="77"/>
  <c r="E18" i="77"/>
  <c r="D18" i="77"/>
  <c r="C18" i="77"/>
  <c r="AU17" i="77"/>
  <c r="AT17" i="77"/>
  <c r="AS17" i="77"/>
  <c r="AR17" i="77"/>
  <c r="AQ17" i="77"/>
  <c r="AP17" i="77"/>
  <c r="AO17" i="77"/>
  <c r="AN17" i="77"/>
  <c r="AM17" i="77"/>
  <c r="AL17" i="77"/>
  <c r="AK17" i="77"/>
  <c r="AJ17" i="77"/>
  <c r="AI17" i="77"/>
  <c r="AH17" i="77"/>
  <c r="AG17" i="77"/>
  <c r="AF17" i="77"/>
  <c r="AE17" i="77"/>
  <c r="AD17" i="77"/>
  <c r="AC17" i="77"/>
  <c r="AB17" i="77"/>
  <c r="AA17" i="77"/>
  <c r="Z17" i="77"/>
  <c r="Y17" i="77"/>
  <c r="X17" i="77"/>
  <c r="W17" i="77"/>
  <c r="V17" i="77"/>
  <c r="U17" i="77"/>
  <c r="T17" i="77"/>
  <c r="S17" i="77"/>
  <c r="R17" i="77"/>
  <c r="Q17" i="77"/>
  <c r="P17" i="77"/>
  <c r="O17" i="77"/>
  <c r="N17" i="77"/>
  <c r="M17" i="77"/>
  <c r="L17" i="77"/>
  <c r="K17" i="77"/>
  <c r="J17" i="77"/>
  <c r="I17" i="77"/>
  <c r="H17" i="77"/>
  <c r="G17" i="77"/>
  <c r="F17" i="77"/>
  <c r="E17" i="77"/>
  <c r="D17" i="77"/>
  <c r="C17" i="77"/>
  <c r="AU16" i="77"/>
  <c r="AT16" i="77"/>
  <c r="AS16" i="77"/>
  <c r="AR16" i="77"/>
  <c r="AQ16" i="77"/>
  <c r="AP16" i="77"/>
  <c r="AO16" i="77"/>
  <c r="AN16" i="77"/>
  <c r="AM16" i="77"/>
  <c r="AL16" i="77"/>
  <c r="AK16" i="77"/>
  <c r="AJ16" i="77"/>
  <c r="AI16" i="77"/>
  <c r="AH16" i="77"/>
  <c r="AG16" i="77"/>
  <c r="AF16" i="77"/>
  <c r="AE16" i="77"/>
  <c r="AD16" i="77"/>
  <c r="AC16" i="77"/>
  <c r="AB16" i="77"/>
  <c r="AA16" i="77"/>
  <c r="Z16" i="77"/>
  <c r="Y16" i="77"/>
  <c r="X16" i="77"/>
  <c r="W16" i="77"/>
  <c r="V16" i="77"/>
  <c r="U16" i="77"/>
  <c r="T16" i="77"/>
  <c r="S16" i="77"/>
  <c r="R16" i="77"/>
  <c r="Q16" i="77"/>
  <c r="P16" i="77"/>
  <c r="O16" i="77"/>
  <c r="N16" i="77"/>
  <c r="M16" i="77"/>
  <c r="L16" i="77"/>
  <c r="K16" i="77"/>
  <c r="J16" i="77"/>
  <c r="I16" i="77"/>
  <c r="H16" i="77"/>
  <c r="G16" i="77"/>
  <c r="F16" i="77"/>
  <c r="E16" i="77"/>
  <c r="D16" i="77"/>
  <c r="C16" i="77"/>
  <c r="AU15" i="77"/>
  <c r="AV25" i="77" s="1"/>
  <c r="AT15" i="77"/>
  <c r="AS15" i="77"/>
  <c r="AR15" i="77"/>
  <c r="AQ15" i="77"/>
  <c r="AP15" i="77"/>
  <c r="AO15" i="77"/>
  <c r="AO22" i="77" s="1"/>
  <c r="AN15" i="77"/>
  <c r="AM15" i="77"/>
  <c r="AL15" i="77"/>
  <c r="AK15" i="77"/>
  <c r="AJ15" i="77"/>
  <c r="AI15" i="77"/>
  <c r="AH15" i="77"/>
  <c r="AG15" i="77"/>
  <c r="AF15" i="77"/>
  <c r="AE15" i="77"/>
  <c r="AD15" i="77"/>
  <c r="AC15" i="77"/>
  <c r="AB15" i="77"/>
  <c r="AA15" i="77"/>
  <c r="Z15" i="77"/>
  <c r="Y15" i="77"/>
  <c r="X15" i="77"/>
  <c r="W15" i="77"/>
  <c r="V15" i="77"/>
  <c r="V19" i="77" s="1"/>
  <c r="U15" i="77"/>
  <c r="T15" i="77"/>
  <c r="S15" i="77"/>
  <c r="R15" i="77"/>
  <c r="Q15" i="77"/>
  <c r="P15" i="77"/>
  <c r="O15" i="77"/>
  <c r="N15" i="77"/>
  <c r="N19" i="77" s="1"/>
  <c r="M15" i="77"/>
  <c r="L15" i="77"/>
  <c r="K15" i="77"/>
  <c r="J15" i="77"/>
  <c r="I15" i="77"/>
  <c r="H15" i="77"/>
  <c r="G15" i="77"/>
  <c r="F15" i="77"/>
  <c r="E15" i="77"/>
  <c r="D15" i="77"/>
  <c r="C15" i="77"/>
  <c r="AU14" i="77"/>
  <c r="AT14" i="77"/>
  <c r="AS14" i="77"/>
  <c r="AR14" i="77"/>
  <c r="AQ14" i="77"/>
  <c r="AP14" i="77"/>
  <c r="AO14" i="77"/>
  <c r="AN14" i="77"/>
  <c r="AM14" i="77"/>
  <c r="AL14" i="77"/>
  <c r="AK14" i="77"/>
  <c r="AJ14" i="77"/>
  <c r="AI14" i="77"/>
  <c r="AH14" i="77"/>
  <c r="AG14" i="77"/>
  <c r="AF14" i="77"/>
  <c r="AE14" i="77"/>
  <c r="AD14" i="77"/>
  <c r="AC14" i="77"/>
  <c r="AB14" i="77"/>
  <c r="AA14" i="77"/>
  <c r="Z14" i="77"/>
  <c r="Y14" i="77"/>
  <c r="X14" i="77"/>
  <c r="W14" i="77"/>
  <c r="V14" i="77"/>
  <c r="U14" i="77"/>
  <c r="T14" i="77"/>
  <c r="S14" i="77"/>
  <c r="R14" i="77"/>
  <c r="Q14" i="77"/>
  <c r="P14" i="77"/>
  <c r="O14" i="77"/>
  <c r="N14" i="77"/>
  <c r="M14" i="77"/>
  <c r="C14" i="77"/>
  <c r="AV10" i="77"/>
  <c r="AU10" i="77"/>
  <c r="AT10" i="77"/>
  <c r="AS10" i="77"/>
  <c r="AR10" i="77"/>
  <c r="AQ10" i="77"/>
  <c r="AP10" i="77"/>
  <c r="AO10" i="77"/>
  <c r="AN10" i="77"/>
  <c r="AM10" i="77"/>
  <c r="AL10" i="77"/>
  <c r="AK10" i="77"/>
  <c r="AJ10" i="77"/>
  <c r="AI10" i="77"/>
  <c r="AH10" i="77"/>
  <c r="BU9" i="77"/>
  <c r="BT9" i="77"/>
  <c r="BS9" i="77"/>
  <c r="BR9" i="77"/>
  <c r="BQ9" i="77"/>
  <c r="BP9" i="77"/>
  <c r="BO9" i="77"/>
  <c r="BN9" i="77"/>
  <c r="BM9" i="77"/>
  <c r="BL9" i="77"/>
  <c r="BK9" i="77"/>
  <c r="BJ9" i="77"/>
  <c r="BI9" i="77"/>
  <c r="BS16" i="77" s="1"/>
  <c r="BH9" i="77"/>
  <c r="BK18" i="77" s="1"/>
  <c r="BG9" i="77"/>
  <c r="BF9" i="77"/>
  <c r="BY8" i="77"/>
  <c r="BX8" i="77"/>
  <c r="BW8" i="77"/>
  <c r="BV8" i="77"/>
  <c r="BC8" i="77"/>
  <c r="BA8" i="77"/>
  <c r="BY7" i="77"/>
  <c r="BX7" i="77"/>
  <c r="BW7" i="77"/>
  <c r="BV7" i="77"/>
  <c r="BA7" i="77"/>
  <c r="BY6" i="77"/>
  <c r="BX6" i="77"/>
  <c r="BW6" i="77"/>
  <c r="BV6" i="77"/>
  <c r="BA6" i="77"/>
  <c r="BY5" i="77"/>
  <c r="BX5" i="77"/>
  <c r="BW5" i="77"/>
  <c r="BV5" i="77"/>
  <c r="BA5" i="77"/>
  <c r="AW5" i="77"/>
  <c r="BY4" i="77"/>
  <c r="BX4" i="77"/>
  <c r="BW4" i="77"/>
  <c r="BV4" i="77"/>
  <c r="BA4" i="77"/>
  <c r="AW4" i="77"/>
  <c r="AY4" i="77" s="1"/>
  <c r="BY3" i="77"/>
  <c r="BX3" i="77"/>
  <c r="BW3" i="77"/>
  <c r="BW9" i="77" s="1"/>
  <c r="BV3" i="77"/>
  <c r="BA3" i="77"/>
  <c r="AW3" i="77"/>
  <c r="AY3" i="77" s="1"/>
  <c r="BY2" i="77"/>
  <c r="BX2" i="77"/>
  <c r="BW2" i="77"/>
  <c r="BV2" i="77"/>
  <c r="BV9" i="77" s="1"/>
  <c r="BA2" i="77"/>
  <c r="AW2" i="77"/>
  <c r="AY2" i="77" s="1"/>
  <c r="Y22" i="77" l="1"/>
  <c r="AG22" i="77"/>
  <c r="AD22" i="77"/>
  <c r="AL22" i="77"/>
  <c r="AT22" i="77"/>
  <c r="BX9" i="77"/>
  <c r="J19" i="77"/>
  <c r="R19" i="77"/>
  <c r="Z22" i="77"/>
  <c r="AH22" i="77"/>
  <c r="AP22" i="77"/>
  <c r="AF25" i="77"/>
  <c r="BY9" i="77"/>
  <c r="T19" i="77"/>
  <c r="AB22" i="77"/>
  <c r="AJ22" i="77"/>
  <c r="AR22" i="77"/>
  <c r="G19" i="77"/>
  <c r="O19" i="77"/>
  <c r="W19" i="77"/>
  <c r="AE22" i="77"/>
  <c r="AM22" i="77"/>
  <c r="AU22" i="77"/>
  <c r="Z25" i="77"/>
  <c r="AH25" i="77"/>
  <c r="AP25" i="77"/>
  <c r="AN25" i="77"/>
  <c r="E19" i="77"/>
  <c r="M19" i="77"/>
  <c r="U19" i="77"/>
  <c r="AC22" i="77"/>
  <c r="AK22" i="77"/>
  <c r="AS22" i="77"/>
  <c r="H19" i="77"/>
  <c r="P19" i="77"/>
  <c r="X22" i="77"/>
  <c r="AF22" i="77"/>
  <c r="AN22" i="77"/>
  <c r="AA25" i="77"/>
  <c r="AI25" i="77"/>
  <c r="AQ25" i="77"/>
  <c r="AG25" i="77"/>
  <c r="AE25" i="77"/>
  <c r="AM25" i="77"/>
  <c r="AU25" i="77"/>
  <c r="I19" i="77"/>
  <c r="Q19" i="77"/>
  <c r="C19" i="77"/>
  <c r="K19" i="77"/>
  <c r="S19" i="77"/>
  <c r="AA22" i="77"/>
  <c r="AI22" i="77"/>
  <c r="AQ22" i="77"/>
  <c r="AO25" i="77"/>
  <c r="AB25" i="77"/>
  <c r="AJ25" i="77"/>
  <c r="AR25" i="77"/>
  <c r="AC25" i="77"/>
  <c r="AK25" i="77"/>
  <c r="AS25" i="77"/>
  <c r="Y25" i="77"/>
  <c r="AX5" i="77"/>
  <c r="AY5" i="77" s="1"/>
  <c r="AD25" i="77"/>
  <c r="AT25" i="77"/>
  <c r="D19" i="77"/>
  <c r="L19" i="77"/>
  <c r="AL25" i="77"/>
  <c r="N25" i="77" l="1"/>
  <c r="I25" i="77"/>
  <c r="M25" i="77"/>
  <c r="K25" i="77"/>
  <c r="W25" i="77"/>
  <c r="G25" i="77"/>
  <c r="R25" i="77"/>
  <c r="S25" i="77"/>
  <c r="J25" i="77"/>
  <c r="O25" i="77"/>
  <c r="Q25" i="77"/>
  <c r="X25" i="77"/>
  <c r="T25" i="77"/>
  <c r="H25" i="77"/>
  <c r="L25" i="77"/>
  <c r="P25" i="77"/>
  <c r="U25" i="77"/>
  <c r="V25" i="77"/>
</calcChain>
</file>

<file path=xl/sharedStrings.xml><?xml version="1.0" encoding="utf-8"?>
<sst xmlns="http://schemas.openxmlformats.org/spreadsheetml/2006/main" count="1440" uniqueCount="537">
  <si>
    <t>-90</t>
  </si>
  <si>
    <t>-80</t>
  </si>
  <si>
    <t>-70</t>
  </si>
  <si>
    <t>-60</t>
  </si>
  <si>
    <t>-50</t>
  </si>
  <si>
    <t>-40</t>
  </si>
  <si>
    <t>-30</t>
  </si>
  <si>
    <t>-20</t>
  </si>
  <si>
    <t>-10</t>
  </si>
  <si>
    <t>10</t>
  </si>
  <si>
    <t>20</t>
  </si>
  <si>
    <t>30</t>
  </si>
  <si>
    <t>40</t>
  </si>
  <si>
    <t>50</t>
  </si>
  <si>
    <t>60</t>
  </si>
  <si>
    <t>70</t>
  </si>
  <si>
    <t>80</t>
  </si>
  <si>
    <t>90</t>
  </si>
  <si>
    <t>Column1</t>
  </si>
  <si>
    <t>Column2</t>
  </si>
  <si>
    <t>Column3</t>
  </si>
  <si>
    <t>2009/03</t>
  </si>
  <si>
    <t>2009/04</t>
  </si>
  <si>
    <t>2010/01</t>
  </si>
  <si>
    <t>2010/02</t>
  </si>
  <si>
    <t>2010/03</t>
  </si>
  <si>
    <t>2010/04</t>
  </si>
  <si>
    <t>2011/01</t>
  </si>
  <si>
    <t>2011/02</t>
  </si>
  <si>
    <t>2011/03</t>
  </si>
  <si>
    <t>2011/04</t>
  </si>
  <si>
    <t>2012/01</t>
  </si>
  <si>
    <t>2012/02</t>
  </si>
  <si>
    <t>2012/03</t>
  </si>
  <si>
    <t>2012/04</t>
  </si>
  <si>
    <t>2013/01</t>
  </si>
  <si>
    <t>2013/02</t>
  </si>
  <si>
    <t>2013/03</t>
  </si>
  <si>
    <t>2013/04</t>
  </si>
  <si>
    <t>2014/01</t>
  </si>
  <si>
    <t>2014/02</t>
  </si>
  <si>
    <t>2014/03</t>
  </si>
  <si>
    <t>2014/04</t>
  </si>
  <si>
    <t>2015/01</t>
  </si>
  <si>
    <t>2015/02</t>
  </si>
  <si>
    <t>2015/03</t>
  </si>
  <si>
    <t>2015/04</t>
  </si>
  <si>
    <t>2016/01</t>
  </si>
  <si>
    <t>2016/02</t>
  </si>
  <si>
    <t>2016/03</t>
  </si>
  <si>
    <t>2016/04</t>
  </si>
  <si>
    <t>2017/01</t>
  </si>
  <si>
    <t>2017/02</t>
  </si>
  <si>
    <t>2017/03</t>
  </si>
  <si>
    <t>2017/04</t>
  </si>
  <si>
    <t>2018/01</t>
  </si>
  <si>
    <t>2018/02</t>
  </si>
  <si>
    <t>2018/03</t>
  </si>
  <si>
    <t>2018/04</t>
  </si>
  <si>
    <t>2019/01</t>
  </si>
  <si>
    <t>2019/02</t>
  </si>
  <si>
    <t>2019/03</t>
  </si>
  <si>
    <t>2019/04</t>
  </si>
  <si>
    <t>2020/01</t>
  </si>
  <si>
    <t>2020/02</t>
  </si>
  <si>
    <t>2020/03</t>
  </si>
  <si>
    <t>II/10</t>
  </si>
  <si>
    <t>III</t>
  </si>
  <si>
    <t>IV</t>
  </si>
  <si>
    <t>I/11</t>
  </si>
  <si>
    <t>II</t>
  </si>
  <si>
    <t>I/12</t>
  </si>
  <si>
    <t>I/13</t>
  </si>
  <si>
    <t>I/14</t>
  </si>
  <si>
    <t>I/15</t>
  </si>
  <si>
    <t>I/16</t>
  </si>
  <si>
    <t>I/17</t>
  </si>
  <si>
    <t>I/18</t>
  </si>
  <si>
    <t>I/19</t>
  </si>
  <si>
    <t>I/20</t>
  </si>
  <si>
    <t>I 14</t>
  </si>
  <si>
    <t>I 15</t>
  </si>
  <si>
    <t>I 16</t>
  </si>
  <si>
    <t>I 17</t>
  </si>
  <si>
    <t>I 18</t>
  </si>
  <si>
    <t>I 19</t>
  </si>
  <si>
    <t>Հ 14</t>
  </si>
  <si>
    <t>Փ</t>
  </si>
  <si>
    <t>Մ</t>
  </si>
  <si>
    <t>Ա</t>
  </si>
  <si>
    <t>Հ</t>
  </si>
  <si>
    <t>Օ</t>
  </si>
  <si>
    <t>Ս</t>
  </si>
  <si>
    <t>Ն</t>
  </si>
  <si>
    <t>Դ</t>
  </si>
  <si>
    <t>I 20</t>
  </si>
  <si>
    <t>2014</t>
  </si>
  <si>
    <t>2015</t>
  </si>
  <si>
    <t>2016</t>
  </si>
  <si>
    <t>2017</t>
  </si>
  <si>
    <t>2018</t>
  </si>
  <si>
    <t>2019</t>
  </si>
  <si>
    <t>2020</t>
  </si>
  <si>
    <t>Ապրանքների ներմուծում</t>
  </si>
  <si>
    <t>III 16</t>
  </si>
  <si>
    <t>Բորսայական վարկերի %</t>
  </si>
  <si>
    <t>&lt;1.0%</t>
  </si>
  <si>
    <t>1.0-2.5%</t>
  </si>
  <si>
    <t>2.5-5.5%</t>
  </si>
  <si>
    <t>5.5-7.0%</t>
  </si>
  <si>
    <t>&gt;7.0%</t>
  </si>
  <si>
    <t>-</t>
  </si>
  <si>
    <t>IV 17</t>
  </si>
  <si>
    <t>2020/04</t>
  </si>
  <si>
    <t>Column4</t>
  </si>
  <si>
    <t>Դեկտեմբեր-16</t>
  </si>
  <si>
    <t>I/21</t>
  </si>
  <si>
    <t>2010Q4</t>
  </si>
  <si>
    <t>2010Q3</t>
  </si>
  <si>
    <t>2010Q2</t>
  </si>
  <si>
    <t>2010Q1</t>
  </si>
  <si>
    <t>2009Q4</t>
  </si>
  <si>
    <t>2009Q3</t>
  </si>
  <si>
    <t>2009Q2</t>
  </si>
  <si>
    <t>2009Q1</t>
  </si>
  <si>
    <t>2008Q4</t>
  </si>
  <si>
    <t>Total</t>
  </si>
  <si>
    <t>&gt;8.5</t>
  </si>
  <si>
    <t>5.5-8.5</t>
  </si>
  <si>
    <t>2.5-5.5</t>
  </si>
  <si>
    <t>&lt;2.5</t>
  </si>
  <si>
    <t>Share</t>
  </si>
  <si>
    <t>All</t>
  </si>
  <si>
    <t>Invest</t>
  </si>
  <si>
    <t>Insurance</t>
  </si>
  <si>
    <t>CO</t>
  </si>
  <si>
    <t>BANKS</t>
  </si>
  <si>
    <t>≥11.5%</t>
  </si>
  <si>
    <t>[8.5%;11.5%)</t>
  </si>
  <si>
    <t>[5.5%;8.5%)</t>
  </si>
  <si>
    <t>[2.5%;5.5%)</t>
  </si>
  <si>
    <t>[-0.5%;2.5%)</t>
  </si>
  <si>
    <t>[-3.5%;-0.5%)</t>
  </si>
  <si>
    <t>&lt;-3.5%</t>
  </si>
  <si>
    <t>2019Q1</t>
  </si>
  <si>
    <t>2018Q4</t>
  </si>
  <si>
    <t>2018Q3</t>
  </si>
  <si>
    <t>midpoint2</t>
  </si>
  <si>
    <t>midpoint</t>
  </si>
  <si>
    <t>max</t>
  </si>
  <si>
    <t>I 21</t>
  </si>
  <si>
    <t>2021/01</t>
  </si>
  <si>
    <t xml:space="preserve">II   </t>
  </si>
  <si>
    <t xml:space="preserve">III   </t>
  </si>
  <si>
    <t xml:space="preserve">IV  </t>
  </si>
  <si>
    <t xml:space="preserve">II      </t>
  </si>
  <si>
    <t xml:space="preserve">III     </t>
  </si>
  <si>
    <t xml:space="preserve">IV       </t>
  </si>
  <si>
    <t xml:space="preserve">II    </t>
  </si>
  <si>
    <t xml:space="preserve">III        </t>
  </si>
  <si>
    <t xml:space="preserve">IV     </t>
  </si>
  <si>
    <t xml:space="preserve">II </t>
  </si>
  <si>
    <t>II 16</t>
  </si>
  <si>
    <t>2021/02</t>
  </si>
  <si>
    <t>2019Q2</t>
  </si>
  <si>
    <t>2019Q3</t>
  </si>
  <si>
    <t>2021</t>
  </si>
  <si>
    <t xml:space="preserve">III  </t>
  </si>
  <si>
    <t>I 13</t>
  </si>
  <si>
    <t>2021/03</t>
  </si>
  <si>
    <t>2019Q4</t>
  </si>
  <si>
    <t>2018Q2</t>
  </si>
  <si>
    <t>2018Q1</t>
  </si>
  <si>
    <t>2017Q4</t>
  </si>
  <si>
    <t>2017Q3</t>
  </si>
  <si>
    <t>2017Q2</t>
  </si>
  <si>
    <t>2017Q1</t>
  </si>
  <si>
    <t>2016Q4</t>
  </si>
  <si>
    <t>2016Q3</t>
  </si>
  <si>
    <t>2016Q2</t>
  </si>
  <si>
    <t>2016Q1</t>
  </si>
  <si>
    <t>2015Q4</t>
  </si>
  <si>
    <t>2015Q3</t>
  </si>
  <si>
    <t>2015Q2</t>
  </si>
  <si>
    <t>2015Q1</t>
  </si>
  <si>
    <t>2014Q4</t>
  </si>
  <si>
    <t>2014Q3</t>
  </si>
  <si>
    <t>2014Q2</t>
  </si>
  <si>
    <t>2014Q1</t>
  </si>
  <si>
    <t>2013Q4</t>
  </si>
  <si>
    <t>2013Q3</t>
  </si>
  <si>
    <t>2013Q2</t>
  </si>
  <si>
    <t>2013Q1</t>
  </si>
  <si>
    <t>2012Q4</t>
  </si>
  <si>
    <t>2012Q3</t>
  </si>
  <si>
    <t>2012Q2</t>
  </si>
  <si>
    <t>2012Q1</t>
  </si>
  <si>
    <t>2011Q4</t>
  </si>
  <si>
    <t>2011Q3</t>
  </si>
  <si>
    <t>2011Q2</t>
  </si>
  <si>
    <t>2011Q1</t>
  </si>
  <si>
    <t>2008Q3</t>
  </si>
  <si>
    <t>2008Q2</t>
  </si>
  <si>
    <t>min</t>
  </si>
  <si>
    <t xml:space="preserve">IV </t>
  </si>
  <si>
    <t xml:space="preserve">IV        </t>
  </si>
  <si>
    <t xml:space="preserve">II  </t>
  </si>
  <si>
    <t>2021/04</t>
  </si>
  <si>
    <t>III 18</t>
  </si>
  <si>
    <t>Actual inflation</t>
  </si>
  <si>
    <t>Current quarter’s forecast</t>
  </si>
  <si>
    <t>Previous quarter’s forecast</t>
  </si>
  <si>
    <t>USA</t>
  </si>
  <si>
    <t>Eurozone</t>
  </si>
  <si>
    <t>Russia</t>
  </si>
  <si>
    <t>International oil prices (US dollar/barrel, left-hand scale)</t>
  </si>
  <si>
    <t>Food price index (FAO index, left-hand scale)</t>
  </si>
  <si>
    <t>International copper prices (US dollar/ton, right-hand scale)</t>
  </si>
  <si>
    <t>Net export</t>
  </si>
  <si>
    <t>Public spending</t>
  </si>
  <si>
    <t>Private spending</t>
  </si>
  <si>
    <t>Real export, %</t>
  </si>
  <si>
    <t>Real import, %</t>
  </si>
  <si>
    <t>Real export, previous forecast, %</t>
  </si>
  <si>
    <t>Real import, previous forecast, %</t>
  </si>
  <si>
    <t>US real economic growth: previous quarter’s forecast</t>
  </si>
  <si>
    <t>US real economic growth: current quarter’s forecast</t>
  </si>
  <si>
    <t>EU real economic growth: previous quarter’s forecast</t>
  </si>
  <si>
    <t>EU real economic growth: current quarter’s forecast</t>
  </si>
  <si>
    <t>Russia real economic growth: previous quarter’s forecast</t>
  </si>
  <si>
    <t>Russia real economic growth: current quarter’s forecast</t>
  </si>
  <si>
    <t>International food prices: previous quarter’s forecast</t>
  </si>
  <si>
    <t>International food prices: current quarter’s forecast</t>
  </si>
  <si>
    <t>International oil prices: previous quarter’s forecast</t>
  </si>
  <si>
    <t>International oil prices: current quarter’s forecast</t>
  </si>
  <si>
    <t>International copper prices: previous quarter’s forecast</t>
  </si>
  <si>
    <t>International copper prices: current quarter’s forecast</t>
  </si>
  <si>
    <t>Balance of trade: forecast</t>
  </si>
  <si>
    <t>Balance of trade: previous quarter’s forecast</t>
  </si>
  <si>
    <t>Current account: forecast</t>
  </si>
  <si>
    <t>Current account: previous quarter’s forecast</t>
  </si>
  <si>
    <t>2019 forecast</t>
  </si>
  <si>
    <t>Revenues impulse</t>
  </si>
  <si>
    <t>Expenditures impulse</t>
  </si>
  <si>
    <t>Fiscal impulse</t>
  </si>
  <si>
    <t>Fiscal impulse: previous forecast</t>
  </si>
  <si>
    <t>First quarter’s forecast</t>
  </si>
  <si>
    <t>Fourth quarter’s forecast</t>
  </si>
  <si>
    <t>One-year expectations</t>
  </si>
  <si>
    <t>Actual inflation (right-hand scale, %)</t>
  </si>
  <si>
    <t>Inflation expectation in a 12-month horizon</t>
  </si>
  <si>
    <t>Actual 12-month inflation</t>
  </si>
  <si>
    <t>Previous expectation</t>
  </si>
  <si>
    <t>12-month inflation</t>
  </si>
  <si>
    <t>Inflation target</t>
  </si>
  <si>
    <t>J 14</t>
  </si>
  <si>
    <t>F</t>
  </si>
  <si>
    <t>M</t>
  </si>
  <si>
    <t>A</t>
  </si>
  <si>
    <t>J</t>
  </si>
  <si>
    <t>S</t>
  </si>
  <si>
    <t>O</t>
  </si>
  <si>
    <t>N</t>
  </si>
  <si>
    <t>D</t>
  </si>
  <si>
    <t>J 15</t>
  </si>
  <si>
    <t>J 16</t>
  </si>
  <si>
    <t>J 17</t>
  </si>
  <si>
    <t>J 18</t>
  </si>
  <si>
    <t>Import, total</t>
  </si>
  <si>
    <t>Import of services</t>
  </si>
  <si>
    <t>Consumer goods</t>
  </si>
  <si>
    <t>Commodities</t>
  </si>
  <si>
    <t>Private consumption</t>
  </si>
  <si>
    <t>Private investment</t>
  </si>
  <si>
    <t>Private spending: previous forecast</t>
  </si>
  <si>
    <t>Private spending: current forecast</t>
  </si>
  <si>
    <t>Real export, y/y, %</t>
  </si>
  <si>
    <t>Real import, y/y, %</t>
  </si>
  <si>
    <t>Export, net (right-hand scale)</t>
  </si>
  <si>
    <t>Consolidated budget revenues and grants</t>
  </si>
  <si>
    <t>Consolidated budget expenditures</t>
  </si>
  <si>
    <t>Budget deficit (- deficit, + surplus)</t>
  </si>
  <si>
    <t>Q4, 2018</t>
  </si>
  <si>
    <t>Q4, 2017</t>
  </si>
  <si>
    <t>Q4, 2016</t>
  </si>
  <si>
    <t>Other domestic sources</t>
  </si>
  <si>
    <t>External sources</t>
  </si>
  <si>
    <t>Government securities</t>
  </si>
  <si>
    <t>Industry</t>
  </si>
  <si>
    <t>Agriculture</t>
  </si>
  <si>
    <t>Construction</t>
  </si>
  <si>
    <t>Services</t>
  </si>
  <si>
    <t>GDP: previous forecast</t>
  </si>
  <si>
    <t>GDP: current estimate</t>
  </si>
  <si>
    <t>Current forecast</t>
  </si>
  <si>
    <t>Previous forecast</t>
  </si>
  <si>
    <t>Real output per employed</t>
  </si>
  <si>
    <t>Private wage</t>
  </si>
  <si>
    <t>Unit labor costs</t>
  </si>
  <si>
    <t>CBA repo average</t>
  </si>
  <si>
    <t>Interbank repo rate</t>
  </si>
  <si>
    <t>CBA refinancing rate</t>
  </si>
  <si>
    <t>CBA deposit facility</t>
  </si>
  <si>
    <t>Lombard repo facility</t>
  </si>
  <si>
    <t>Deposit</t>
  </si>
  <si>
    <t>Deposit auctions</t>
  </si>
  <si>
    <t>Reverse repo</t>
  </si>
  <si>
    <t>Foreign currency (attraction) swap</t>
  </si>
  <si>
    <t>Repo (up to 7-day)</t>
  </si>
  <si>
    <t>Lombard repo</t>
  </si>
  <si>
    <t>Structural repo (91-day)</t>
  </si>
  <si>
    <t>Foreign currency (allocation) swap</t>
  </si>
  <si>
    <t>Liquidity, net</t>
  </si>
  <si>
    <t>T-bills (%, up to 1-year)</t>
  </si>
  <si>
    <t>Interbank repo (%)</t>
  </si>
  <si>
    <t>CBA refinancing rate (%)</t>
  </si>
  <si>
    <t>17-Dec</t>
  </si>
  <si>
    <t>18-Mar</t>
  </si>
  <si>
    <t>18-Jun</t>
  </si>
  <si>
    <t>18-Sep</t>
  </si>
  <si>
    <t>18-Dec</t>
  </si>
  <si>
    <t>Interest rate of foreign currency loans</t>
  </si>
  <si>
    <t>Interest rate of local currency loans</t>
  </si>
  <si>
    <t>Interest rate of foreign currency deposits</t>
  </si>
  <si>
    <t>Interest rate of local currency deposits</t>
  </si>
  <si>
    <t>Total lending growth, y/y</t>
  </si>
  <si>
    <t>Loans to households, y/y growth</t>
  </si>
  <si>
    <t>Loans to businesses, y/y growth</t>
  </si>
  <si>
    <t>Table 1</t>
  </si>
  <si>
    <t>Period</t>
  </si>
  <si>
    <t>Inflation interval forecast probability distribution</t>
  </si>
  <si>
    <t>Q1, 2019</t>
  </si>
  <si>
    <t>Q2</t>
  </si>
  <si>
    <t>Q3</t>
  </si>
  <si>
    <t>Q4</t>
  </si>
  <si>
    <t>Q1, 2020</t>
  </si>
  <si>
    <t>Q1, 2021</t>
  </si>
  <si>
    <t>Table 2</t>
  </si>
  <si>
    <t>Real GDP (cumulative) growth projection probability distribution</t>
  </si>
  <si>
    <t>30% probability interval</t>
  </si>
  <si>
    <t>90% probability interval</t>
  </si>
  <si>
    <t>January-December 2019 / January-December 2018</t>
  </si>
  <si>
    <t>4.6 - 6.1</t>
  </si>
  <si>
    <t>1.9 - 8.5</t>
  </si>
  <si>
    <t>January-December 2020 / January-December 2019</t>
  </si>
  <si>
    <t>4.1 - 6.0</t>
  </si>
  <si>
    <t>0.8 - 9.0</t>
  </si>
  <si>
    <t>January-December 2021 /           January-December 2020</t>
  </si>
  <si>
    <t>3.8 - 5.9</t>
  </si>
  <si>
    <t>0.0 - 9.2</t>
  </si>
  <si>
    <t>Table 3</t>
  </si>
  <si>
    <t>Main judgments and assumptions</t>
  </si>
  <si>
    <t>Possible developments, if this assumption proves correct</t>
  </si>
  <si>
    <t>Economic growth rates and price growth rates get slower in major partner countries to Armenia</t>
  </si>
  <si>
    <r>
      <t>·</t>
    </r>
    <r>
      <rPr>
        <sz val="7"/>
        <color theme="1"/>
        <rFont val="Times New Roman"/>
        <family val="1"/>
      </rPr>
      <t xml:space="preserve">     </t>
    </r>
    <r>
      <rPr>
        <sz val="8"/>
        <color theme="1"/>
        <rFont val="GHEA Grapalat"/>
        <family val="3"/>
      </rPr>
      <t>As global demand weakens, external demand in partner countries will somewhat slow and minor inflation will be observable in raw material and food product markets, in which case monetary conditions in developed countries will be adjusted unhurriedly, at a slower pace.</t>
    </r>
  </si>
  <si>
    <r>
      <t>·</t>
    </r>
    <r>
      <rPr>
        <sz val="7"/>
        <color theme="1"/>
        <rFont val="Times New Roman"/>
        <family val="1"/>
      </rPr>
      <t xml:space="preserve">     </t>
    </r>
    <r>
      <rPr>
        <sz val="8"/>
        <color theme="1"/>
        <rFont val="GHEA Grapalat"/>
        <family val="3"/>
      </rPr>
      <t>The US and Eurozone inflation will slow down in the short term due to the decline in international oil prices.</t>
    </r>
  </si>
  <si>
    <t>Armenia’s risk premium recovers much slower in the medium run</t>
  </si>
  <si>
    <r>
      <t>·</t>
    </r>
    <r>
      <rPr>
        <sz val="7"/>
        <color theme="1"/>
        <rFont val="Times New Roman"/>
        <family val="1"/>
      </rPr>
      <t xml:space="preserve">     </t>
    </r>
    <r>
      <rPr>
        <sz val="8"/>
        <color theme="1"/>
        <rFont val="GHEA Grapalat"/>
        <family val="3"/>
      </rPr>
      <t>The Armenia government-issued 10-year Eurobond rates spread, relative to the similar-maturity US assets (current risk premium is estimated to be within 3% for Armenia), narrowed considerably, in line with general trends in developing countries, during the first quarter of 2019, and is far below the estimated long-term equilibrium. In expectation of a slower growth, hence more expansionary monetary policies in developed countries, the developing countries’ risk premiums will still be persisting at their currently low levels and will then return to their long-term equilibria.</t>
    </r>
  </si>
  <si>
    <t>Impact of tax administration in the first quarter of 2019</t>
  </si>
  <si>
    <r>
      <t>·</t>
    </r>
    <r>
      <rPr>
        <sz val="7"/>
        <color theme="1"/>
        <rFont val="Times New Roman"/>
        <family val="1"/>
      </rPr>
      <t xml:space="preserve">     </t>
    </r>
    <r>
      <rPr>
        <sz val="8"/>
        <color theme="1"/>
        <rFont val="GHEA Grapalat"/>
        <family val="3"/>
      </rPr>
      <t>The aggregate supply and demand forecasts considered how SRC’s tax administration has affected performance indicators in services (including trade) and consumption in January-February of 2019, admitting that it prompts the latter to go upward, which is still insignificant in the inflationary pressures point of view.</t>
    </r>
  </si>
  <si>
    <t>Private investment grows moderately</t>
  </si>
  <si>
    <r>
      <t>·</t>
    </r>
    <r>
      <rPr>
        <sz val="7"/>
        <color theme="1"/>
        <rFont val="Times New Roman"/>
        <family val="1"/>
      </rPr>
      <t xml:space="preserve">     </t>
    </r>
    <r>
      <rPr>
        <sz val="8"/>
        <color theme="1"/>
        <rFont val="GHEA Grapalat"/>
        <family val="3"/>
      </rPr>
      <t>A large number of tangible working capital inventories was observable during 2018, with a growth rate of their change slowed down by the end of the year. There is expectation that inventories will not diminish much, and their change growth rate in 2019 will be close to historical average.</t>
    </r>
  </si>
  <si>
    <t>There are supply-push inflation shocks</t>
  </si>
  <si>
    <r>
      <t>·</t>
    </r>
    <r>
      <rPr>
        <sz val="7"/>
        <color theme="1"/>
        <rFont val="Times New Roman"/>
        <family val="1"/>
      </rPr>
      <t xml:space="preserve">     </t>
    </r>
    <r>
      <rPr>
        <sz val="8"/>
        <color theme="1"/>
        <rFont val="GHEA Grapalat"/>
        <family val="3"/>
      </rPr>
      <t xml:space="preserve">Effects of supply-push shocks on some products were noticeable in the first quarter of 2019 due to changes in the excise tax and customs duties. The aforementioned impact on the 12-month inflation is estimated at about 0.2 pp. </t>
    </r>
  </si>
  <si>
    <t>Action that fosters the growth of potential GDP</t>
  </si>
  <si>
    <r>
      <t>·</t>
    </r>
    <r>
      <rPr>
        <sz val="7"/>
        <color theme="1"/>
        <rFont val="Times New Roman"/>
        <family val="1"/>
      </rPr>
      <t xml:space="preserve">     </t>
    </r>
    <r>
      <rPr>
        <sz val="8"/>
        <color rgb="FF000000"/>
        <rFont val="GHEA Grapalat"/>
        <family val="3"/>
      </rPr>
      <t>The fiscal policy’s impact on aggregate demand is estimated to be 0.4 pp contractionary in 2019.</t>
    </r>
  </si>
  <si>
    <t>Measures to bolstering potential GDP growth</t>
  </si>
  <si>
    <r>
      <t>·</t>
    </r>
    <r>
      <rPr>
        <sz val="7"/>
        <color theme="1"/>
        <rFont val="Times New Roman"/>
        <family val="1"/>
      </rPr>
      <t xml:space="preserve">     </t>
    </r>
    <r>
      <rPr>
        <sz val="8"/>
        <color rgb="FF000000"/>
        <rFont val="GHEA Grapalat"/>
        <family val="3"/>
      </rPr>
      <t>Armenia’s GDP potential will be mainly discernable by increasing output capacities for both goods and services by way of continued growth of private investment in tradable sector of the economy, ensuring an annual 4.5-5.0% growth in the long-term.</t>
    </r>
  </si>
  <si>
    <r>
      <t>·</t>
    </r>
    <r>
      <rPr>
        <sz val="7"/>
        <color theme="1"/>
        <rFont val="Times New Roman"/>
        <family val="1"/>
      </rPr>
      <t xml:space="preserve">     </t>
    </r>
    <r>
      <rPr>
        <sz val="8"/>
        <color rgb="FF000000"/>
        <rFont val="GHEA Grapalat"/>
        <family val="3"/>
      </rPr>
      <t>The monetary policy scenario did not consider the Amoulsar mine activity; as to the Alaverdi copper smelter, its operating is supposed to resume in the second half of 2019.</t>
    </r>
  </si>
  <si>
    <t>Table 4</t>
  </si>
  <si>
    <t>Commodity item</t>
  </si>
  <si>
    <t>growth</t>
  </si>
  <si>
    <t>contribution</t>
  </si>
  <si>
    <t>CPI</t>
  </si>
  <si>
    <t>Food and non-alcoholic beverage (including alcoholic beverage and tobacco)</t>
  </si>
  <si>
    <t>Bread products</t>
  </si>
  <si>
    <t>Meat products</t>
  </si>
  <si>
    <t>Oils and fats</t>
  </si>
  <si>
    <t>Fruit</t>
  </si>
  <si>
    <t>Vegetable and potato</t>
  </si>
  <si>
    <t>Egg</t>
  </si>
  <si>
    <t>Sugar</t>
  </si>
  <si>
    <t>Tobacco</t>
  </si>
  <si>
    <t>Non-food products</t>
  </si>
  <si>
    <t>Price inflation by commodity item as key contributors*</t>
  </si>
  <si>
    <t>* In the table the y/y data of structural elements of food products are calculated by the Central Bank using the information provided by the Republic of Armenia Statistics Committee.</t>
  </si>
  <si>
    <t>Table 5</t>
  </si>
  <si>
    <t>Average quarterly interest rates in Armenia’s financial market</t>
  </si>
  <si>
    <t>Instrument</t>
  </si>
  <si>
    <t>Q1, 2018</t>
  </si>
  <si>
    <t>Q2, 2018</t>
  </si>
  <si>
    <t>Q3, 2018</t>
  </si>
  <si>
    <t>Central Bank refinancing rate (end of quarter)</t>
  </si>
  <si>
    <t>Central Bank repo rate</t>
  </si>
  <si>
    <t>Interbank repo rate (up to 7-day)</t>
  </si>
  <si>
    <t>Yield of government securities on a yield curve (as of end-quarter)</t>
  </si>
  <si>
    <t>Short-term treasury bill (1-year)</t>
  </si>
  <si>
    <t>Medium-term notes (up to 5 years)</t>
  </si>
  <si>
    <t>Long-term bonds (30-year)</t>
  </si>
  <si>
    <t>MAIN MACROECONOMIC INDICATORS OF ARMENIA</t>
  </si>
  <si>
    <t>actual</t>
  </si>
  <si>
    <t>program</t>
  </si>
  <si>
    <r>
      <t>Prices</t>
    </r>
    <r>
      <rPr>
        <b/>
        <sz val="7"/>
        <color theme="1"/>
        <rFont val="Calibri"/>
        <family val="2"/>
      </rPr>
      <t> </t>
    </r>
  </si>
  <si>
    <r>
      <t xml:space="preserve">Inflation </t>
    </r>
    <r>
      <rPr>
        <i/>
        <sz val="7"/>
        <color rgb="FF000000"/>
        <rFont val="GHEA Grapalat"/>
        <family val="3"/>
      </rPr>
      <t>(y/y, end of period, %)</t>
    </r>
  </si>
  <si>
    <r>
      <t xml:space="preserve">Consumer price index </t>
    </r>
    <r>
      <rPr>
        <i/>
        <sz val="7"/>
        <color rgb="FF000000"/>
        <rFont val="GHEA Grapalat"/>
        <family val="3"/>
      </rPr>
      <t>(y/y, average, %)</t>
    </r>
  </si>
  <si>
    <r>
      <t xml:space="preserve">Core inflation </t>
    </r>
    <r>
      <rPr>
        <i/>
        <sz val="7"/>
        <color rgb="FF000000"/>
        <rFont val="GHEA Grapalat"/>
        <family val="3"/>
      </rPr>
      <t>(y/y, average, %)</t>
    </r>
  </si>
  <si>
    <t>Gross product</t>
  </si>
  <si>
    <r>
      <t xml:space="preserve">GDP </t>
    </r>
    <r>
      <rPr>
        <i/>
        <sz val="7"/>
        <color rgb="FF000000"/>
        <rFont val="GHEA Grapalat"/>
        <family val="3"/>
      </rPr>
      <t>(billion Armenian dram)</t>
    </r>
  </si>
  <si>
    <r>
      <t xml:space="preserve">GDP </t>
    </r>
    <r>
      <rPr>
        <i/>
        <sz val="7"/>
        <color rgb="FF000000"/>
        <rFont val="GHEA Grapalat"/>
        <family val="3"/>
      </rPr>
      <t>(%, real growth)</t>
    </r>
  </si>
  <si>
    <t>Supply</t>
  </si>
  <si>
    <r>
      <t xml:space="preserve">Industry </t>
    </r>
    <r>
      <rPr>
        <i/>
        <sz val="7"/>
        <color rgb="FF000000"/>
        <rFont val="GHEA Grapalat"/>
        <family val="3"/>
      </rPr>
      <t xml:space="preserve">(%,real growth) </t>
    </r>
  </si>
  <si>
    <r>
      <t xml:space="preserve">Agriculture </t>
    </r>
    <r>
      <rPr>
        <i/>
        <sz val="7"/>
        <color rgb="FF000000"/>
        <rFont val="GHEA Grapalat"/>
        <family val="3"/>
      </rPr>
      <t>(%,real growth)</t>
    </r>
  </si>
  <si>
    <r>
      <t xml:space="preserve">Construction </t>
    </r>
    <r>
      <rPr>
        <i/>
        <sz val="7"/>
        <color rgb="FF000000"/>
        <rFont val="GHEA Grapalat"/>
        <family val="3"/>
      </rPr>
      <t>(%,real growth)</t>
    </r>
  </si>
  <si>
    <r>
      <t xml:space="preserve">Services </t>
    </r>
    <r>
      <rPr>
        <i/>
        <sz val="7"/>
        <color rgb="FF000000"/>
        <rFont val="GHEA Grapalat"/>
        <family val="3"/>
      </rPr>
      <t>(%,real growth)</t>
    </r>
  </si>
  <si>
    <r>
      <t xml:space="preserve">Taxes, net </t>
    </r>
    <r>
      <rPr>
        <i/>
        <sz val="7"/>
        <color rgb="FF000000"/>
        <rFont val="GHEA Grapalat"/>
        <family val="3"/>
      </rPr>
      <t>(%,real growth)</t>
    </r>
  </si>
  <si>
    <t>Demand</t>
  </si>
  <si>
    <r>
      <t xml:space="preserve">Consumption </t>
    </r>
    <r>
      <rPr>
        <i/>
        <sz val="7"/>
        <color rgb="FF000000"/>
        <rFont val="GHEA Grapalat"/>
        <family val="3"/>
      </rPr>
      <t xml:space="preserve">(%,real growth) </t>
    </r>
  </si>
  <si>
    <r>
      <t xml:space="preserve">   Public consumption </t>
    </r>
    <r>
      <rPr>
        <i/>
        <sz val="7"/>
        <color rgb="FF000000"/>
        <rFont val="GHEA Grapalat"/>
        <family val="3"/>
      </rPr>
      <t>(%,real growth)</t>
    </r>
  </si>
  <si>
    <r>
      <t xml:space="preserve">   Private consumption </t>
    </r>
    <r>
      <rPr>
        <i/>
        <sz val="7"/>
        <color rgb="FF000000"/>
        <rFont val="GHEA Grapalat"/>
        <family val="3"/>
      </rPr>
      <t>(%,real growth)</t>
    </r>
  </si>
  <si>
    <r>
      <t xml:space="preserve">Gross investment </t>
    </r>
    <r>
      <rPr>
        <i/>
        <sz val="7"/>
        <color rgb="FF000000"/>
        <rFont val="GHEA Grapalat"/>
        <family val="3"/>
      </rPr>
      <t xml:space="preserve">(%,real growth) </t>
    </r>
  </si>
  <si>
    <r>
      <t xml:space="preserve">   Public investment </t>
    </r>
    <r>
      <rPr>
        <i/>
        <sz val="7"/>
        <color rgb="FF000000"/>
        <rFont val="GHEA Grapalat"/>
        <family val="3"/>
      </rPr>
      <t xml:space="preserve">(%,real growth) </t>
    </r>
  </si>
  <si>
    <r>
      <t xml:space="preserve">   Private investment </t>
    </r>
    <r>
      <rPr>
        <i/>
        <sz val="7"/>
        <color rgb="FF000000"/>
        <rFont val="GHEA Grapalat"/>
        <family val="3"/>
      </rPr>
      <t>(%,real growth)</t>
    </r>
  </si>
  <si>
    <r>
      <t xml:space="preserve">Export of goods and services </t>
    </r>
    <r>
      <rPr>
        <i/>
        <sz val="7"/>
        <color rgb="FF000000"/>
        <rFont val="GHEA Grapalat"/>
        <family val="3"/>
      </rPr>
      <t>(%,real growth)</t>
    </r>
  </si>
  <si>
    <r>
      <t xml:space="preserve">Import of goods and services </t>
    </r>
    <r>
      <rPr>
        <i/>
        <sz val="7"/>
        <color rgb="FF000000"/>
        <rFont val="GHEA Grapalat"/>
        <family val="3"/>
      </rPr>
      <t>(%,real growth)</t>
    </r>
  </si>
  <si>
    <t>External sector</t>
  </si>
  <si>
    <r>
      <t xml:space="preserve">Balance of trade </t>
    </r>
    <r>
      <rPr>
        <i/>
        <sz val="7"/>
        <color rgb="FF000000"/>
        <rFont val="GHEA Grapalat"/>
        <family val="3"/>
      </rPr>
      <t>(million US dollar)</t>
    </r>
  </si>
  <si>
    <r>
      <t xml:space="preserve">Balance of services </t>
    </r>
    <r>
      <rPr>
        <i/>
        <sz val="7"/>
        <color rgb="FF000000"/>
        <rFont val="GHEA Grapalat"/>
        <family val="3"/>
      </rPr>
      <t>(million US dollar)</t>
    </r>
  </si>
  <si>
    <r>
      <t xml:space="preserve">Remittances </t>
    </r>
    <r>
      <rPr>
        <i/>
        <sz val="7"/>
        <color rgb="FF000000"/>
        <rFont val="GHEA Grapalat"/>
        <family val="3"/>
      </rPr>
      <t>(million US dollar)</t>
    </r>
  </si>
  <si>
    <r>
      <t xml:space="preserve">Current account </t>
    </r>
    <r>
      <rPr>
        <i/>
        <sz val="7"/>
        <color rgb="FF000000"/>
        <rFont val="GHEA Grapalat"/>
        <family val="3"/>
      </rPr>
      <t xml:space="preserve">(million US dollar) </t>
    </r>
  </si>
  <si>
    <r>
      <t xml:space="preserve">Balance of trade </t>
    </r>
    <r>
      <rPr>
        <i/>
        <sz val="7"/>
        <color rgb="FF000000"/>
        <rFont val="GHEA Grapalat"/>
        <family val="3"/>
      </rPr>
      <t xml:space="preserve">(share in GDP, %) </t>
    </r>
  </si>
  <si>
    <r>
      <t xml:space="preserve">Balance of services </t>
    </r>
    <r>
      <rPr>
        <i/>
        <sz val="7"/>
        <color rgb="FF000000"/>
        <rFont val="GHEA Grapalat"/>
        <family val="3"/>
      </rPr>
      <t>(share in GDP, %)</t>
    </r>
  </si>
  <si>
    <r>
      <t xml:space="preserve">Remittances </t>
    </r>
    <r>
      <rPr>
        <i/>
        <sz val="7"/>
        <color rgb="FF000000"/>
        <rFont val="GHEA Grapalat"/>
        <family val="3"/>
      </rPr>
      <t xml:space="preserve">(share in GDP, %) </t>
    </r>
  </si>
  <si>
    <r>
      <t xml:space="preserve">Current account </t>
    </r>
    <r>
      <rPr>
        <i/>
        <sz val="7"/>
        <color rgb="FF000000"/>
        <rFont val="GHEA Grapalat"/>
        <family val="3"/>
      </rPr>
      <t>(share in GDP, %)</t>
    </r>
  </si>
  <si>
    <t>Public sector*</t>
  </si>
  <si>
    <r>
      <t xml:space="preserve">Revenues and grants </t>
    </r>
    <r>
      <rPr>
        <i/>
        <sz val="7"/>
        <color rgb="FF000000"/>
        <rFont val="GHEA Grapalat"/>
        <family val="3"/>
      </rPr>
      <t>(billion Armenian dram)</t>
    </r>
  </si>
  <si>
    <r>
      <t xml:space="preserve">Tax revenues </t>
    </r>
    <r>
      <rPr>
        <i/>
        <sz val="7"/>
        <color rgb="FF000000"/>
        <rFont val="GHEA Grapalat"/>
        <family val="3"/>
      </rPr>
      <t>(billion Armenian dram)</t>
    </r>
  </si>
  <si>
    <r>
      <t>Expenditures</t>
    </r>
    <r>
      <rPr>
        <vertAlign val="superscript"/>
        <sz val="7"/>
        <color rgb="FF000000"/>
        <rFont val="GHEA Grapalat"/>
        <family val="3"/>
      </rPr>
      <t>*</t>
    </r>
    <r>
      <rPr>
        <sz val="7"/>
        <color rgb="FF000000"/>
        <rFont val="GHEA Grapalat"/>
        <family val="3"/>
      </rPr>
      <t xml:space="preserve"> </t>
    </r>
    <r>
      <rPr>
        <i/>
        <sz val="7"/>
        <color rgb="FF000000"/>
        <rFont val="GHEA Grapalat"/>
        <family val="3"/>
      </rPr>
      <t>(billion Armenian dram)</t>
    </r>
  </si>
  <si>
    <r>
      <t xml:space="preserve">Deficit </t>
    </r>
    <r>
      <rPr>
        <i/>
        <sz val="7"/>
        <color rgb="FF000000"/>
        <rFont val="GHEA Grapalat"/>
        <family val="3"/>
      </rPr>
      <t xml:space="preserve">(billion Armenian dram) </t>
    </r>
  </si>
  <si>
    <r>
      <t xml:space="preserve">Revenues and grants </t>
    </r>
    <r>
      <rPr>
        <i/>
        <sz val="7"/>
        <color rgb="FF000000"/>
        <rFont val="GHEA Grapalat"/>
        <family val="3"/>
      </rPr>
      <t>(share in GDP, %)</t>
    </r>
  </si>
  <si>
    <r>
      <t xml:space="preserve">Tax revenues </t>
    </r>
    <r>
      <rPr>
        <i/>
        <sz val="7"/>
        <color rgb="FF000000"/>
        <rFont val="GHEA Grapalat"/>
        <family val="3"/>
      </rPr>
      <t>(share in GDP, %)</t>
    </r>
  </si>
  <si>
    <r>
      <t xml:space="preserve">Expenditures </t>
    </r>
    <r>
      <rPr>
        <i/>
        <sz val="7"/>
        <color rgb="FF000000"/>
        <rFont val="GHEA Grapalat"/>
        <family val="3"/>
      </rPr>
      <t>(share in GDP, %)</t>
    </r>
  </si>
  <si>
    <r>
      <t xml:space="preserve">Deficit </t>
    </r>
    <r>
      <rPr>
        <i/>
        <sz val="7"/>
        <color rgb="FF000000"/>
        <rFont val="GHEA Grapalat"/>
        <family val="3"/>
      </rPr>
      <t>(share in GDP, %)</t>
    </r>
  </si>
  <si>
    <t>Monetary sector</t>
  </si>
  <si>
    <r>
      <t xml:space="preserve">Broad money </t>
    </r>
    <r>
      <rPr>
        <i/>
        <sz val="7"/>
        <color rgb="FF000000"/>
        <rFont val="GHEA Grapalat"/>
        <family val="3"/>
      </rPr>
      <t xml:space="preserve">(y/y, end of period, %) </t>
    </r>
  </si>
  <si>
    <r>
      <t xml:space="preserve">Dram broad money </t>
    </r>
    <r>
      <rPr>
        <i/>
        <sz val="7"/>
        <color rgb="FF000000"/>
        <rFont val="GHEA Grapalat"/>
        <family val="3"/>
      </rPr>
      <t xml:space="preserve">(y/y, end of period, %) </t>
    </r>
  </si>
  <si>
    <r>
      <t xml:space="preserve">Loans to economy </t>
    </r>
    <r>
      <rPr>
        <i/>
        <sz val="7"/>
        <color rgb="FF000000"/>
        <rFont val="GHEA Grapalat"/>
        <family val="3"/>
      </rPr>
      <t>(y/y, end of period, %)</t>
    </r>
  </si>
  <si>
    <r>
      <t>USD / AMD</t>
    </r>
    <r>
      <rPr>
        <i/>
        <sz val="7"/>
        <color rgb="FF000000"/>
        <rFont val="GHEA Grapalat"/>
        <family val="3"/>
      </rPr>
      <t xml:space="preserve"> (Armenian dram for one US dollar) </t>
    </r>
  </si>
  <si>
    <t>CHARTS</t>
  </si>
  <si>
    <t>Inflation (12-month) forecast probability distribution for 3-year horizon</t>
  </si>
  <si>
    <t>Real GDP (cumulative) growth projection probability distribution for 3-year horizon</t>
  </si>
  <si>
    <t>Economic growth in trade partner countries</t>
  </si>
  <si>
    <t>Inflation in trade partner countries</t>
  </si>
  <si>
    <t>International prices of raw materials and food products</t>
  </si>
  <si>
    <t>Demand components contributing to the growth, percentage point</t>
  </si>
  <si>
    <t>Changes in real export and import of goods and services in the medium term</t>
  </si>
  <si>
    <t>Nominal wage growth in private sector</t>
  </si>
  <si>
    <t>Unemployment rate</t>
  </si>
  <si>
    <t>Unit labor costs growth</t>
  </si>
  <si>
    <t>US economic growth forecasts</t>
  </si>
  <si>
    <t>EU economic growth forecasts</t>
  </si>
  <si>
    <t>Russia economic growth forecasts</t>
  </si>
  <si>
    <t>International food price forecasts</t>
  </si>
  <si>
    <t>International oil price forecasts</t>
  </si>
  <si>
    <t>International copper price forecasts</t>
  </si>
  <si>
    <t>Chart 1</t>
  </si>
  <si>
    <t>Chart 2</t>
  </si>
  <si>
    <t>Chart 3</t>
  </si>
  <si>
    <t>Mid-term current account-to-GDP ratio forecasts</t>
  </si>
  <si>
    <t>Fiscal impulse forecasts, percentage point</t>
  </si>
  <si>
    <t>Short-term inflation expectation estimations</t>
  </si>
  <si>
    <t>Share of households expecting high and too high inflation in a one-year horizon</t>
  </si>
  <si>
    <t>Average level of financial system’s inflation expectations</t>
  </si>
  <si>
    <t>According to the Central Bank forecasts, the 12-month inflation will expand gradually and will then stabilize around the target</t>
  </si>
  <si>
    <t>In the fourth quarter of 2018 inflation decelerated</t>
  </si>
  <si>
    <t>In the fourth quarter of 2018 the dollar prices of import of goods and services decreased</t>
  </si>
  <si>
    <t>Structure of private spending</t>
  </si>
  <si>
    <t>In the fourth quarter of 2018 net export position improved as export grew at a faster pace over import</t>
  </si>
  <si>
    <t>In the fourth quarter of 2018 the contractionary effect of fiscal policy owed primarily to the contractionary effect of revenues</t>
  </si>
  <si>
    <t>Main indicators of the consolidated budget</t>
  </si>
  <si>
    <t>In the fourth quarter of 2018 net sums of foreign funds were used to finance the budget deficit</t>
  </si>
  <si>
    <t>GDP sectoral structure</t>
  </si>
  <si>
    <t>Private nominal wage</t>
  </si>
  <si>
    <t>During the quarter short-term interest rates remained around the Central Bank’s policy rate</t>
  </si>
  <si>
    <t>Liquidity injection and absorption through the Central Bank operations (average quarterly inventory)</t>
  </si>
  <si>
    <t>The behavior of short-term interest rates in the fourth quarter of 2018</t>
  </si>
  <si>
    <t>In the fourth quarter of 2018 yields of long-term government securities market did not change much</t>
  </si>
  <si>
    <t>Interest rates on deposits of and loans to individuals</t>
  </si>
  <si>
    <t>In the fourth quarter of 2018 growth of lending owed to the increased volume of loans to households</t>
  </si>
  <si>
    <t>TABLES</t>
  </si>
  <si>
    <t>Forecast assumptions</t>
  </si>
  <si>
    <t>Price inflation by commodity item as key contributors</t>
  </si>
  <si>
    <t>Chart 4</t>
  </si>
  <si>
    <t>Chart 5</t>
  </si>
  <si>
    <t>Chart 6</t>
  </si>
  <si>
    <t>Chart 7</t>
  </si>
  <si>
    <t>Chart 8</t>
  </si>
  <si>
    <t>Chart 9</t>
  </si>
  <si>
    <t>Chart 10</t>
  </si>
  <si>
    <t>Chart 11</t>
  </si>
  <si>
    <t>Chart 12</t>
  </si>
  <si>
    <t>Chart 13</t>
  </si>
  <si>
    <t>Chart 14</t>
  </si>
  <si>
    <t>Chart 15</t>
  </si>
  <si>
    <t>Chart 16</t>
  </si>
  <si>
    <t>Chart 17</t>
  </si>
  <si>
    <t>Chart 18</t>
  </si>
  <si>
    <t>Chart 19</t>
  </si>
  <si>
    <t>Chart 20</t>
  </si>
  <si>
    <t>Chart 21</t>
  </si>
  <si>
    <t>Chart 22</t>
  </si>
  <si>
    <t>Chart 23</t>
  </si>
  <si>
    <t>Chart 24</t>
  </si>
  <si>
    <t>Chart 25</t>
  </si>
  <si>
    <t>Chart 26</t>
  </si>
  <si>
    <t>Chart 27</t>
  </si>
  <si>
    <t>Chart 28</t>
  </si>
  <si>
    <t>Chart 29</t>
  </si>
  <si>
    <t>Chart 30</t>
  </si>
  <si>
    <t>Chart 31</t>
  </si>
  <si>
    <t>Chart 32</t>
  </si>
  <si>
    <t>Chart 33</t>
  </si>
  <si>
    <t>Chart 34</t>
  </si>
  <si>
    <t>Chart 35</t>
  </si>
  <si>
    <t>Chart 36</t>
  </si>
  <si>
    <t>Chart 37</t>
  </si>
  <si>
    <t>Chart 38</t>
  </si>
  <si>
    <t>Chart 39</t>
  </si>
  <si>
    <t>Chart 40</t>
  </si>
  <si>
    <t>List!A1</t>
  </si>
  <si>
    <t>Lower part</t>
  </si>
  <si>
    <t>Target</t>
  </si>
  <si>
    <t>Upper part</t>
  </si>
  <si>
    <t>Private sector wage</t>
  </si>
  <si>
    <t>12-month core inflation</t>
  </si>
  <si>
    <t>* The 2019 state budget indicators are the Central Bank estimates.</t>
  </si>
  <si>
    <r>
      <t xml:space="preserve">December, 2018 </t>
    </r>
    <r>
      <rPr>
        <b/>
        <i/>
        <sz val="8"/>
        <color theme="1"/>
        <rFont val="GHEA Grapalat"/>
        <family val="3"/>
      </rPr>
      <t>(y/y)</t>
    </r>
  </si>
  <si>
    <r>
      <t xml:space="preserve">September, 2018 </t>
    </r>
    <r>
      <rPr>
        <b/>
        <i/>
        <sz val="8"/>
        <color theme="1"/>
        <rFont val="GHEA Grapalat"/>
        <family val="3"/>
      </rPr>
      <t>(y/y)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</si>
</sst>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
    <numFmt numFmtId="165" formatCode="0.0_)"/>
    <numFmt numFmtId="166" formatCode="[$-409]dd\-mmm\-yy;@"/>
    <numFmt numFmtId="167" formatCode="_(* #,##0_);_(* \(#,##0\);_(* &quot;-&quot;??_);_(@_)"/>
    <numFmt numFmtId="168" formatCode="0.0%"/>
    <numFmt numFmtId="169" formatCode="_(* #,##0.0_);_(* \(#,##0.0\);_(* &quot;-&quot;??_);_(@_)"/>
    <numFmt numFmtId="170" formatCode="0.000"/>
    <numFmt numFmtId="171" formatCode="0.00_)"/>
    <numFmt numFmtId="172" formatCode="0.0000000000000_)"/>
    <numFmt numFmtId="173" formatCode="0.000000000000_)"/>
  </numFmts>
  <fonts count="85">
    <font>
      <sz val="11"/>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2"/>
      <color theme="1"/>
      <name val="GHEA Grapalat"/>
      <family val="2"/>
    </font>
    <font>
      <sz val="10"/>
      <name val="Arial"/>
      <family val="2"/>
    </font>
    <font>
      <sz val="11"/>
      <color theme="1"/>
      <name val="GHEA Grapalat"/>
      <family val="2"/>
    </font>
    <font>
      <sz val="10"/>
      <name val="Arial"/>
      <family val="2"/>
      <charset val="238"/>
    </font>
    <font>
      <sz val="10"/>
      <name val="Arial CE"/>
      <charset val="238"/>
    </font>
    <font>
      <sz val="12"/>
      <name val="Times New Roman CE"/>
      <charset val="238"/>
    </font>
    <font>
      <b/>
      <sz val="10"/>
      <name val="Arial Armenian"/>
      <family val="2"/>
    </font>
    <font>
      <sz val="12"/>
      <name val="Times New Roman"/>
      <family val="1"/>
    </font>
    <font>
      <b/>
      <sz val="10"/>
      <name val="GHEA Grapalat"/>
      <family val="3"/>
    </font>
    <font>
      <b/>
      <sz val="11"/>
      <color theme="1"/>
      <name val="GHEA Grapalat"/>
      <family val="3"/>
    </font>
    <font>
      <sz val="11"/>
      <color theme="1"/>
      <name val="Times Armenian"/>
      <family val="2"/>
    </font>
    <font>
      <sz val="10"/>
      <name val="Courier"/>
      <family val="1"/>
      <charset val="204"/>
    </font>
    <font>
      <b/>
      <sz val="10"/>
      <name val="Times Armenian"/>
      <family val="1"/>
    </font>
    <font>
      <sz val="10"/>
      <color theme="1"/>
      <name val="GHEA Grapalat"/>
      <family val="3"/>
    </font>
    <font>
      <sz val="8"/>
      <name val="Arial Armenian"/>
      <family val="2"/>
    </font>
    <font>
      <b/>
      <sz val="10"/>
      <color indexed="10"/>
      <name val="Arial Armenian"/>
      <family val="2"/>
    </font>
    <font>
      <sz val="11"/>
      <color theme="1"/>
      <name val="GHEA Grapalat"/>
      <family val="3"/>
    </font>
    <font>
      <sz val="11"/>
      <color theme="1"/>
      <name val="Calibri"/>
      <family val="2"/>
      <scheme val="minor"/>
    </font>
    <font>
      <u/>
      <sz val="11"/>
      <color theme="10"/>
      <name val="Calibri"/>
      <family val="2"/>
      <scheme val="minor"/>
    </font>
    <font>
      <b/>
      <i/>
      <sz val="10"/>
      <color theme="1"/>
      <name val="GHEA Grapalat"/>
      <family val="3"/>
    </font>
    <font>
      <b/>
      <sz val="11"/>
      <color theme="1"/>
      <name val="GHEA Grapalat"/>
      <family val="2"/>
    </font>
    <font>
      <sz val="10"/>
      <color theme="1"/>
      <name val="GHEA Grapalat"/>
      <family val="2"/>
    </font>
    <font>
      <b/>
      <sz val="10"/>
      <color theme="1"/>
      <name val="GHEA Grapalat"/>
      <family val="2"/>
    </font>
    <font>
      <sz val="10"/>
      <name val="GHEA Grapalat"/>
      <family val="3"/>
    </font>
    <font>
      <i/>
      <sz val="10"/>
      <color rgb="FFFF0000"/>
      <name val="GHEA Grapalat"/>
      <family val="3"/>
    </font>
    <font>
      <sz val="9"/>
      <name val="GHEA Grapalat"/>
      <family val="3"/>
    </font>
    <font>
      <sz val="10"/>
      <color rgb="FF0070C0"/>
      <name val="GHEA Grapalat"/>
      <family val="3"/>
    </font>
    <font>
      <sz val="9"/>
      <color rgb="FF0070C0"/>
      <name val="GHEA Grapalat"/>
      <family val="3"/>
    </font>
    <font>
      <b/>
      <sz val="10"/>
      <color theme="1"/>
      <name val="GHEA Grapalat"/>
      <family val="3"/>
    </font>
    <font>
      <sz val="10"/>
      <name val="GHEA Grapalat"/>
      <family val="2"/>
    </font>
    <font>
      <b/>
      <sz val="12"/>
      <color theme="1"/>
      <name val="GHEA Grapalat"/>
      <family val="3"/>
    </font>
    <font>
      <sz val="11"/>
      <color rgb="FFFF0000"/>
      <name val="GHEA Grapalat"/>
      <family val="2"/>
    </font>
    <font>
      <sz val="11"/>
      <color rgb="FFFF0000"/>
      <name val="Times Armenian"/>
      <family val="2"/>
    </font>
    <font>
      <sz val="11"/>
      <name val="Times Armenian"/>
      <family val="2"/>
    </font>
    <font>
      <sz val="10"/>
      <name val="Courier"/>
      <family val="3"/>
    </font>
    <font>
      <sz val="10"/>
      <name val="Arial"/>
      <family val="2"/>
      <charset val="204"/>
    </font>
    <font>
      <sz val="18"/>
      <color theme="3"/>
      <name val="Calibri Light"/>
      <family val="2"/>
      <scheme val="major"/>
    </font>
    <font>
      <b/>
      <sz val="15"/>
      <color theme="3"/>
      <name val="GHEA Grapalat"/>
      <family val="2"/>
    </font>
    <font>
      <b/>
      <sz val="13"/>
      <color theme="3"/>
      <name val="GHEA Grapalat"/>
      <family val="2"/>
    </font>
    <font>
      <b/>
      <sz val="11"/>
      <color theme="3"/>
      <name val="GHEA Grapalat"/>
      <family val="2"/>
    </font>
    <font>
      <sz val="11"/>
      <color rgb="FF006100"/>
      <name val="GHEA Grapalat"/>
      <family val="2"/>
    </font>
    <font>
      <sz val="11"/>
      <color rgb="FF9C0006"/>
      <name val="GHEA Grapalat"/>
      <family val="2"/>
    </font>
    <font>
      <sz val="11"/>
      <color rgb="FF9C6500"/>
      <name val="GHEA Grapalat"/>
      <family val="2"/>
    </font>
    <font>
      <sz val="11"/>
      <color rgb="FF3F3F76"/>
      <name val="GHEA Grapalat"/>
      <family val="2"/>
    </font>
    <font>
      <b/>
      <sz val="11"/>
      <color rgb="FF3F3F3F"/>
      <name val="GHEA Grapalat"/>
      <family val="2"/>
    </font>
    <font>
      <b/>
      <sz val="11"/>
      <color rgb="FFFA7D00"/>
      <name val="GHEA Grapalat"/>
      <family val="2"/>
    </font>
    <font>
      <sz val="11"/>
      <color rgb="FFFA7D00"/>
      <name val="GHEA Grapalat"/>
      <family val="2"/>
    </font>
    <font>
      <b/>
      <sz val="11"/>
      <color theme="0"/>
      <name val="GHEA Grapalat"/>
      <family val="2"/>
    </font>
    <font>
      <i/>
      <sz val="11"/>
      <color rgb="FF7F7F7F"/>
      <name val="GHEA Grapalat"/>
      <family val="2"/>
    </font>
    <font>
      <sz val="11"/>
      <color theme="0"/>
      <name val="GHEA Grapalat"/>
      <family val="2"/>
    </font>
    <font>
      <b/>
      <sz val="7"/>
      <color theme="1"/>
      <name val="GHEA Grapalat"/>
      <family val="3"/>
    </font>
    <font>
      <sz val="11"/>
      <name val="GHEA Grapalat"/>
      <family val="3"/>
    </font>
    <font>
      <b/>
      <sz val="11"/>
      <color theme="1"/>
      <name val="Calibri"/>
      <family val="2"/>
    </font>
    <font>
      <sz val="11"/>
      <color theme="1"/>
      <name val="Arial Armenian"/>
      <family val="2"/>
    </font>
    <font>
      <b/>
      <sz val="11"/>
      <color indexed="60"/>
      <name val="Arial Bold"/>
    </font>
    <font>
      <b/>
      <sz val="7"/>
      <color rgb="FF1F497D"/>
      <name val="GHEA Grapalat"/>
      <family val="3"/>
    </font>
    <font>
      <b/>
      <sz val="2"/>
      <color theme="1"/>
      <name val="GHEA Grapalat"/>
      <family val="3"/>
    </font>
    <font>
      <sz val="10"/>
      <name val="Calibri"/>
      <family val="2"/>
      <scheme val="minor"/>
    </font>
    <font>
      <b/>
      <u/>
      <sz val="10"/>
      <color theme="10"/>
      <name val="GHEA Grapalat"/>
      <family val="3"/>
    </font>
    <font>
      <b/>
      <sz val="10"/>
      <color rgb="FF0070C0"/>
      <name val="GHEA Grapalat"/>
      <family val="3"/>
    </font>
    <font>
      <i/>
      <sz val="10"/>
      <name val="GHEA Grapalat"/>
      <family val="3"/>
    </font>
    <font>
      <sz val="10"/>
      <color rgb="FFFF0000"/>
      <name val="GHEA Grapalat"/>
      <family val="3"/>
    </font>
    <font>
      <b/>
      <sz val="10"/>
      <color theme="1"/>
      <name val="GHEA Grapalat"/>
      <family val="3"/>
    </font>
    <font>
      <sz val="10"/>
      <color theme="1"/>
      <name val="GHEA Grapalat"/>
      <family val="3"/>
    </font>
    <font>
      <sz val="10"/>
      <name val="GHEA Grapalat"/>
    </font>
    <font>
      <b/>
      <sz val="8"/>
      <color theme="1"/>
      <name val="GHEA Grapalat"/>
      <family val="3"/>
    </font>
    <font>
      <sz val="8"/>
      <color theme="1"/>
      <name val="GHEA Grapalat"/>
      <family val="3"/>
    </font>
    <font>
      <sz val="8"/>
      <color rgb="FF000000"/>
      <name val="GHEA Grapalat"/>
      <family val="3"/>
    </font>
    <font>
      <sz val="7"/>
      <color theme="1"/>
      <name val="GHEA Grapalat"/>
      <family val="3"/>
    </font>
    <font>
      <b/>
      <i/>
      <sz val="8"/>
      <color theme="1"/>
      <name val="GHEA Grapalat"/>
      <family val="3"/>
    </font>
    <font>
      <sz val="8"/>
      <color theme="1"/>
      <name val="Symbol"/>
      <family val="1"/>
      <charset val="2"/>
    </font>
    <font>
      <sz val="7"/>
      <color theme="1"/>
      <name val="Times New Roman"/>
      <family val="1"/>
    </font>
    <font>
      <sz val="11"/>
      <name val="Calibri"/>
      <family val="2"/>
      <scheme val="minor"/>
    </font>
    <font>
      <b/>
      <sz val="7"/>
      <color theme="1"/>
      <name val="Calibri"/>
      <family val="2"/>
    </font>
    <font>
      <sz val="7"/>
      <color rgb="FF000000"/>
      <name val="GHEA Grapalat"/>
      <family val="3"/>
    </font>
    <font>
      <i/>
      <sz val="7"/>
      <color rgb="FF000000"/>
      <name val="GHEA Grapalat"/>
      <family val="3"/>
    </font>
    <font>
      <b/>
      <sz val="7"/>
      <color rgb="FF000000"/>
      <name val="GHEA Grapalat"/>
      <family val="3"/>
    </font>
    <font>
      <vertAlign val="superscript"/>
      <sz val="7"/>
      <color rgb="FF000000"/>
      <name val="GHEA Grapalat"/>
      <family val="3"/>
    </font>
    <font>
      <i/>
      <sz val="7"/>
      <color rgb="FFFF0000"/>
      <name val="GHEA Grapalat"/>
      <family val="3"/>
    </font>
    <font>
      <i/>
      <sz val="7"/>
      <name val="GHEA Grapalat"/>
      <family val="3"/>
    </font>
  </fonts>
  <fills count="3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9">
    <border>
      <left/>
      <right/>
      <top/>
      <bottom/>
      <diagonal/>
    </border>
    <border>
      <left/>
      <right/>
      <top style="thin">
        <color indexed="12"/>
      </top>
      <bottom/>
      <diagonal/>
    </border>
    <border>
      <left style="thin">
        <color indexed="12"/>
      </left>
      <right/>
      <top style="thin">
        <color indexed="12"/>
      </top>
      <bottom/>
      <diagonal/>
    </border>
    <border>
      <left style="thin">
        <color indexed="12"/>
      </left>
      <right/>
      <top/>
      <bottom/>
      <diagonal/>
    </border>
    <border>
      <left style="thin">
        <color indexed="12"/>
      </left>
      <right/>
      <top/>
      <bottom style="thin">
        <color indexed="12"/>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FF"/>
      </left>
      <right/>
      <top style="thin">
        <color rgb="FF0000F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bottom style="medium">
        <color indexed="64"/>
      </bottom>
      <diagonal/>
    </border>
    <border>
      <left style="medium">
        <color indexed="64"/>
      </left>
      <right style="mediumDashed">
        <color indexed="64"/>
      </right>
      <top/>
      <bottom/>
      <diagonal/>
    </border>
    <border>
      <left style="medium">
        <color indexed="64"/>
      </left>
      <right style="mediumDashed">
        <color indexed="64"/>
      </right>
      <top/>
      <bottom style="mediumDashed">
        <color indexed="64"/>
      </bottom>
      <diagonal/>
    </border>
    <border>
      <left/>
      <right style="medium">
        <color indexed="64"/>
      </right>
      <top/>
      <bottom style="mediumDashed">
        <color indexed="64"/>
      </bottom>
      <diagonal/>
    </border>
    <border>
      <left style="medium">
        <color indexed="64"/>
      </left>
      <right style="mediumDashed">
        <color indexed="64"/>
      </right>
      <top style="medium">
        <color indexed="64"/>
      </top>
      <bottom/>
      <diagonal/>
    </border>
    <border>
      <left/>
      <right style="mediumDashed">
        <color indexed="64"/>
      </right>
      <top/>
      <bottom style="mediumDashed">
        <color indexed="64"/>
      </bottom>
      <diagonal/>
    </border>
    <border>
      <left/>
      <right style="medium">
        <color indexed="64"/>
      </right>
      <top style="medium">
        <color indexed="64"/>
      </top>
      <bottom style="mediumDashed">
        <color indexed="64"/>
      </bottom>
      <diagonal/>
    </border>
    <border>
      <left/>
      <right style="mediumDashed">
        <color indexed="64"/>
      </right>
      <top/>
      <bottom style="medium">
        <color indexed="64"/>
      </bottom>
      <diagonal/>
    </border>
    <border>
      <left style="mediumDashed">
        <color indexed="64"/>
      </left>
      <right style="mediumDashed">
        <color indexed="64"/>
      </right>
      <top style="medium">
        <color indexed="64"/>
      </top>
      <bottom/>
      <diagonal/>
    </border>
    <border>
      <left style="mediumDashed">
        <color indexed="64"/>
      </left>
      <right style="mediumDashed">
        <color indexed="64"/>
      </right>
      <top/>
      <bottom style="mediumDashed">
        <color indexed="64"/>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Dashed">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style="medium">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Dashed">
        <color indexed="64"/>
      </left>
      <right/>
      <top style="medium">
        <color indexed="64"/>
      </top>
      <bottom style="mediumDashed">
        <color indexed="64"/>
      </bottom>
      <diagonal/>
    </border>
    <border>
      <left style="mediumDashed">
        <color indexed="64"/>
      </left>
      <right/>
      <top style="medium">
        <color indexed="64"/>
      </top>
      <bottom style="medium">
        <color indexed="64"/>
      </bottom>
      <diagonal/>
    </border>
    <border>
      <left/>
      <right style="mediumDashed">
        <color indexed="64"/>
      </right>
      <top style="medium">
        <color indexed="64"/>
      </top>
      <bottom style="medium">
        <color indexed="64"/>
      </bottom>
      <diagonal/>
    </border>
  </borders>
  <cellStyleXfs count="137">
    <xf numFmtId="0" fontId="0" fillId="0" borderId="0"/>
    <xf numFmtId="0" fontId="6" fillId="0" borderId="0"/>
    <xf numFmtId="0" fontId="8" fillId="0" borderId="0"/>
    <xf numFmtId="0" fontId="9" fillId="0" borderId="0"/>
    <xf numFmtId="0" fontId="10" fillId="0" borderId="0"/>
    <xf numFmtId="0" fontId="7" fillId="0" borderId="0"/>
    <xf numFmtId="0" fontId="7" fillId="0" borderId="0"/>
    <xf numFmtId="0" fontId="12" fillId="0" borderId="0"/>
    <xf numFmtId="0" fontId="7" fillId="0" borderId="0"/>
    <xf numFmtId="0" fontId="7" fillId="0" borderId="0"/>
    <xf numFmtId="0" fontId="11" fillId="0" borderId="0"/>
    <xf numFmtId="0" fontId="7" fillId="0" borderId="0"/>
    <xf numFmtId="0" fontId="15" fillId="0" borderId="0"/>
    <xf numFmtId="43" fontId="15" fillId="0" borderId="0" applyFont="0" applyFill="0" applyBorder="0" applyAlignment="0" applyProtection="0"/>
    <xf numFmtId="0" fontId="7" fillId="0" borderId="0"/>
    <xf numFmtId="0" fontId="7" fillId="0" borderId="0"/>
    <xf numFmtId="165" fontId="16" fillId="0" borderId="0"/>
    <xf numFmtId="0" fontId="17" fillId="0" borderId="0"/>
    <xf numFmtId="43" fontId="7" fillId="0" borderId="0" applyFont="0" applyFill="0" applyBorder="0" applyAlignment="0" applyProtection="0"/>
    <xf numFmtId="0" fontId="19" fillId="0" borderId="0"/>
    <xf numFmtId="0" fontId="20" fillId="0" borderId="0"/>
    <xf numFmtId="43" fontId="7" fillId="0" borderId="0" applyFont="0" applyFill="0" applyBorder="0" applyAlignment="0" applyProtection="0"/>
    <xf numFmtId="0" fontId="22" fillId="0" borderId="0"/>
    <xf numFmtId="43" fontId="22" fillId="0" borderId="0" applyFont="0" applyFill="0" applyBorder="0" applyAlignment="0" applyProtection="0"/>
    <xf numFmtId="0" fontId="23" fillId="0" borderId="0" applyNumberFormat="0" applyFill="0" applyBorder="0" applyAlignment="0" applyProtection="0"/>
    <xf numFmtId="0" fontId="7" fillId="0" borderId="0"/>
    <xf numFmtId="9" fontId="15" fillId="0" borderId="0" applyFont="0" applyFill="0" applyBorder="0" applyAlignment="0" applyProtection="0"/>
    <xf numFmtId="0" fontId="5" fillId="0" borderId="0"/>
    <xf numFmtId="0" fontId="5" fillId="0" borderId="0"/>
    <xf numFmtId="0" fontId="22" fillId="0" borderId="0"/>
    <xf numFmtId="43" fontId="22" fillId="0" borderId="0" applyFont="0" applyFill="0" applyBorder="0" applyAlignment="0" applyProtection="0"/>
    <xf numFmtId="165" fontId="39" fillId="0" borderId="0"/>
    <xf numFmtId="171" fontId="39" fillId="0" borderId="0">
      <alignment vertical="center"/>
    </xf>
    <xf numFmtId="165" fontId="16" fillId="0" borderId="0"/>
    <xf numFmtId="0" fontId="6" fillId="0" borderId="0"/>
    <xf numFmtId="171" fontId="39" fillId="0" borderId="0"/>
    <xf numFmtId="173" fontId="16" fillId="0" borderId="0"/>
    <xf numFmtId="171" fontId="39" fillId="0" borderId="0"/>
    <xf numFmtId="172" fontId="39" fillId="0" borderId="0"/>
    <xf numFmtId="43" fontId="40" fillId="0" borderId="0" applyFont="0" applyFill="0" applyBorder="0" applyAlignment="0" applyProtection="0"/>
    <xf numFmtId="0" fontId="41" fillId="0" borderId="0" applyNumberFormat="0" applyFill="0" applyBorder="0" applyAlignment="0" applyProtection="0"/>
    <xf numFmtId="0" fontId="42" fillId="0" borderId="16" applyNumberFormat="0" applyFill="0" applyAlignment="0" applyProtection="0"/>
    <xf numFmtId="0" fontId="43" fillId="0" borderId="17" applyNumberFormat="0" applyFill="0" applyAlignment="0" applyProtection="0"/>
    <xf numFmtId="0" fontId="44" fillId="0" borderId="18" applyNumberFormat="0" applyFill="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19" applyNumberFormat="0" applyAlignment="0" applyProtection="0"/>
    <xf numFmtId="0" fontId="49" fillId="9" borderId="20" applyNumberFormat="0" applyAlignment="0" applyProtection="0"/>
    <xf numFmtId="0" fontId="50" fillId="9" borderId="19" applyNumberFormat="0" applyAlignment="0" applyProtection="0"/>
    <xf numFmtId="0" fontId="51" fillId="0" borderId="21" applyNumberFormat="0" applyFill="0" applyAlignment="0" applyProtection="0"/>
    <xf numFmtId="0" fontId="52" fillId="10" borderId="22" applyNumberFormat="0" applyAlignment="0" applyProtection="0"/>
    <xf numFmtId="0" fontId="36" fillId="0" borderId="0" applyNumberFormat="0" applyFill="0" applyBorder="0" applyAlignment="0" applyProtection="0"/>
    <xf numFmtId="0" fontId="7" fillId="11" borderId="23" applyNumberFormat="0" applyFont="0" applyAlignment="0" applyProtection="0"/>
    <xf numFmtId="0" fontId="53" fillId="0" borderId="0" applyNumberFormat="0" applyFill="0" applyBorder="0" applyAlignment="0" applyProtection="0"/>
    <xf numFmtId="0" fontId="25" fillId="0" borderId="24" applyNumberFormat="0" applyFill="0" applyAlignment="0" applyProtection="0"/>
    <xf numFmtId="0" fontId="54"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4" fillId="35" borderId="0" applyNumberFormat="0" applyBorder="0" applyAlignment="0" applyProtection="0"/>
    <xf numFmtId="0" fontId="4" fillId="0" borderId="0"/>
    <xf numFmtId="9" fontId="7" fillId="0" borderId="0" applyFont="0" applyFill="0" applyBorder="0" applyAlignment="0" applyProtection="0"/>
    <xf numFmtId="0" fontId="6" fillId="0" borderId="0"/>
    <xf numFmtId="0" fontId="22" fillId="0" borderId="0"/>
    <xf numFmtId="43" fontId="22" fillId="0" borderId="0" applyFont="0" applyFill="0" applyBorder="0" applyAlignment="0" applyProtection="0"/>
    <xf numFmtId="0" fontId="3" fillId="0" borderId="0"/>
    <xf numFmtId="0" fontId="3" fillId="0" borderId="0"/>
    <xf numFmtId="0" fontId="42" fillId="0" borderId="16" applyNumberFormat="0" applyFill="0" applyAlignment="0" applyProtection="0"/>
    <xf numFmtId="0" fontId="43" fillId="0" borderId="17" applyNumberFormat="0" applyFill="0" applyAlignment="0" applyProtection="0"/>
    <xf numFmtId="0" fontId="44" fillId="0" borderId="18" applyNumberFormat="0" applyFill="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19" applyNumberFormat="0" applyAlignment="0" applyProtection="0"/>
    <xf numFmtId="0" fontId="49" fillId="9" borderId="20" applyNumberFormat="0" applyAlignment="0" applyProtection="0"/>
    <xf numFmtId="0" fontId="50" fillId="9" borderId="19" applyNumberFormat="0" applyAlignment="0" applyProtection="0"/>
    <xf numFmtId="0" fontId="51" fillId="0" borderId="21" applyNumberFormat="0" applyFill="0" applyAlignment="0" applyProtection="0"/>
    <xf numFmtId="0" fontId="52" fillId="10" borderId="22" applyNumberFormat="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25" fillId="0" borderId="24" applyNumberFormat="0" applyFill="0" applyAlignment="0" applyProtection="0"/>
    <xf numFmtId="0" fontId="54"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54"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cellStyleXfs>
  <cellXfs count="293">
    <xf numFmtId="0" fontId="0" fillId="0" borderId="0" xfId="0"/>
    <xf numFmtId="0" fontId="13" fillId="0" borderId="0" xfId="10" applyFont="1"/>
    <xf numFmtId="0" fontId="18" fillId="0" borderId="0" xfId="0" applyFont="1"/>
    <xf numFmtId="0" fontId="21" fillId="0" borderId="0" xfId="0" applyFont="1"/>
    <xf numFmtId="0" fontId="26" fillId="0" borderId="0" xfId="0" applyFont="1"/>
    <xf numFmtId="164" fontId="26" fillId="0" borderId="0" xfId="0" applyNumberFormat="1" applyFont="1"/>
    <xf numFmtId="0" fontId="27" fillId="0" borderId="0" xfId="0" applyFont="1"/>
    <xf numFmtId="0" fontId="25" fillId="0" borderId="0" xfId="0" applyFont="1"/>
    <xf numFmtId="0" fontId="28" fillId="0" borderId="0" xfId="2" applyFont="1" applyAlignment="1">
      <alignment horizontal="center" vertical="top" wrapText="1"/>
    </xf>
    <xf numFmtId="9" fontId="28" fillId="0" borderId="0" xfId="2" applyNumberFormat="1" applyFont="1"/>
    <xf numFmtId="9" fontId="29" fillId="0" borderId="0" xfId="2" applyNumberFormat="1" applyFont="1"/>
    <xf numFmtId="164" fontId="28" fillId="0" borderId="0" xfId="3" applyNumberFormat="1" applyFont="1"/>
    <xf numFmtId="164" fontId="29" fillId="0" borderId="0" xfId="3" applyNumberFormat="1" applyFont="1"/>
    <xf numFmtId="2" fontId="28" fillId="0" borderId="0" xfId="3" applyNumberFormat="1" applyFont="1"/>
    <xf numFmtId="164" fontId="30" fillId="0" borderId="0" xfId="4" applyNumberFormat="1" applyFont="1"/>
    <xf numFmtId="0" fontId="28" fillId="0" borderId="0" xfId="3" applyFont="1"/>
    <xf numFmtId="0" fontId="29" fillId="0" borderId="0" xfId="3" applyFont="1"/>
    <xf numFmtId="0" fontId="28" fillId="0" borderId="0" xfId="3" applyFont="1" applyBorder="1"/>
    <xf numFmtId="164" fontId="28" fillId="0" borderId="0" xfId="3" applyNumberFormat="1" applyFont="1" applyBorder="1"/>
    <xf numFmtId="164" fontId="29" fillId="0" borderId="0" xfId="3" applyNumberFormat="1" applyFont="1" applyBorder="1"/>
    <xf numFmtId="164" fontId="28" fillId="0" borderId="0" xfId="4" applyNumberFormat="1" applyFont="1"/>
    <xf numFmtId="164" fontId="29" fillId="0" borderId="0" xfId="4" applyNumberFormat="1" applyFont="1"/>
    <xf numFmtId="0" fontId="14" fillId="0" borderId="0" xfId="0" applyFont="1"/>
    <xf numFmtId="0" fontId="31" fillId="0" borderId="0" xfId="3" applyFont="1" applyBorder="1"/>
    <xf numFmtId="9" fontId="31" fillId="0" borderId="0" xfId="2" applyNumberFormat="1" applyFont="1"/>
    <xf numFmtId="164" fontId="31" fillId="0" borderId="0" xfId="3" applyNumberFormat="1" applyFont="1"/>
    <xf numFmtId="0" fontId="31" fillId="0" borderId="0" xfId="3" applyFont="1"/>
    <xf numFmtId="164" fontId="32" fillId="0" borderId="0" xfId="4" applyNumberFormat="1" applyFont="1"/>
    <xf numFmtId="164" fontId="31" fillId="0" borderId="0" xfId="3" applyNumberFormat="1" applyFont="1" applyBorder="1"/>
    <xf numFmtId="164" fontId="31" fillId="0" borderId="0" xfId="4" applyNumberFormat="1" applyFont="1"/>
    <xf numFmtId="0" fontId="33" fillId="0" borderId="0" xfId="5" applyFont="1"/>
    <xf numFmtId="0" fontId="33" fillId="0" borderId="0" xfId="0" applyFont="1"/>
    <xf numFmtId="0" fontId="33" fillId="0" borderId="0" xfId="8" applyFont="1"/>
    <xf numFmtId="0" fontId="33" fillId="0" borderId="0" xfId="9" applyFont="1"/>
    <xf numFmtId="164" fontId="26" fillId="0" borderId="0" xfId="9" applyNumberFormat="1" applyFont="1"/>
    <xf numFmtId="164" fontId="28" fillId="0" borderId="0" xfId="10" applyNumberFormat="1" applyFont="1"/>
    <xf numFmtId="0" fontId="33" fillId="0" borderId="0" xfId="14" applyFont="1"/>
    <xf numFmtId="0" fontId="18" fillId="0" borderId="0" xfId="14" applyFont="1"/>
    <xf numFmtId="164" fontId="18" fillId="0" borderId="0" xfId="14" applyNumberFormat="1" applyFont="1" applyAlignment="1">
      <alignment horizontal="right" wrapText="1"/>
    </xf>
    <xf numFmtId="164" fontId="18" fillId="0" borderId="0" xfId="14" applyNumberFormat="1" applyFont="1"/>
    <xf numFmtId="0" fontId="13" fillId="0" borderId="0" xfId="17" applyFont="1"/>
    <xf numFmtId="164" fontId="28" fillId="0" borderId="0" xfId="17" applyNumberFormat="1" applyFont="1"/>
    <xf numFmtId="164" fontId="33" fillId="0" borderId="0" xfId="0" applyNumberFormat="1" applyFont="1"/>
    <xf numFmtId="164" fontId="18" fillId="0" borderId="0" xfId="0" applyNumberFormat="1" applyFont="1"/>
    <xf numFmtId="168" fontId="18" fillId="0" borderId="0" xfId="0" applyNumberFormat="1" applyFont="1"/>
    <xf numFmtId="0" fontId="33" fillId="0" borderId="0" xfId="0" applyFont="1" applyBorder="1"/>
    <xf numFmtId="43" fontId="33" fillId="0" borderId="0" xfId="18" applyFont="1"/>
    <xf numFmtId="169" fontId="18" fillId="0" borderId="0" xfId="18" applyNumberFormat="1" applyFont="1"/>
    <xf numFmtId="169" fontId="18" fillId="0" borderId="0" xfId="21" applyNumberFormat="1" applyFont="1"/>
    <xf numFmtId="169" fontId="18" fillId="0" borderId="0" xfId="8" applyNumberFormat="1" applyFont="1"/>
    <xf numFmtId="0" fontId="24" fillId="0" borderId="0" xfId="0" applyFont="1" applyAlignment="1">
      <alignment horizontal="left" vertical="center"/>
    </xf>
    <xf numFmtId="0" fontId="13" fillId="0" borderId="0" xfId="3" applyFont="1" applyAlignment="1">
      <alignment horizontal="right"/>
    </xf>
    <xf numFmtId="0" fontId="27" fillId="0" borderId="0" xfId="5" applyNumberFormat="1" applyFont="1"/>
    <xf numFmtId="0" fontId="27" fillId="0" borderId="0" xfId="9" applyFont="1"/>
    <xf numFmtId="0" fontId="36" fillId="0" borderId="0" xfId="0" applyFont="1"/>
    <xf numFmtId="0" fontId="15" fillId="0" borderId="0" xfId="12"/>
    <xf numFmtId="2" fontId="15" fillId="0" borderId="0" xfId="12" applyNumberFormat="1"/>
    <xf numFmtId="9" fontId="15" fillId="0" borderId="0" xfId="12" applyNumberFormat="1"/>
    <xf numFmtId="9" fontId="0" fillId="0" borderId="5" xfId="26" applyFont="1" applyBorder="1"/>
    <xf numFmtId="9" fontId="0" fillId="0" borderId="10" xfId="26" applyFont="1" applyFill="1" applyBorder="1"/>
    <xf numFmtId="164" fontId="0" fillId="0" borderId="0" xfId="0" applyNumberFormat="1"/>
    <xf numFmtId="0" fontId="55" fillId="0" borderId="0" xfId="0" applyFont="1"/>
    <xf numFmtId="0" fontId="56" fillId="0" borderId="0" xfId="0" applyFont="1"/>
    <xf numFmtId="0" fontId="57" fillId="0" borderId="0" xfId="0" applyFont="1"/>
    <xf numFmtId="168" fontId="18" fillId="0" borderId="0" xfId="82" applyNumberFormat="1" applyFont="1"/>
    <xf numFmtId="0" fontId="58" fillId="0" borderId="0" xfId="0" applyFont="1"/>
    <xf numFmtId="0" fontId="6" fillId="0" borderId="0" xfId="83"/>
    <xf numFmtId="0" fontId="35" fillId="0" borderId="0" xfId="0" applyFont="1"/>
    <xf numFmtId="0" fontId="60" fillId="0" borderId="0" xfId="0" applyFont="1"/>
    <xf numFmtId="0" fontId="61" fillId="0" borderId="0" xfId="0" applyFont="1"/>
    <xf numFmtId="170" fontId="33" fillId="0" borderId="0" xfId="0" applyNumberFormat="1" applyFont="1"/>
    <xf numFmtId="0" fontId="18" fillId="0" borderId="0" xfId="0" applyNumberFormat="1" applyFont="1"/>
    <xf numFmtId="164" fontId="18" fillId="0" borderId="0" xfId="14" applyNumberFormat="1" applyFont="1" applyFill="1" applyAlignment="1">
      <alignment horizontal="right" wrapText="1"/>
    </xf>
    <xf numFmtId="0" fontId="18" fillId="0" borderId="0" xfId="0" applyNumberFormat="1" applyFont="1" applyBorder="1"/>
    <xf numFmtId="164" fontId="18" fillId="0" borderId="0" xfId="0" applyNumberFormat="1" applyFont="1" applyAlignment="1">
      <alignment horizontal="right" wrapText="1"/>
    </xf>
    <xf numFmtId="0" fontId="28" fillId="0" borderId="0" xfId="0" applyFont="1"/>
    <xf numFmtId="164" fontId="28" fillId="0" borderId="0" xfId="0" applyNumberFormat="1" applyFont="1"/>
    <xf numFmtId="164" fontId="64" fillId="0" borderId="0" xfId="3" applyNumberFormat="1" applyFont="1"/>
    <xf numFmtId="0" fontId="33" fillId="0" borderId="0" xfId="5" applyNumberFormat="1" applyFont="1"/>
    <xf numFmtId="164" fontId="18" fillId="0" borderId="0" xfId="8" applyNumberFormat="1" applyFont="1"/>
    <xf numFmtId="0" fontId="64" fillId="0" borderId="0" xfId="3" applyFont="1" applyBorder="1"/>
    <xf numFmtId="9" fontId="64" fillId="0" borderId="0" xfId="2" applyNumberFormat="1" applyFont="1"/>
    <xf numFmtId="164" fontId="64" fillId="0" borderId="0" xfId="3" applyNumberFormat="1" applyFont="1" applyBorder="1"/>
    <xf numFmtId="164" fontId="64" fillId="0" borderId="0" xfId="4" applyNumberFormat="1" applyFont="1"/>
    <xf numFmtId="164" fontId="33" fillId="0" borderId="0" xfId="0" applyNumberFormat="1" applyFont="1" applyAlignment="1">
      <alignment horizontal="right" wrapText="1"/>
    </xf>
    <xf numFmtId="0" fontId="13" fillId="0" borderId="0" xfId="8" applyFont="1"/>
    <xf numFmtId="164" fontId="28" fillId="0" borderId="0" xfId="8" applyNumberFormat="1" applyFont="1"/>
    <xf numFmtId="166" fontId="33" fillId="3" borderId="5" xfId="0" applyNumberFormat="1" applyFont="1" applyFill="1" applyBorder="1" applyAlignment="1">
      <alignment horizontal="center"/>
    </xf>
    <xf numFmtId="169" fontId="18" fillId="3" borderId="5" xfId="18" applyNumberFormat="1" applyFont="1" applyFill="1" applyBorder="1" applyAlignment="1">
      <alignment horizontal="center"/>
    </xf>
    <xf numFmtId="169" fontId="62" fillId="0" borderId="5" xfId="18" applyNumberFormat="1" applyFont="1" applyBorder="1"/>
    <xf numFmtId="169" fontId="26" fillId="0" borderId="5" xfId="18" applyNumberFormat="1" applyFont="1" applyBorder="1"/>
    <xf numFmtId="169" fontId="62" fillId="3" borderId="5" xfId="18" applyNumberFormat="1" applyFont="1" applyFill="1" applyBorder="1"/>
    <xf numFmtId="169" fontId="26" fillId="3" borderId="5" xfId="18" applyNumberFormat="1" applyFont="1" applyFill="1" applyBorder="1"/>
    <xf numFmtId="169" fontId="18" fillId="0" borderId="0" xfId="0" applyNumberFormat="1" applyFont="1"/>
    <xf numFmtId="0" fontId="33" fillId="0" borderId="0" xfId="22" applyFont="1"/>
    <xf numFmtId="167" fontId="33" fillId="0" borderId="3" xfId="23" applyNumberFormat="1" applyFont="1" applyBorder="1"/>
    <xf numFmtId="164" fontId="18" fillId="0" borderId="0" xfId="22" applyNumberFormat="1" applyFont="1"/>
    <xf numFmtId="164" fontId="33" fillId="0" borderId="0" xfId="8" applyNumberFormat="1" applyFont="1" applyFill="1"/>
    <xf numFmtId="167" fontId="33" fillId="0" borderId="4" xfId="23" applyNumberFormat="1" applyFont="1" applyBorder="1"/>
    <xf numFmtId="164" fontId="18" fillId="0" borderId="0" xfId="22" applyNumberFormat="1" applyFont="1" applyFill="1"/>
    <xf numFmtId="164" fontId="18" fillId="0" borderId="0" xfId="8" applyNumberFormat="1" applyFont="1" applyFill="1"/>
    <xf numFmtId="0" fontId="24" fillId="0" borderId="0" xfId="0" applyFont="1"/>
    <xf numFmtId="0" fontId="63" fillId="0" borderId="25" xfId="24" applyFont="1" applyBorder="1"/>
    <xf numFmtId="1" fontId="13" fillId="0" borderId="0" xfId="0" applyNumberFormat="1" applyFont="1" applyFill="1"/>
    <xf numFmtId="164" fontId="28" fillId="0" borderId="0" xfId="1" applyNumberFormat="1" applyFont="1" applyFill="1"/>
    <xf numFmtId="0" fontId="28" fillId="0" borderId="0" xfId="1" applyFont="1" applyFill="1"/>
    <xf numFmtId="0" fontId="13" fillId="0" borderId="0" xfId="0" applyFont="1" applyFill="1"/>
    <xf numFmtId="0" fontId="28" fillId="0" borderId="0" xfId="0" applyFont="1" applyFill="1" applyBorder="1"/>
    <xf numFmtId="0" fontId="28" fillId="0" borderId="0" xfId="0" applyFont="1" applyFill="1"/>
    <xf numFmtId="164" fontId="28" fillId="0" borderId="0" xfId="0" applyNumberFormat="1" applyFont="1" applyFill="1"/>
    <xf numFmtId="1" fontId="28" fillId="0" borderId="0" xfId="0" applyNumberFormat="1" applyFont="1" applyFill="1"/>
    <xf numFmtId="164" fontId="28" fillId="0" borderId="0" xfId="0" applyNumberFormat="1" applyFont="1" applyFill="1" applyAlignment="1">
      <alignment horizontal="right" wrapText="1"/>
    </xf>
    <xf numFmtId="0" fontId="28" fillId="0" borderId="0" xfId="0" applyNumberFormat="1" applyFont="1" applyFill="1"/>
    <xf numFmtId="0" fontId="13" fillId="0" borderId="0" xfId="3" applyFont="1" applyFill="1" applyAlignment="1">
      <alignment horizontal="right"/>
    </xf>
    <xf numFmtId="164" fontId="28" fillId="0" borderId="0" xfId="4" applyNumberFormat="1" applyFont="1" applyFill="1"/>
    <xf numFmtId="164" fontId="28" fillId="0" borderId="0" xfId="3" applyNumberFormat="1" applyFont="1" applyFill="1" applyBorder="1"/>
    <xf numFmtId="164" fontId="28" fillId="0" borderId="0" xfId="3" applyNumberFormat="1" applyFont="1" applyFill="1"/>
    <xf numFmtId="164" fontId="28" fillId="0" borderId="0" xfId="3" applyNumberFormat="1" applyFont="1" applyFill="1" applyAlignment="1">
      <alignment wrapText="1"/>
    </xf>
    <xf numFmtId="164" fontId="65" fillId="0" borderId="0" xfId="3" applyNumberFormat="1" applyFont="1" applyFill="1" applyBorder="1"/>
    <xf numFmtId="164" fontId="65" fillId="0" borderId="0" xfId="3" applyNumberFormat="1" applyFont="1" applyFill="1"/>
    <xf numFmtId="164" fontId="66" fillId="0" borderId="0" xfId="3" applyNumberFormat="1" applyFont="1" applyBorder="1"/>
    <xf numFmtId="164" fontId="18" fillId="0" borderId="0" xfId="0" applyNumberFormat="1" applyFont="1"/>
    <xf numFmtId="0" fontId="67" fillId="0" borderId="0" xfId="0" applyFont="1"/>
    <xf numFmtId="164" fontId="68" fillId="0" borderId="0" xfId="14" applyNumberFormat="1" applyFont="1" applyFill="1" applyAlignment="1">
      <alignment horizontal="right" wrapText="1"/>
    </xf>
    <xf numFmtId="164" fontId="68" fillId="0" borderId="0" xfId="0" applyNumberFormat="1" applyFont="1" applyAlignment="1">
      <alignment horizontal="right" wrapText="1"/>
    </xf>
    <xf numFmtId="164" fontId="68" fillId="0" borderId="0" xfId="0" applyNumberFormat="1" applyFont="1"/>
    <xf numFmtId="0" fontId="68" fillId="0" borderId="0" xfId="0" applyFont="1"/>
    <xf numFmtId="2" fontId="0" fillId="0" borderId="0" xfId="0" applyNumberFormat="1"/>
    <xf numFmtId="164" fontId="0" fillId="3" borderId="0" xfId="0" applyNumberFormat="1" applyFill="1"/>
    <xf numFmtId="0" fontId="0" fillId="3" borderId="0" xfId="0" applyFill="1"/>
    <xf numFmtId="0" fontId="0" fillId="2" borderId="0" xfId="0" applyFill="1"/>
    <xf numFmtId="43" fontId="0" fillId="0" borderId="0" xfId="13" applyFont="1"/>
    <xf numFmtId="0" fontId="0" fillId="0" borderId="5" xfId="0" applyBorder="1"/>
    <xf numFmtId="0" fontId="0" fillId="0" borderId="10" xfId="0" applyFill="1" applyBorder="1" applyAlignment="1"/>
    <xf numFmtId="0" fontId="0" fillId="0" borderId="0" xfId="0" applyFill="1" applyBorder="1" applyAlignment="1"/>
    <xf numFmtId="0" fontId="0" fillId="4" borderId="0" xfId="0" applyFill="1"/>
    <xf numFmtId="0" fontId="0" fillId="0" borderId="9" xfId="0" applyFill="1" applyBorder="1"/>
    <xf numFmtId="0" fontId="0" fillId="0" borderId="0" xfId="0" applyFill="1" applyBorder="1"/>
    <xf numFmtId="9" fontId="0" fillId="0" borderId="0" xfId="0" applyNumberFormat="1"/>
    <xf numFmtId="0" fontId="0" fillId="0" borderId="15" xfId="0" applyBorder="1"/>
    <xf numFmtId="0" fontId="0" fillId="0" borderId="14" xfId="0" applyBorder="1"/>
    <xf numFmtId="0" fontId="0" fillId="0" borderId="13" xfId="0" applyBorder="1"/>
    <xf numFmtId="0" fontId="0" fillId="0" borderId="0" xfId="0" applyBorder="1"/>
    <xf numFmtId="0" fontId="0" fillId="0" borderId="8" xfId="0" applyBorder="1"/>
    <xf numFmtId="0" fontId="38" fillId="0" borderId="13" xfId="0" applyFont="1" applyBorder="1"/>
    <xf numFmtId="0" fontId="38" fillId="0" borderId="0" xfId="0" applyFont="1" applyBorder="1"/>
    <xf numFmtId="0" fontId="38" fillId="0" borderId="8" xfId="0" applyFont="1" applyBorder="1"/>
    <xf numFmtId="0" fontId="0" fillId="0" borderId="12" xfId="0" applyBorder="1"/>
    <xf numFmtId="0" fontId="0" fillId="0" borderId="11" xfId="0" applyBorder="1"/>
    <xf numFmtId="0" fontId="0" fillId="0" borderId="7" xfId="0" applyBorder="1"/>
    <xf numFmtId="0" fontId="38" fillId="0" borderId="12" xfId="0" applyFont="1" applyBorder="1"/>
    <xf numFmtId="0" fontId="38" fillId="0" borderId="11" xfId="0" applyFont="1" applyBorder="1"/>
    <xf numFmtId="0" fontId="38" fillId="0" borderId="7" xfId="0" applyFont="1" applyBorder="1"/>
    <xf numFmtId="0" fontId="37" fillId="0" borderId="0" xfId="0" applyFont="1"/>
    <xf numFmtId="10" fontId="33" fillId="0" borderId="0" xfId="0" applyNumberFormat="1" applyFont="1"/>
    <xf numFmtId="164" fontId="13" fillId="0" borderId="0" xfId="0" applyNumberFormat="1" applyFont="1"/>
    <xf numFmtId="0" fontId="13" fillId="0" borderId="0" xfId="0" applyFont="1"/>
    <xf numFmtId="0" fontId="33" fillId="0" borderId="1" xfId="0" applyFont="1" applyFill="1" applyBorder="1"/>
    <xf numFmtId="164" fontId="26" fillId="0" borderId="0" xfId="0" applyNumberFormat="1" applyFont="1" applyFill="1" applyBorder="1"/>
    <xf numFmtId="164" fontId="34" fillId="0" borderId="0" xfId="0" applyNumberFormat="1" applyFont="1" applyFill="1" applyBorder="1"/>
    <xf numFmtId="0" fontId="33" fillId="0" borderId="0" xfId="0" applyFont="1" applyFill="1" applyBorder="1"/>
    <xf numFmtId="0" fontId="11" fillId="0" borderId="0" xfId="0" applyFont="1"/>
    <xf numFmtId="0" fontId="11" fillId="0" borderId="0" xfId="10" applyFill="1"/>
    <xf numFmtId="164" fontId="11" fillId="0" borderId="0" xfId="10" applyNumberFormat="1" applyFill="1"/>
    <xf numFmtId="0" fontId="11" fillId="0" borderId="0" xfId="10"/>
    <xf numFmtId="164" fontId="11" fillId="0" borderId="0" xfId="10" applyNumberFormat="1"/>
    <xf numFmtId="0" fontId="13" fillId="0" borderId="0" xfId="10" applyFont="1"/>
    <xf numFmtId="164" fontId="6" fillId="0" borderId="0" xfId="1" applyNumberFormat="1"/>
    <xf numFmtId="0" fontId="6" fillId="0" borderId="0" xfId="1"/>
    <xf numFmtId="164" fontId="0" fillId="0" borderId="0" xfId="0" applyNumberFormat="1" applyAlignment="1">
      <alignment horizontal="right" wrapText="1"/>
    </xf>
    <xf numFmtId="164" fontId="28" fillId="0" borderId="0" xfId="0" applyNumberFormat="1" applyFont="1" applyFill="1" applyBorder="1" applyAlignment="1">
      <alignment horizontal="right" wrapText="1"/>
    </xf>
    <xf numFmtId="164" fontId="28" fillId="0" borderId="0" xfId="17" applyNumberFormat="1" applyFont="1" applyFill="1"/>
    <xf numFmtId="0" fontId="22" fillId="0" borderId="0" xfId="22"/>
    <xf numFmtId="164" fontId="69" fillId="0" borderId="0" xfId="0" applyNumberFormat="1" applyFont="1" applyFill="1"/>
    <xf numFmtId="164" fontId="28" fillId="0" borderId="0" xfId="1" applyNumberFormat="1" applyFont="1"/>
    <xf numFmtId="0" fontId="28" fillId="0" borderId="0" xfId="1" applyFont="1"/>
    <xf numFmtId="164" fontId="18" fillId="0" borderId="0" xfId="0" applyNumberFormat="1" applyFont="1" applyFill="1"/>
    <xf numFmtId="164" fontId="18" fillId="0" borderId="0" xfId="0" applyNumberFormat="1" applyFont="1" applyFill="1" applyAlignment="1">
      <alignment horizontal="right" wrapText="1"/>
    </xf>
    <xf numFmtId="0" fontId="23" fillId="0" borderId="0" xfId="24" applyAlignment="1">
      <alignment vertical="center"/>
    </xf>
    <xf numFmtId="0" fontId="18" fillId="0" borderId="0" xfId="0" applyFont="1" applyAlignment="1">
      <alignment vertical="center" wrapText="1"/>
    </xf>
    <xf numFmtId="0" fontId="23" fillId="0" borderId="0" xfId="24" applyAlignment="1">
      <alignment horizontal="left" vertical="center"/>
    </xf>
    <xf numFmtId="164" fontId="0" fillId="0" borderId="0" xfId="0" applyNumberFormat="1" applyAlignment="1">
      <alignment wrapText="1"/>
    </xf>
    <xf numFmtId="164" fontId="0" fillId="2" borderId="0" xfId="0" applyNumberFormat="1" applyFill="1"/>
    <xf numFmtId="164" fontId="22" fillId="0" borderId="0" xfId="22" applyNumberFormat="1"/>
    <xf numFmtId="0" fontId="14" fillId="0" borderId="0" xfId="22" applyFont="1"/>
    <xf numFmtId="0" fontId="70" fillId="0" borderId="28" xfId="0" applyFont="1" applyBorder="1" applyAlignment="1">
      <alignment vertical="center" wrapText="1"/>
    </xf>
    <xf numFmtId="0" fontId="70" fillId="0" borderId="6" xfId="0" applyFont="1" applyBorder="1" applyAlignment="1">
      <alignment vertical="center" wrapText="1"/>
    </xf>
    <xf numFmtId="0" fontId="71" fillId="0" borderId="31" xfId="0" applyFont="1" applyBorder="1" applyAlignment="1">
      <alignment vertical="center" wrapText="1"/>
    </xf>
    <xf numFmtId="0" fontId="72" fillId="0" borderId="31" xfId="0" applyFont="1" applyBorder="1" applyAlignment="1">
      <alignment vertical="center" wrapText="1"/>
    </xf>
    <xf numFmtId="0" fontId="33" fillId="0" borderId="0" xfId="0" applyFont="1" applyAlignment="1">
      <alignment horizontal="center" vertical="center"/>
    </xf>
    <xf numFmtId="0" fontId="71" fillId="0" borderId="29" xfId="0" applyFont="1" applyBorder="1" applyAlignment="1">
      <alignment vertical="center" wrapText="1"/>
    </xf>
    <xf numFmtId="0" fontId="33" fillId="0" borderId="5" xfId="0" applyFont="1" applyBorder="1"/>
    <xf numFmtId="16" fontId="33" fillId="0" borderId="0" xfId="0" applyNumberFormat="1" applyFont="1"/>
    <xf numFmtId="0" fontId="70" fillId="0" borderId="36" xfId="0" applyFont="1" applyBorder="1" applyAlignment="1">
      <alignment horizontal="center" vertical="center" wrapText="1"/>
    </xf>
    <xf numFmtId="0" fontId="70" fillId="0" borderId="7" xfId="0" applyFont="1" applyBorder="1" applyAlignment="1">
      <alignment horizontal="center" vertical="center" wrapText="1"/>
    </xf>
    <xf numFmtId="10" fontId="71" fillId="0" borderId="34" xfId="0" applyNumberFormat="1" applyFont="1" applyBorder="1" applyAlignment="1">
      <alignment horizontal="center" vertical="center" wrapText="1"/>
    </xf>
    <xf numFmtId="10" fontId="71" fillId="0" borderId="32" xfId="0" applyNumberFormat="1" applyFont="1" applyBorder="1" applyAlignment="1">
      <alignment horizontal="center" vertical="center" wrapText="1"/>
    </xf>
    <xf numFmtId="10" fontId="71" fillId="0" borderId="36" xfId="0" applyNumberFormat="1" applyFont="1" applyBorder="1" applyAlignment="1">
      <alignment horizontal="center" vertical="center" wrapText="1"/>
    </xf>
    <xf numFmtId="10" fontId="71" fillId="0" borderId="7" xfId="0" applyNumberFormat="1" applyFont="1" applyBorder="1" applyAlignment="1">
      <alignment horizontal="center" vertical="center" wrapText="1"/>
    </xf>
    <xf numFmtId="0" fontId="71" fillId="0" borderId="36"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34" xfId="0" applyFont="1" applyBorder="1" applyAlignment="1">
      <alignment horizontal="center" vertical="center"/>
    </xf>
    <xf numFmtId="0" fontId="71" fillId="0" borderId="32" xfId="0" applyFont="1" applyBorder="1" applyAlignment="1">
      <alignment horizontal="center" vertical="center"/>
    </xf>
    <xf numFmtId="0" fontId="71" fillId="0" borderId="36" xfId="0" applyFont="1" applyBorder="1" applyAlignment="1">
      <alignment horizontal="center" vertical="center"/>
    </xf>
    <xf numFmtId="0" fontId="71" fillId="0" borderId="7" xfId="0" applyFont="1" applyBorder="1" applyAlignment="1">
      <alignment horizontal="center" vertical="center"/>
    </xf>
    <xf numFmtId="0" fontId="75" fillId="0" borderId="8" xfId="0" applyFont="1" applyBorder="1" applyAlignment="1">
      <alignment horizontal="left" vertical="center" wrapText="1" indent="1"/>
    </xf>
    <xf numFmtId="0" fontId="75" fillId="0" borderId="7" xfId="0" applyFont="1" applyBorder="1" applyAlignment="1">
      <alignment horizontal="left" vertical="center" wrapText="1" indent="1"/>
    </xf>
    <xf numFmtId="0" fontId="75" fillId="0" borderId="32" xfId="0" applyFont="1" applyBorder="1" applyAlignment="1">
      <alignment horizontal="left" vertical="center" wrapText="1" indent="1"/>
    </xf>
    <xf numFmtId="0" fontId="72" fillId="0" borderId="29" xfId="0" applyFont="1" applyBorder="1" applyAlignment="1">
      <alignment vertical="center" wrapText="1"/>
    </xf>
    <xf numFmtId="0" fontId="70" fillId="0" borderId="31" xfId="0" applyFont="1" applyBorder="1" applyAlignment="1">
      <alignment vertical="center" wrapText="1"/>
    </xf>
    <xf numFmtId="0" fontId="70" fillId="0" borderId="34" xfId="0" applyFont="1" applyBorder="1" applyAlignment="1">
      <alignment horizontal="center" vertical="center" wrapText="1"/>
    </xf>
    <xf numFmtId="0" fontId="70" fillId="0" borderId="32"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0" fillId="0" borderId="31" xfId="0" applyFont="1" applyBorder="1" applyAlignment="1">
      <alignment horizontal="left" vertical="center" wrapText="1" indent="1"/>
    </xf>
    <xf numFmtId="0" fontId="70" fillId="0" borderId="29" xfId="0" applyFont="1" applyBorder="1" applyAlignment="1">
      <alignment horizontal="left" vertical="center" wrapText="1" indent="1"/>
    </xf>
    <xf numFmtId="0" fontId="77" fillId="0" borderId="0" xfId="24" applyFont="1" applyAlignment="1">
      <alignment vertical="center"/>
    </xf>
    <xf numFmtId="0" fontId="79" fillId="0" borderId="31" xfId="0" applyFont="1" applyBorder="1" applyAlignment="1">
      <alignment vertical="center"/>
    </xf>
    <xf numFmtId="0" fontId="73" fillId="0" borderId="34" xfId="0" applyFont="1" applyBorder="1" applyAlignment="1">
      <alignment horizontal="right" vertical="center"/>
    </xf>
    <xf numFmtId="0" fontId="73" fillId="36" borderId="34" xfId="0" applyFont="1" applyFill="1" applyBorder="1" applyAlignment="1">
      <alignment horizontal="right" vertical="center"/>
    </xf>
    <xf numFmtId="0" fontId="73" fillId="36" borderId="34" xfId="0" applyFont="1" applyFill="1" applyBorder="1" applyAlignment="1">
      <alignment horizontal="right" vertical="center" wrapText="1"/>
    </xf>
    <xf numFmtId="0" fontId="73" fillId="36" borderId="32" xfId="0" applyFont="1" applyFill="1" applyBorder="1" applyAlignment="1">
      <alignment horizontal="right" vertical="center" wrapText="1"/>
    </xf>
    <xf numFmtId="0" fontId="79" fillId="0" borderId="29" xfId="0" applyFont="1" applyBorder="1" applyAlignment="1">
      <alignment vertical="center"/>
    </xf>
    <xf numFmtId="0" fontId="73" fillId="0" borderId="36" xfId="0" applyFont="1" applyBorder="1" applyAlignment="1">
      <alignment horizontal="right" vertical="center"/>
    </xf>
    <xf numFmtId="0" fontId="73" fillId="36" borderId="36" xfId="0" applyFont="1" applyFill="1" applyBorder="1" applyAlignment="1">
      <alignment horizontal="right" vertical="center"/>
    </xf>
    <xf numFmtId="0" fontId="73" fillId="36" borderId="36" xfId="0" applyFont="1" applyFill="1" applyBorder="1" applyAlignment="1">
      <alignment horizontal="right" vertical="center" wrapText="1"/>
    </xf>
    <xf numFmtId="0" fontId="73" fillId="36" borderId="7" xfId="0" applyFont="1" applyFill="1" applyBorder="1" applyAlignment="1">
      <alignment horizontal="right" vertical="center" wrapText="1"/>
    </xf>
    <xf numFmtId="0" fontId="81" fillId="0" borderId="31" xfId="0" applyFont="1" applyBorder="1" applyAlignment="1">
      <alignment vertical="center"/>
    </xf>
    <xf numFmtId="0" fontId="81" fillId="0" borderId="29" xfId="0" applyFont="1" applyBorder="1" applyAlignment="1">
      <alignment vertical="center"/>
    </xf>
    <xf numFmtId="0" fontId="73" fillId="36" borderId="34" xfId="0" applyFont="1" applyFill="1" applyBorder="1" applyAlignment="1">
      <alignment horizontal="center" vertical="center" wrapText="1"/>
    </xf>
    <xf numFmtId="0" fontId="73" fillId="36" borderId="32" xfId="0" applyFont="1" applyFill="1" applyBorder="1" applyAlignment="1">
      <alignment horizontal="center" vertical="center" wrapText="1"/>
    </xf>
    <xf numFmtId="0" fontId="73" fillId="36" borderId="36" xfId="0" applyFont="1" applyFill="1" applyBorder="1" applyAlignment="1">
      <alignment horizontal="center" vertical="center" wrapText="1"/>
    </xf>
    <xf numFmtId="0" fontId="73" fillId="36" borderId="7" xfId="0" applyFont="1" applyFill="1" applyBorder="1" applyAlignment="1">
      <alignment horizontal="center" vertical="center" wrapText="1"/>
    </xf>
    <xf numFmtId="0" fontId="73" fillId="36" borderId="34" xfId="0" applyFont="1" applyFill="1" applyBorder="1" applyAlignment="1">
      <alignment horizontal="center" vertical="center"/>
    </xf>
    <xf numFmtId="0" fontId="73" fillId="36" borderId="36" xfId="0" applyFont="1" applyFill="1" applyBorder="1" applyAlignment="1">
      <alignment horizontal="center" vertical="center"/>
    </xf>
    <xf numFmtId="0" fontId="18" fillId="0" borderId="0" xfId="0" applyFont="1" applyAlignment="1">
      <alignment vertical="center"/>
    </xf>
    <xf numFmtId="0" fontId="23" fillId="0" borderId="0" xfId="24"/>
    <xf numFmtId="0" fontId="23" fillId="0" borderId="2" xfId="24" applyFill="1" applyBorder="1"/>
    <xf numFmtId="0" fontId="23" fillId="0" borderId="25" xfId="24" applyBorder="1"/>
    <xf numFmtId="0" fontId="23" fillId="0" borderId="2" xfId="24" applyBorder="1"/>
    <xf numFmtId="0" fontId="71" fillId="0" borderId="29" xfId="0" applyFont="1" applyBorder="1" applyAlignment="1">
      <alignment vertical="center" wrapText="1"/>
    </xf>
    <xf numFmtId="0" fontId="59" fillId="0" borderId="0" xfId="83" applyFont="1" applyBorder="1" applyAlignment="1">
      <alignment horizontal="center" vertical="center" wrapText="1"/>
    </xf>
    <xf numFmtId="0" fontId="70" fillId="0" borderId="33" xfId="0" applyFont="1" applyBorder="1" applyAlignment="1">
      <alignment vertical="center" wrapText="1"/>
    </xf>
    <xf numFmtId="0" fontId="70" fillId="0" borderId="29" xfId="0" applyFont="1" applyBorder="1" applyAlignment="1">
      <alignment vertical="center" wrapText="1"/>
    </xf>
    <xf numFmtId="0" fontId="70" fillId="0" borderId="46"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35" xfId="0" applyFont="1" applyBorder="1" applyAlignment="1">
      <alignment horizontal="center" vertical="center" wrapText="1"/>
    </xf>
    <xf numFmtId="0" fontId="74" fillId="0" borderId="41" xfId="0" applyFont="1" applyBorder="1" applyAlignment="1">
      <alignment horizontal="center" vertical="center"/>
    </xf>
    <xf numFmtId="0" fontId="74" fillId="0" borderId="42" xfId="0" applyFont="1" applyBorder="1" applyAlignment="1">
      <alignment horizontal="center" vertical="center"/>
    </xf>
    <xf numFmtId="0" fontId="74" fillId="0" borderId="35" xfId="0" applyFont="1" applyBorder="1" applyAlignment="1">
      <alignment horizontal="center" vertical="center"/>
    </xf>
    <xf numFmtId="0" fontId="71" fillId="0" borderId="33" xfId="0" applyFont="1" applyBorder="1" applyAlignment="1">
      <alignment vertical="center" wrapText="1"/>
    </xf>
    <xf numFmtId="0" fontId="71" fillId="0" borderId="29" xfId="0" applyFont="1" applyBorder="1" applyAlignment="1">
      <alignment vertical="center" wrapText="1"/>
    </xf>
    <xf numFmtId="0" fontId="74" fillId="0" borderId="33" xfId="0" applyFont="1" applyBorder="1" applyAlignment="1">
      <alignment vertical="center" wrapText="1"/>
    </xf>
    <xf numFmtId="0" fontId="74" fillId="0" borderId="29" xfId="0" applyFont="1" applyBorder="1" applyAlignment="1">
      <alignment vertical="center" wrapText="1"/>
    </xf>
    <xf numFmtId="0" fontId="77" fillId="0" borderId="26" xfId="24" applyFont="1" applyBorder="1" applyAlignment="1">
      <alignment horizontal="center" vertical="center" wrapText="1"/>
    </xf>
    <xf numFmtId="0" fontId="77" fillId="0" borderId="27" xfId="24" applyFont="1" applyBorder="1" applyAlignment="1">
      <alignment horizontal="center" vertical="center" wrapText="1"/>
    </xf>
    <xf numFmtId="0" fontId="77" fillId="0" borderId="6" xfId="24"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81" fillId="0" borderId="41" xfId="0" applyFont="1" applyBorder="1" applyAlignment="1">
      <alignment vertical="center"/>
    </xf>
    <xf numFmtId="0" fontId="81" fillId="0" borderId="42" xfId="0" applyFont="1" applyBorder="1" applyAlignment="1">
      <alignment vertical="center"/>
    </xf>
    <xf numFmtId="0" fontId="81" fillId="0" borderId="35" xfId="0" applyFont="1" applyBorder="1" applyAlignment="1">
      <alignment vertical="center"/>
    </xf>
    <xf numFmtId="0" fontId="84" fillId="0" borderId="26" xfId="0" applyFont="1" applyBorder="1" applyAlignment="1">
      <alignment vertical="center"/>
    </xf>
    <xf numFmtId="0" fontId="83" fillId="0" borderId="27" xfId="0" applyFont="1" applyBorder="1" applyAlignment="1">
      <alignment vertical="center"/>
    </xf>
    <xf numFmtId="0" fontId="83" fillId="0" borderId="6" xfId="0" applyFont="1" applyBorder="1" applyAlignment="1">
      <alignment vertical="center"/>
    </xf>
    <xf numFmtId="0" fontId="55" fillId="36" borderId="39" xfId="0" applyFont="1" applyFill="1" applyBorder="1" applyAlignment="1">
      <alignment horizontal="center" vertical="center" wrapText="1"/>
    </xf>
    <xf numFmtId="0" fontId="55" fillId="36" borderId="40" xfId="0" applyFont="1" applyFill="1" applyBorder="1" applyAlignment="1">
      <alignment horizontal="center" vertical="center" wrapText="1"/>
    </xf>
    <xf numFmtId="0" fontId="55" fillId="0" borderId="41" xfId="0" applyFont="1" applyBorder="1" applyAlignment="1">
      <alignment vertical="center"/>
    </xf>
    <xf numFmtId="0" fontId="55" fillId="0" borderId="42" xfId="0" applyFont="1" applyBorder="1" applyAlignment="1">
      <alignment vertical="center"/>
    </xf>
    <xf numFmtId="0" fontId="55" fillId="0" borderId="35" xfId="0" applyFont="1" applyBorder="1" applyAlignment="1">
      <alignment vertical="center"/>
    </xf>
    <xf numFmtId="0" fontId="55" fillId="0" borderId="43" xfId="0" applyFont="1" applyBorder="1" applyAlignment="1">
      <alignment vertical="center"/>
    </xf>
    <xf numFmtId="0" fontId="55" fillId="0" borderId="44" xfId="0" applyFont="1" applyBorder="1" applyAlignment="1">
      <alignment vertical="center"/>
    </xf>
    <xf numFmtId="0" fontId="55" fillId="0" borderId="45" xfId="0" applyFont="1" applyBorder="1" applyAlignment="1">
      <alignment vertical="center"/>
    </xf>
    <xf numFmtId="0" fontId="55" fillId="36" borderId="37" xfId="0" applyFont="1" applyFill="1" applyBorder="1" applyAlignment="1">
      <alignment horizontal="center" vertical="center"/>
    </xf>
    <xf numFmtId="0" fontId="55" fillId="36" borderId="38" xfId="0" applyFont="1" applyFill="1" applyBorder="1" applyAlignment="1">
      <alignment horizontal="center" vertical="center"/>
    </xf>
    <xf numFmtId="0" fontId="55" fillId="36" borderId="37" xfId="0" applyFont="1" applyFill="1" applyBorder="1" applyAlignment="1">
      <alignment horizontal="center" vertical="center" wrapText="1"/>
    </xf>
    <xf numFmtId="0" fontId="55" fillId="36" borderId="38" xfId="0" applyFont="1" applyFill="1" applyBorder="1" applyAlignment="1">
      <alignment horizontal="center" vertical="center" wrapText="1"/>
    </xf>
    <xf numFmtId="0" fontId="78" fillId="0" borderId="33" xfId="0" applyFont="1" applyBorder="1" applyAlignment="1">
      <alignment vertical="center"/>
    </xf>
    <xf numFmtId="0" fontId="78" fillId="0" borderId="30" xfId="0" applyFont="1" applyBorder="1" applyAlignment="1">
      <alignment vertical="center"/>
    </xf>
    <xf numFmtId="0" fontId="78" fillId="0" borderId="29" xfId="0" applyFont="1" applyBorder="1" applyAlignment="1">
      <alignment vertical="center"/>
    </xf>
    <xf numFmtId="0" fontId="33" fillId="0" borderId="9" xfId="0" applyFont="1" applyFill="1" applyBorder="1"/>
    <xf numFmtId="0" fontId="71" fillId="0" borderId="36" xfId="0" applyFont="1" applyBorder="1" applyAlignment="1">
      <alignment horizontal="center" textRotation="90" wrapText="1"/>
    </xf>
    <xf numFmtId="0" fontId="71" fillId="0" borderId="7" xfId="0" applyFont="1" applyBorder="1" applyAlignment="1">
      <alignment horizontal="center" textRotation="90" wrapText="1"/>
    </xf>
    <xf numFmtId="0" fontId="55" fillId="0" borderId="36" xfId="0" applyFont="1" applyBorder="1" applyAlignment="1">
      <alignment horizontal="center" textRotation="90"/>
    </xf>
    <xf numFmtId="0" fontId="55" fillId="0" borderId="36" xfId="0" applyFont="1" applyBorder="1" applyAlignment="1">
      <alignment horizontal="center" textRotation="90" wrapText="1"/>
    </xf>
    <xf numFmtId="0" fontId="55" fillId="36" borderId="36" xfId="0" applyFont="1" applyFill="1" applyBorder="1" applyAlignment="1">
      <alignment horizontal="center" textRotation="90" wrapText="1"/>
    </xf>
    <xf numFmtId="0" fontId="55" fillId="36" borderId="7" xfId="0" applyFont="1" applyFill="1" applyBorder="1" applyAlignment="1">
      <alignment horizontal="center" textRotation="90" wrapText="1"/>
    </xf>
    <xf numFmtId="0" fontId="33" fillId="0" borderId="0" xfId="0" applyFont="1" applyAlignment="1">
      <alignment horizontal="center" vertical="center"/>
    </xf>
  </cellXfs>
  <cellStyles count="137">
    <cellStyle name="20% - Accent1" xfId="58" builtinId="30" customBuiltin="1"/>
    <cellStyle name="20% - Accent1 2" xfId="104"/>
    <cellStyle name="20% - Accent2" xfId="62" builtinId="34" customBuiltin="1"/>
    <cellStyle name="20% - Accent2 2" xfId="108"/>
    <cellStyle name="20% - Accent3" xfId="66" builtinId="38" customBuiltin="1"/>
    <cellStyle name="20% - Accent3 2" xfId="112"/>
    <cellStyle name="20% - Accent4" xfId="70" builtinId="42" customBuiltin="1"/>
    <cellStyle name="20% - Accent4 2" xfId="116"/>
    <cellStyle name="20% - Accent5" xfId="74" builtinId="46" customBuiltin="1"/>
    <cellStyle name="20% - Accent5 2" xfId="120"/>
    <cellStyle name="20% - Accent6" xfId="78" builtinId="50" customBuiltin="1"/>
    <cellStyle name="20% - Accent6 2" xfId="124"/>
    <cellStyle name="40% - Accent1" xfId="59" builtinId="31" customBuiltin="1"/>
    <cellStyle name="40% - Accent1 2" xfId="105"/>
    <cellStyle name="40% - Accent2" xfId="63" builtinId="35" customBuiltin="1"/>
    <cellStyle name="40% - Accent2 2" xfId="109"/>
    <cellStyle name="40% - Accent3" xfId="67" builtinId="39" customBuiltin="1"/>
    <cellStyle name="40% - Accent3 2" xfId="113"/>
    <cellStyle name="40% - Accent4" xfId="71" builtinId="43" customBuiltin="1"/>
    <cellStyle name="40% - Accent4 2" xfId="117"/>
    <cellStyle name="40% - Accent5" xfId="75" builtinId="47" customBuiltin="1"/>
    <cellStyle name="40% - Accent5 2" xfId="121"/>
    <cellStyle name="40% - Accent6" xfId="79" builtinId="51" customBuiltin="1"/>
    <cellStyle name="40% - Accent6 2" xfId="125"/>
    <cellStyle name="60% - Accent1" xfId="60" builtinId="32" customBuiltin="1"/>
    <cellStyle name="60% - Accent1 2" xfId="106"/>
    <cellStyle name="60% - Accent2" xfId="64" builtinId="36" customBuiltin="1"/>
    <cellStyle name="60% - Accent2 2" xfId="110"/>
    <cellStyle name="60% - Accent3" xfId="68" builtinId="40" customBuiltin="1"/>
    <cellStyle name="60% - Accent3 2" xfId="114"/>
    <cellStyle name="60% - Accent4" xfId="72" builtinId="44" customBuiltin="1"/>
    <cellStyle name="60% - Accent4 2" xfId="118"/>
    <cellStyle name="60% - Accent5" xfId="76" builtinId="48" customBuiltin="1"/>
    <cellStyle name="60% - Accent5 2" xfId="122"/>
    <cellStyle name="60% - Accent6" xfId="80" builtinId="52" customBuiltin="1"/>
    <cellStyle name="60% - Accent6 2" xfId="126"/>
    <cellStyle name="Accent1" xfId="57" builtinId="29" customBuiltin="1"/>
    <cellStyle name="Accent1 2" xfId="103"/>
    <cellStyle name="Accent2" xfId="61" builtinId="33" customBuiltin="1"/>
    <cellStyle name="Accent2 2" xfId="107"/>
    <cellStyle name="Accent3" xfId="65" builtinId="37" customBuiltin="1"/>
    <cellStyle name="Accent3 2" xfId="111"/>
    <cellStyle name="Accent4" xfId="69" builtinId="41" customBuiltin="1"/>
    <cellStyle name="Accent4 2" xfId="115"/>
    <cellStyle name="Accent5" xfId="73" builtinId="45" customBuiltin="1"/>
    <cellStyle name="Accent5 2" xfId="119"/>
    <cellStyle name="Accent6" xfId="77" builtinId="49" customBuiltin="1"/>
    <cellStyle name="Accent6 2" xfId="123"/>
    <cellStyle name="Bad" xfId="46" builtinId="27" customBuiltin="1"/>
    <cellStyle name="Bad 2" xfId="93"/>
    <cellStyle name="Calculation" xfId="50" builtinId="22" customBuiltin="1"/>
    <cellStyle name="Calculation 2" xfId="97"/>
    <cellStyle name="Check Cell" xfId="52" builtinId="23" customBuiltin="1"/>
    <cellStyle name="Check Cell 2" xfId="99"/>
    <cellStyle name="Comma" xfId="18" builtinId="3"/>
    <cellStyle name="Comma 2" xfId="21"/>
    <cellStyle name="Comma 2 2" xfId="23"/>
    <cellStyle name="Comma 2 2 2" xfId="85"/>
    <cellStyle name="Comma 2 3" xfId="39"/>
    <cellStyle name="Comma 3" xfId="30"/>
    <cellStyle name="Comma 4" xfId="13"/>
    <cellStyle name="Explanatory Text" xfId="55" builtinId="53" customBuiltin="1"/>
    <cellStyle name="Explanatory Text 2" xfId="101"/>
    <cellStyle name="Good" xfId="45" builtinId="26" customBuiltin="1"/>
    <cellStyle name="Good 2" xfId="92"/>
    <cellStyle name="Heading 1" xfId="41" builtinId="16" customBuiltin="1"/>
    <cellStyle name="Heading 1 2" xfId="88"/>
    <cellStyle name="Heading 2" xfId="42" builtinId="17" customBuiltin="1"/>
    <cellStyle name="Heading 2 2" xfId="89"/>
    <cellStyle name="Heading 3" xfId="43" builtinId="18" customBuiltin="1"/>
    <cellStyle name="Heading 3 2" xfId="90"/>
    <cellStyle name="Heading 4" xfId="44" builtinId="19" customBuiltin="1"/>
    <cellStyle name="Heading 4 2" xfId="91"/>
    <cellStyle name="Hyperlink" xfId="24" builtinId="8"/>
    <cellStyle name="Input" xfId="48" builtinId="20" customBuiltin="1"/>
    <cellStyle name="Input 2" xfId="95"/>
    <cellStyle name="Linked Cell" xfId="51" builtinId="24" customBuiltin="1"/>
    <cellStyle name="Linked Cell 2" xfId="98"/>
    <cellStyle name="Neutral" xfId="47" builtinId="28" customBuiltin="1"/>
    <cellStyle name="Neutral 2" xfId="94"/>
    <cellStyle name="Normal" xfId="0" builtinId="0"/>
    <cellStyle name="Normal 10" xfId="14"/>
    <cellStyle name="Normal 11" xfId="12"/>
    <cellStyle name="Normal 12" xfId="6"/>
    <cellStyle name="Normal 13" xfId="9"/>
    <cellStyle name="Normal 14" xfId="4"/>
    <cellStyle name="Normal 15" xfId="7"/>
    <cellStyle name="Normal 16" xfId="11"/>
    <cellStyle name="Normal 17" xfId="15"/>
    <cellStyle name="Normal 18" xfId="25"/>
    <cellStyle name="Normal 19" xfId="81"/>
    <cellStyle name="Normal 19 2" xfId="130"/>
    <cellStyle name="Normal 19 3" xfId="133"/>
    <cellStyle name="Normal 19 4" xfId="127"/>
    <cellStyle name="Normal 2" xfId="8"/>
    <cellStyle name="Normal 2 2" xfId="22"/>
    <cellStyle name="Normal 2 2 2" xfId="34"/>
    <cellStyle name="Normal 2 2 3" xfId="84"/>
    <cellStyle name="Normal 2 3" xfId="35"/>
    <cellStyle name="Normal 2 4" xfId="16"/>
    <cellStyle name="Normal 2 5" xfId="32"/>
    <cellStyle name="Normal 20" xfId="136"/>
    <cellStyle name="Normal 3" xfId="27"/>
    <cellStyle name="Normal 3 2" xfId="33"/>
    <cellStyle name="Normal 3 3" xfId="128"/>
    <cellStyle name="Normal 3 4" xfId="131"/>
    <cellStyle name="Normal 3 5" xfId="86"/>
    <cellStyle name="Normal 3 6" xfId="134"/>
    <cellStyle name="Normal 4" xfId="28"/>
    <cellStyle name="Normal 4 2" xfId="37"/>
    <cellStyle name="Normal 4 3" xfId="1"/>
    <cellStyle name="Normal 4 4" xfId="129"/>
    <cellStyle name="Normal 4 5" xfId="132"/>
    <cellStyle name="Normal 4 6" xfId="87"/>
    <cellStyle name="Normal 4 7" xfId="135"/>
    <cellStyle name="Normal 5" xfId="10"/>
    <cellStyle name="Normal 5 2" xfId="31"/>
    <cellStyle name="Normal 6" xfId="19"/>
    <cellStyle name="Normal 6 2" xfId="29"/>
    <cellStyle name="Normal 7" xfId="20"/>
    <cellStyle name="Normal 8" xfId="17"/>
    <cellStyle name="Normal 9" xfId="5"/>
    <cellStyle name="Normal_2018.1" xfId="83"/>
    <cellStyle name="normální_Graf III.5_ZOI_IV_2008_III_2_novy" xfId="2"/>
    <cellStyle name="normální_III.2 Prognóza" xfId="3"/>
    <cellStyle name="Note" xfId="54" builtinId="10" customBuiltin="1"/>
    <cellStyle name="Output" xfId="49" builtinId="21" customBuiltin="1"/>
    <cellStyle name="Output 2" xfId="96"/>
    <cellStyle name="Percent" xfId="82" builtinId="5"/>
    <cellStyle name="Percent 2" xfId="26"/>
    <cellStyle name="Title" xfId="40" builtinId="15" customBuiltin="1"/>
    <cellStyle name="Total" xfId="56" builtinId="25" customBuiltin="1"/>
    <cellStyle name="Total 2" xfId="102"/>
    <cellStyle name="Warning Text" xfId="53" builtinId="11" customBuiltin="1"/>
    <cellStyle name="Warning Text 2" xfId="100"/>
    <cellStyle name="Обычный 3" xfId="36"/>
    <cellStyle name="Обычный 6" xfId="38"/>
  </cellStyles>
  <dxfs count="130">
    <dxf>
      <font>
        <b val="0"/>
        <strike val="0"/>
        <outline val="0"/>
        <shadow val="0"/>
        <u val="none"/>
        <vertAlign val="baseline"/>
        <sz val="10"/>
        <color theme="1"/>
        <name val="GHEA Grapalat"/>
        <scheme val="none"/>
      </font>
      <numFmt numFmtId="164" formatCode="0.0"/>
      <fill>
        <patternFill patternType="none">
          <fgColor indexed="64"/>
          <bgColor indexed="65"/>
        </patternFill>
      </fill>
    </dxf>
    <dxf>
      <font>
        <b val="0"/>
        <i val="0"/>
        <strike val="0"/>
        <condense val="0"/>
        <extend val="0"/>
        <outline val="0"/>
        <shadow val="0"/>
        <u val="none"/>
        <vertAlign val="baseline"/>
        <sz val="10"/>
        <color theme="1"/>
        <name val="GHEA Grapalat"/>
        <scheme val="none"/>
      </font>
      <numFmt numFmtId="164" formatCode="0.0"/>
      <fill>
        <patternFill patternType="none">
          <fgColor indexed="64"/>
          <bgColor indexed="65"/>
        </patternFill>
      </fill>
    </dxf>
    <dxf>
      <font>
        <b val="0"/>
        <strike val="0"/>
        <outline val="0"/>
        <shadow val="0"/>
        <u val="none"/>
        <vertAlign val="baseline"/>
        <sz val="10"/>
        <color theme="1"/>
        <name val="GHEA Grapalat"/>
        <scheme val="none"/>
      </font>
      <numFmt numFmtId="164" formatCode="0.0"/>
    </dxf>
    <dxf>
      <font>
        <b val="0"/>
        <strike val="0"/>
        <outline val="0"/>
        <shadow val="0"/>
        <u val="none"/>
        <vertAlign val="baseline"/>
        <sz val="10"/>
        <color theme="1"/>
        <name val="GHEA Grapalat"/>
        <scheme val="none"/>
      </font>
      <numFmt numFmtId="164" formatCode="0.0"/>
    </dxf>
    <dxf>
      <font>
        <b/>
        <strike val="0"/>
        <outline val="0"/>
        <shadow val="0"/>
        <u val="none"/>
        <vertAlign val="baseline"/>
        <sz val="10"/>
        <color theme="1"/>
        <name val="GHEA Grapalat"/>
        <scheme val="none"/>
      </font>
      <numFmt numFmtId="164" formatCode="0.0"/>
    </dxf>
    <dxf>
      <font>
        <b val="0"/>
        <strike val="0"/>
        <outline val="0"/>
        <shadow val="0"/>
        <u val="none"/>
        <vertAlign val="baseline"/>
        <sz val="10"/>
        <color theme="1"/>
        <name val="GHEA Grapalat"/>
        <scheme val="none"/>
      </font>
      <numFmt numFmtId="164" formatCode="0.0"/>
    </dxf>
    <dxf>
      <font>
        <b val="0"/>
        <strike val="0"/>
        <outline val="0"/>
        <shadow val="0"/>
        <u val="none"/>
        <vertAlign val="baseline"/>
        <sz val="10"/>
        <color theme="1"/>
        <name val="GHEA Grapalat"/>
        <scheme val="none"/>
      </font>
      <numFmt numFmtId="164" formatCode="0.0"/>
    </dxf>
    <dxf>
      <font>
        <b val="0"/>
        <strike val="0"/>
        <outline val="0"/>
        <shadow val="0"/>
        <u val="none"/>
        <vertAlign val="baseline"/>
        <sz val="10"/>
        <color theme="1"/>
        <name val="GHEA Grapalat"/>
        <scheme val="none"/>
      </font>
      <numFmt numFmtId="164" formatCode="0.0"/>
    </dxf>
    <dxf>
      <font>
        <b val="0"/>
        <strike val="0"/>
        <outline val="0"/>
        <shadow val="0"/>
        <u val="none"/>
        <vertAlign val="baseline"/>
        <sz val="10"/>
        <color theme="1"/>
        <name val="GHEA Grapalat"/>
        <scheme val="none"/>
      </font>
      <numFmt numFmtId="164" formatCode="0.0"/>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val="0"/>
        <strike val="0"/>
        <outline val="0"/>
        <shadow val="0"/>
        <u val="none"/>
        <vertAlign val="baseline"/>
        <sz val="10"/>
        <color theme="1"/>
        <name val="GHEA Grapalat"/>
        <scheme val="none"/>
      </font>
      <numFmt numFmtId="169" formatCode="_(* #,##0.0_);_(* \(#,##0.0\);_(* &quot;-&quot;??_);_(@_)"/>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b/>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b/>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val="0"/>
        <strike val="0"/>
        <outline val="0"/>
        <shadow val="0"/>
        <vertAlign val="baseline"/>
        <sz val="10"/>
        <color auto="1"/>
        <name val="GHEA Grapalat"/>
        <scheme val="none"/>
      </font>
      <numFmt numFmtId="164" formatCode="0.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b/>
        <strike val="0"/>
        <outline val="0"/>
        <shadow val="0"/>
        <vertAlign val="baseline"/>
        <sz val="10"/>
        <color auto="1"/>
        <name val="GHEA Grapalat"/>
        <scheme val="none"/>
      </font>
    </dxf>
    <dxf>
      <font>
        <b/>
        <strike val="0"/>
        <outline val="0"/>
        <shadow val="0"/>
        <vertAlign val="baseline"/>
        <sz val="10"/>
        <color auto="1"/>
        <name val="GHEA Grapalat"/>
        <scheme val="none"/>
      </font>
    </dxf>
    <dxf>
      <font>
        <b val="0"/>
        <strike val="0"/>
        <outline val="0"/>
        <shadow val="0"/>
        <u val="none"/>
        <vertAlign val="baseline"/>
        <sz val="10"/>
        <color theme="1"/>
        <name val="GHEA Grapalat"/>
        <scheme val="none"/>
      </font>
    </dxf>
    <dxf>
      <font>
        <b val="0"/>
        <strike val="0"/>
        <outline val="0"/>
        <shadow val="0"/>
        <u val="none"/>
        <vertAlign val="baseline"/>
        <sz val="10"/>
        <color theme="1"/>
        <name val="GHEA Grapalat"/>
        <scheme val="none"/>
      </font>
    </dxf>
    <dxf>
      <font>
        <b val="0"/>
        <i val="0"/>
        <strike val="0"/>
        <condense val="0"/>
        <extend val="0"/>
        <outline val="0"/>
        <shadow val="0"/>
        <u val="none"/>
        <vertAlign val="baseline"/>
        <sz val="10"/>
        <color theme="1"/>
        <name val="GHEA Grapalat"/>
        <scheme val="none"/>
      </font>
      <numFmt numFmtId="164" formatCode="0.0"/>
    </dxf>
    <dxf>
      <font>
        <strike val="0"/>
        <outline val="0"/>
        <shadow val="0"/>
        <vertAlign val="baseline"/>
        <sz val="10"/>
        <name val="GHEA Grapalat"/>
        <scheme val="none"/>
      </font>
      <numFmt numFmtId="164" formatCode="0.0"/>
    </dxf>
    <dxf>
      <font>
        <strike val="0"/>
        <outline val="0"/>
        <shadow val="0"/>
        <vertAlign val="baseline"/>
        <sz val="10"/>
        <name val="GHEA Grapalat"/>
        <scheme val="none"/>
      </font>
      <numFmt numFmtId="164" formatCode="0.0"/>
      <alignment horizontal="right" vertical="bottom" textRotation="0" wrapText="1" indent="0" justifyLastLine="0" shrinkToFit="0" readingOrder="0"/>
    </dxf>
    <dxf>
      <font>
        <b val="0"/>
        <i val="0"/>
        <strike val="0"/>
        <condense val="0"/>
        <extend val="0"/>
        <outline val="0"/>
        <shadow val="0"/>
        <u val="none"/>
        <vertAlign val="baseline"/>
        <sz val="10"/>
        <color theme="1"/>
        <name val="GHEA Grapalat"/>
        <scheme val="none"/>
      </font>
      <numFmt numFmtId="164" formatCode="0.0"/>
      <alignment horizontal="right" vertical="bottom" textRotation="0" wrapText="1" indent="0" justifyLastLine="0" shrinkToFit="0" readingOrder="0"/>
    </dxf>
    <dxf>
      <font>
        <b/>
        <strike val="0"/>
        <outline val="0"/>
        <shadow val="0"/>
        <u val="none"/>
        <vertAlign val="baseline"/>
        <sz val="10"/>
        <color theme="1"/>
        <name val="GHEA Grapalat"/>
        <scheme val="none"/>
      </font>
    </dxf>
    <dxf>
      <border diagonalUp="0" diagonalDown="0">
        <left style="thin">
          <color indexed="12"/>
        </left>
        <right style="thin">
          <color indexed="12"/>
        </right>
        <top style="thin">
          <color indexed="12"/>
        </top>
        <bottom style="thin">
          <color indexed="12"/>
        </bottom>
      </border>
    </dxf>
    <dxf>
      <font>
        <strike val="0"/>
        <outline val="0"/>
        <shadow val="0"/>
        <u val="none"/>
        <vertAlign val="baseline"/>
        <sz val="10"/>
        <color theme="1"/>
        <name val="GHEA Grapalat"/>
        <scheme val="none"/>
      </font>
    </dxf>
    <dxf>
      <font>
        <b/>
        <strike val="0"/>
        <outline val="0"/>
        <shadow val="0"/>
        <u val="none"/>
        <vertAlign val="baseline"/>
        <sz val="10"/>
        <color theme="1"/>
        <name val="GHEA Grapalat"/>
        <scheme val="none"/>
      </font>
    </dxf>
    <dxf>
      <font>
        <strike val="0"/>
        <outline val="0"/>
        <shadow val="0"/>
        <u val="none"/>
        <vertAlign val="baseline"/>
        <sz val="10"/>
        <color auto="1"/>
        <name val="GHEA Grapalat"/>
        <scheme val="none"/>
      </font>
      <numFmt numFmtId="0" formatCode="General"/>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b/>
        <strike val="0"/>
        <outline val="0"/>
        <shadow val="0"/>
        <u val="none"/>
        <vertAlign val="baseline"/>
        <sz val="10"/>
        <name val="GHEA Grapalat"/>
        <scheme val="none"/>
      </font>
    </dxf>
    <dxf>
      <border diagonalUp="0" diagonalDown="0">
        <left style="thin">
          <color rgb="FF0000FF"/>
        </left>
        <right style="thin">
          <color rgb="FF0000FF"/>
        </right>
        <top style="thin">
          <color rgb="FF0000FF"/>
        </top>
        <bottom style="thin">
          <color rgb="FF0000FF"/>
        </bottom>
      </border>
    </dxf>
    <dxf>
      <font>
        <strike val="0"/>
        <outline val="0"/>
        <shadow val="0"/>
        <u val="none"/>
        <vertAlign val="baseline"/>
        <sz val="10"/>
        <name val="GHEA Grapalat"/>
        <scheme val="none"/>
      </font>
    </dxf>
    <dxf>
      <font>
        <b/>
        <strike val="0"/>
        <outline val="0"/>
        <shadow val="0"/>
        <u val="none"/>
        <vertAlign val="baseline"/>
        <sz val="10"/>
        <name val="GHEA Grapalat"/>
        <scheme val="none"/>
      </font>
    </dxf>
    <dxf>
      <font>
        <strike val="0"/>
        <outline val="0"/>
        <shadow val="0"/>
        <u val="none"/>
        <vertAlign val="baseline"/>
        <sz val="10"/>
        <color auto="1"/>
        <name val="GHEA Grapalat"/>
        <scheme val="none"/>
      </font>
      <numFmt numFmtId="0" formatCode="General"/>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b val="0"/>
        <i val="0"/>
        <strike val="0"/>
        <condense val="0"/>
        <extend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0"/>
        <color auto="1"/>
        <name val="GHEA Grapalat"/>
        <scheme val="none"/>
      </font>
      <numFmt numFmtId="164" formatCode="0.0"/>
      <fill>
        <patternFill patternType="none">
          <fgColor indexed="64"/>
          <bgColor auto="1"/>
        </patternFill>
      </fill>
      <alignment horizontal="right" vertical="bottom" textRotation="0" wrapText="1" indent="0" justifyLastLine="0" shrinkToFit="0" readingOrder="0"/>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strike val="0"/>
        <outline val="0"/>
        <shadow val="0"/>
        <u val="none"/>
        <vertAlign val="baseline"/>
        <sz val="10"/>
        <color auto="1"/>
        <name val="GHEA Grapalat"/>
        <scheme val="none"/>
      </font>
      <fill>
        <patternFill patternType="none">
          <fgColor indexed="64"/>
          <bgColor auto="1"/>
        </patternFill>
      </fill>
    </dxf>
    <dxf>
      <font>
        <b/>
        <strike val="0"/>
        <outline val="0"/>
        <shadow val="0"/>
        <u val="none"/>
        <vertAlign val="baseline"/>
        <sz val="10"/>
        <name val="GHEA Grapalat"/>
        <scheme val="none"/>
      </font>
    </dxf>
    <dxf>
      <border diagonalUp="0" diagonalDown="0">
        <left style="thin">
          <color rgb="FF0000FF"/>
        </left>
        <right style="thin">
          <color rgb="FF0000FF"/>
        </right>
        <top style="thin">
          <color rgb="FF0000FF"/>
        </top>
        <bottom style="thin">
          <color rgb="FF0000FF"/>
        </bottom>
      </border>
    </dxf>
    <dxf>
      <font>
        <strike val="0"/>
        <outline val="0"/>
        <shadow val="0"/>
        <u val="none"/>
        <vertAlign val="baseline"/>
        <sz val="10"/>
        <name val="GHEA Grapalat"/>
        <scheme val="none"/>
      </font>
    </dxf>
    <dxf>
      <font>
        <b/>
        <strike val="0"/>
        <outline val="0"/>
        <shadow val="0"/>
        <u val="none"/>
        <vertAlign val="baseline"/>
        <sz val="10"/>
        <name val="GHEA Grapalat"/>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3.xml.rels><?xml version="1.0" encoding="UTF-8" standalone="yes"?>
<Relationships xmlns="http://schemas.openxmlformats.org/package/2006/relationships"><Relationship Id="rId1" Type="http://schemas.openxmlformats.org/officeDocument/2006/relationships/image" Target="../media/image1.png"/></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35.xml.rels><?xml version="1.0" encoding="UTF-8" standalone="yes"?>
<Relationships xmlns="http://schemas.openxmlformats.org/package/2006/relationships"><Relationship Id="rId2" Type="http://schemas.openxmlformats.org/officeDocument/2006/relationships/chartUserShapes" Target="../drawings/drawing41.xml"/><Relationship Id="rId1" Type="http://schemas.openxmlformats.org/officeDocument/2006/relationships/themeOverride" Target="../theme/themeOverride7.xml"/></Relationships>
</file>

<file path=xl/charts/_rels/chart36.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8.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38.xml.rels><?xml version="1.0" encoding="UTF-8" standalone="yes"?>
<Relationships xmlns="http://schemas.openxmlformats.org/package/2006/relationships"><Relationship Id="rId2" Type="http://schemas.openxmlformats.org/officeDocument/2006/relationships/chartUserShapes" Target="../drawings/drawing46.xml"/><Relationship Id="rId1" Type="http://schemas.openxmlformats.org/officeDocument/2006/relationships/themeOverride" Target="../theme/themeOverride10.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4.xml.rels><?xml version="1.0" encoding="UTF-8" standalone="yes"?>
<Relationships xmlns="http://schemas.openxmlformats.org/package/2006/relationships"><Relationship Id="rId1" Type="http://schemas.openxmlformats.org/officeDocument/2006/relationships/image" Target="../media/image1.png"/></Relationships>
</file>

<file path=xl/charts/_rels/chart4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312521303096074E-2"/>
          <c:y val="0.13622674100635748"/>
          <c:w val="0.8831099742693056"/>
          <c:h val="0.54689500956218084"/>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1'!$B$2:$B$51</c:f>
              <c:numCache>
                <c:formatCode>0.0</c:formatCode>
                <c:ptCount val="28"/>
                <c:pt idx="0">
                  <c:v>5.8</c:v>
                </c:pt>
                <c:pt idx="1">
                  <c:v>5.5</c:v>
                </c:pt>
                <c:pt idx="2">
                  <c:v>3.3</c:v>
                </c:pt>
                <c:pt idx="3">
                  <c:v>-0.1</c:v>
                </c:pt>
                <c:pt idx="4">
                  <c:v>-2</c:v>
                </c:pt>
                <c:pt idx="5">
                  <c:v>-1.1000000000000001</c:v>
                </c:pt>
                <c:pt idx="6">
                  <c:v>-1.9</c:v>
                </c:pt>
                <c:pt idx="7">
                  <c:v>-1.1000000000000001</c:v>
                </c:pt>
                <c:pt idx="8">
                  <c:v>-0.1</c:v>
                </c:pt>
                <c:pt idx="9">
                  <c:v>1.1000000000000001</c:v>
                </c:pt>
                <c:pt idx="10">
                  <c:v>1</c:v>
                </c:pt>
                <c:pt idx="11">
                  <c:v>2.6</c:v>
                </c:pt>
                <c:pt idx="12">
                  <c:v>3.7</c:v>
                </c:pt>
                <c:pt idx="13">
                  <c:v>0.90133554832215168</c:v>
                </c:pt>
                <c:pt idx="14">
                  <c:v>3.4891725643485501</c:v>
                </c:pt>
                <c:pt idx="15">
                  <c:v>1.8</c:v>
                </c:pt>
                <c:pt idx="16">
                  <c:v>0.82835979973668561</c:v>
                </c:pt>
                <c:pt idx="17">
                  <c:v>-2.3291464035505971E-2</c:v>
                </c:pt>
                <c:pt idx="18">
                  <c:v>-0.86713605078994416</c:v>
                </c:pt>
                <c:pt idx="19">
                  <c:v>-0.48080488754438289</c:v>
                </c:pt>
                <c:pt idx="20">
                  <c:v>-0.15212508724971774</c:v>
                </c:pt>
                <c:pt idx="21">
                  <c:v>-3.3560050091941962E-2</c:v>
                </c:pt>
                <c:pt idx="22">
                  <c:v>0.22868061333961298</c:v>
                </c:pt>
                <c:pt idx="23">
                  <c:v>0.38276166677116796</c:v>
                </c:pt>
                <c:pt idx="24">
                  <c:v>0.41897287595110921</c:v>
                </c:pt>
                <c:pt idx="25">
                  <c:v>0.37838414125101083</c:v>
                </c:pt>
                <c:pt idx="26">
                  <c:v>0.43127175431099113</c:v>
                </c:pt>
                <c:pt idx="27">
                  <c:v>0.48491899737097155</c:v>
                </c:pt>
              </c:numCache>
            </c:numRef>
          </c:val>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1'!$C$2:$C$51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0.18879338456660211</c:v>
                </c:pt>
                <c:pt idx="17" formatCode="0.0">
                  <c:v>0.50344902551093895</c:v>
                </c:pt>
                <c:pt idx="18" formatCode="0.0">
                  <c:v>0.56638015369980632</c:v>
                </c:pt>
                <c:pt idx="19" formatCode="0.0">
                  <c:v>0.62931128188867369</c:v>
                </c:pt>
                <c:pt idx="20" formatCode="0.0">
                  <c:v>0.65597100130239516</c:v>
                </c:pt>
                <c:pt idx="21" formatCode="0.0">
                  <c:v>0.70040386699193102</c:v>
                </c:pt>
                <c:pt idx="22" formatCode="0.0">
                  <c:v>0.70929044012983822</c:v>
                </c:pt>
                <c:pt idx="23" formatCode="0.0">
                  <c:v>0.71817701326774541</c:v>
                </c:pt>
                <c:pt idx="24" formatCode="0.0">
                  <c:v>0.73563876931069661</c:v>
                </c:pt>
                <c:pt idx="25" formatCode="0.0">
                  <c:v>0.76474169604894848</c:v>
                </c:pt>
                <c:pt idx="26" formatCode="0.0">
                  <c:v>0.77056228139659866</c:v>
                </c:pt>
                <c:pt idx="27" formatCode="0.0">
                  <c:v>0.77638286674424917</c:v>
                </c:pt>
              </c:numCache>
            </c:numRef>
          </c:val>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1'!$D$2:$D$51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0.12737800026848256</c:v>
                </c:pt>
                <c:pt idx="17" formatCode="0.0">
                  <c:v>0.33967466738261987</c:v>
                </c:pt>
                <c:pt idx="18" formatCode="0.0">
                  <c:v>0.38213400080544735</c:v>
                </c:pt>
                <c:pt idx="19" formatCode="0.0">
                  <c:v>0.42459333422827505</c:v>
                </c:pt>
                <c:pt idx="20" formatCode="0.0">
                  <c:v>0.4425805203494112</c:v>
                </c:pt>
                <c:pt idx="21" formatCode="0.0">
                  <c:v>0.47255916388463803</c:v>
                </c:pt>
                <c:pt idx="22" formatCode="0.0">
                  <c:v>0.47855489259168338</c:v>
                </c:pt>
                <c:pt idx="23" formatCode="0.0">
                  <c:v>0.4845506212987285</c:v>
                </c:pt>
                <c:pt idx="24" formatCode="0.0">
                  <c:v>0.49633198520103505</c:v>
                </c:pt>
                <c:pt idx="25" formatCode="0.0">
                  <c:v>0.51596759170487916</c:v>
                </c:pt>
                <c:pt idx="26" formatCode="0.0">
                  <c:v>0.51989471300564816</c:v>
                </c:pt>
                <c:pt idx="27" formatCode="0.0">
                  <c:v>0.52382183430641671</c:v>
                </c:pt>
              </c:numCache>
            </c:numRef>
          </c:val>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1'!$E$2:$E$51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0.1012359966486085</c:v>
                </c:pt>
                <c:pt idx="17" formatCode="0.0">
                  <c:v>0.26996265772962325</c:v>
                </c:pt>
                <c:pt idx="18" formatCode="0.0">
                  <c:v>0.30370798994582615</c:v>
                </c:pt>
                <c:pt idx="19" formatCode="0.0">
                  <c:v>0.33745332216202839</c:v>
                </c:pt>
                <c:pt idx="20" formatCode="0.0">
                  <c:v>0.35174896748570339</c:v>
                </c:pt>
                <c:pt idx="21" formatCode="0.0">
                  <c:v>0.37557504302516187</c:v>
                </c:pt>
                <c:pt idx="22" formatCode="0.0">
                  <c:v>0.38034025813305372</c:v>
                </c:pt>
                <c:pt idx="23" formatCode="0.0">
                  <c:v>0.38510547324094535</c:v>
                </c:pt>
                <c:pt idx="24" formatCode="0.0">
                  <c:v>0.3944689277936626</c:v>
                </c:pt>
                <c:pt idx="25" formatCode="0.0">
                  <c:v>0.41007468538152447</c:v>
                </c:pt>
                <c:pt idx="26" formatCode="0.0">
                  <c:v>0.41319583689909689</c:v>
                </c:pt>
                <c:pt idx="27" formatCode="0.0">
                  <c:v>0.41631698841666953</c:v>
                </c:pt>
              </c:numCache>
            </c:numRef>
          </c:val>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1'!$F$2:$F$51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8.6851470900440431E-2</c:v>
                </c:pt>
                <c:pt idx="17" formatCode="0.0">
                  <c:v>0.23160392240117389</c:v>
                </c:pt>
                <c:pt idx="18" formatCode="0.0">
                  <c:v>0.26055441270132074</c:v>
                </c:pt>
                <c:pt idx="19" formatCode="0.0">
                  <c:v>0.28950490300146847</c:v>
                </c:pt>
                <c:pt idx="20" formatCode="0.0">
                  <c:v>0.30176929378078587</c:v>
                </c:pt>
                <c:pt idx="21" formatCode="0.0">
                  <c:v>0.32220994507964806</c:v>
                </c:pt>
                <c:pt idx="22" formatCode="0.0">
                  <c:v>0.32629807533942001</c:v>
                </c:pt>
                <c:pt idx="23" formatCode="0.0">
                  <c:v>0.33038620559919307</c:v>
                </c:pt>
                <c:pt idx="24" formatCode="0.0">
                  <c:v>0.33841921586762158</c:v>
                </c:pt>
                <c:pt idx="25" formatCode="0.0">
                  <c:v>0.35180756631500376</c:v>
                </c:pt>
                <c:pt idx="26" formatCode="0.0">
                  <c:v>0.35448523640447993</c:v>
                </c:pt>
                <c:pt idx="27" formatCode="0.0">
                  <c:v>0.3571629064939561</c:v>
                </c:pt>
              </c:numCache>
            </c:numRef>
          </c:val>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1'!$G$2:$G$51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7.799530512614905E-2</c:v>
                </c:pt>
                <c:pt idx="17" formatCode="0.0">
                  <c:v>0.20798748033639791</c:v>
                </c:pt>
                <c:pt idx="18" formatCode="0.0">
                  <c:v>0.23398591537844748</c:v>
                </c:pt>
                <c:pt idx="19" formatCode="0.0">
                  <c:v>0.25998435042049595</c:v>
                </c:pt>
                <c:pt idx="20" formatCode="0.0">
                  <c:v>0.27099815238725489</c:v>
                </c:pt>
                <c:pt idx="21" formatCode="0.0">
                  <c:v>0.28935448899851957</c:v>
                </c:pt>
                <c:pt idx="22" formatCode="0.0">
                  <c:v>0.29302575632077277</c:v>
                </c:pt>
                <c:pt idx="23" formatCode="0.0">
                  <c:v>0.29669702364302575</c:v>
                </c:pt>
                <c:pt idx="24" formatCode="0.0">
                  <c:v>0.30391091513469481</c:v>
                </c:pt>
                <c:pt idx="25" formatCode="0.0">
                  <c:v>0.31593406762080889</c:v>
                </c:pt>
                <c:pt idx="26" formatCode="0.0">
                  <c:v>0.31833869811803162</c:v>
                </c:pt>
                <c:pt idx="27" formatCode="0.0">
                  <c:v>0.32074332861525479</c:v>
                </c:pt>
              </c:numCache>
            </c:numRef>
          </c:val>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1'!$H$2:$H$51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7.2274273823454971E-2</c:v>
                </c:pt>
                <c:pt idx="17" formatCode="0.0">
                  <c:v>0.19273139686254659</c:v>
                </c:pt>
                <c:pt idx="18" formatCode="0.0">
                  <c:v>0.21682282147036502</c:v>
                </c:pt>
                <c:pt idx="19" formatCode="0.0">
                  <c:v>0.24091424607818412</c:v>
                </c:pt>
                <c:pt idx="20" formatCode="0.0">
                  <c:v>0.25112017498499939</c:v>
                </c:pt>
                <c:pt idx="21" formatCode="0.0">
                  <c:v>0.26813005649635846</c:v>
                </c:pt>
                <c:pt idx="22" formatCode="0.0">
                  <c:v>0.27153203279863014</c:v>
                </c:pt>
                <c:pt idx="23" formatCode="0.0">
                  <c:v>0.27493400910090182</c:v>
                </c:pt>
                <c:pt idx="24" formatCode="0.0">
                  <c:v>0.28161875465267938</c:v>
                </c:pt>
                <c:pt idx="25" formatCode="0.0">
                  <c:v>0.29275999723897606</c:v>
                </c:pt>
                <c:pt idx="26" formatCode="0.0">
                  <c:v>0.29498824575623539</c:v>
                </c:pt>
                <c:pt idx="27" formatCode="0.0">
                  <c:v>0.29721649427349428</c:v>
                </c:pt>
              </c:numCache>
            </c:numRef>
          </c:val>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1'!$I$2:$I$51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6.8581218141812395E-2</c:v>
                </c:pt>
                <c:pt idx="17" formatCode="0.0">
                  <c:v>0.18288324837816594</c:v>
                </c:pt>
                <c:pt idx="18" formatCode="0.0">
                  <c:v>0.20574365442543674</c:v>
                </c:pt>
                <c:pt idx="19" formatCode="0.0">
                  <c:v>0.22860406047270776</c:v>
                </c:pt>
                <c:pt idx="20" formatCode="0.0">
                  <c:v>0.23828848896531207</c:v>
                </c:pt>
                <c:pt idx="21" formatCode="0.0">
                  <c:v>0.25442920311965178</c:v>
                </c:pt>
                <c:pt idx="22" formatCode="0.0">
                  <c:v>0.25765734595051981</c:v>
                </c:pt>
                <c:pt idx="23" formatCode="0.0">
                  <c:v>0.2608854887813874</c:v>
                </c:pt>
                <c:pt idx="24" formatCode="0.0">
                  <c:v>0.26722865860733158</c:v>
                </c:pt>
                <c:pt idx="25" formatCode="0.0">
                  <c:v>0.27780060831723841</c:v>
                </c:pt>
                <c:pt idx="26" formatCode="0.0">
                  <c:v>0.27991499825921995</c:v>
                </c:pt>
                <c:pt idx="27" formatCode="0.0">
                  <c:v>0.28202938820120149</c:v>
                </c:pt>
              </c:numCache>
            </c:numRef>
          </c:val>
        </c:ser>
        <c:ser>
          <c:idx val="8"/>
          <c:order val="8"/>
          <c:tx>
            <c:strRef>
              <c:f>'Chart 1'!$J$1</c:f>
              <c:strCache>
                <c:ptCount val="1"/>
                <c:pt idx="0">
                  <c:v>-10</c:v>
                </c:pt>
              </c:strCache>
            </c:strRef>
          </c:tx>
          <c:spPr>
            <a:solidFill>
              <a:srgbClr val="FF0000"/>
            </a:solidFill>
            <a:ln>
              <a:solidFill>
                <a:srgbClr val="FF0000"/>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1'!$J$2:$J$51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6.6353122236174844E-2</c:v>
                </c:pt>
                <c:pt idx="17" formatCode="0.0">
                  <c:v>0.17694165929646699</c:v>
                </c:pt>
                <c:pt idx="18" formatCode="0.0">
                  <c:v>0.1990593667085252</c:v>
                </c:pt>
                <c:pt idx="19" formatCode="0.0">
                  <c:v>0.22117707412058274</c:v>
                </c:pt>
                <c:pt idx="20" formatCode="0.0">
                  <c:v>0.23054687076415492</c:v>
                </c:pt>
                <c:pt idx="21" formatCode="0.0">
                  <c:v>0.2461631985034427</c:v>
                </c:pt>
                <c:pt idx="22" formatCode="0.0">
                  <c:v>0.24928646405130017</c:v>
                </c:pt>
                <c:pt idx="23" formatCode="0.0">
                  <c:v>0.2524097295991572</c:v>
                </c:pt>
                <c:pt idx="24" formatCode="0.0">
                  <c:v>0.25854681981466454</c:v>
                </c:pt>
                <c:pt idx="25" formatCode="0.0">
                  <c:v>0.26877530350717649</c:v>
                </c:pt>
                <c:pt idx="26" formatCode="0.0">
                  <c:v>0.27082100024567879</c:v>
                </c:pt>
                <c:pt idx="27" formatCode="0.0">
                  <c:v>0.27286669698418153</c:v>
                </c:pt>
              </c:numCache>
            </c:numRef>
          </c:val>
        </c:ser>
        <c:ser>
          <c:idx val="9"/>
          <c:order val="9"/>
          <c:tx>
            <c:strRef>
              <c:f>'Chart 1'!$K$1</c:f>
              <c:strCache>
                <c:ptCount val="1"/>
                <c:pt idx="0">
                  <c:v>10</c:v>
                </c:pt>
              </c:strCache>
            </c:strRef>
          </c:tx>
          <c:spPr>
            <a:solidFill>
              <a:srgbClr val="FF0000"/>
            </a:solidFill>
            <a:ln>
              <a:solidFill>
                <a:srgbClr val="FF0000"/>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1'!$K$2:$K$51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0.12823983996533861</c:v>
                </c:pt>
                <c:pt idx="17" formatCode="0.0">
                  <c:v>0.3419729065742354</c:v>
                </c:pt>
                <c:pt idx="18" formatCode="0.0">
                  <c:v>0.38471951989601472</c:v>
                </c:pt>
                <c:pt idx="19" formatCode="0.0">
                  <c:v>0.42746613321779492</c:v>
                </c:pt>
                <c:pt idx="20" formatCode="0.0">
                  <c:v>0.43645902878153819</c:v>
                </c:pt>
                <c:pt idx="21" formatCode="0.0">
                  <c:v>0.45144718805444306</c:v>
                </c:pt>
                <c:pt idx="22" formatCode="0.0">
                  <c:v>0.45444481990902386</c:v>
                </c:pt>
                <c:pt idx="23" formatCode="0.0">
                  <c:v>0.45744245176360554</c:v>
                </c:pt>
                <c:pt idx="24" formatCode="0.0">
                  <c:v>0.47188442683903453</c:v>
                </c:pt>
                <c:pt idx="25" formatCode="0.0">
                  <c:v>0.49595438529808344</c:v>
                </c:pt>
                <c:pt idx="26" formatCode="0.0">
                  <c:v>0.50076837698989385</c:v>
                </c:pt>
                <c:pt idx="27" formatCode="0.0">
                  <c:v>0.50558236868170203</c:v>
                </c:pt>
              </c:numCache>
            </c:numRef>
          </c:val>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1'!$L$2:$L$51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6.3952666784040879E-2</c:v>
                </c:pt>
                <c:pt idx="17" formatCode="0.0">
                  <c:v>0.17054044475744323</c:v>
                </c:pt>
                <c:pt idx="18" formatCode="0.0">
                  <c:v>0.19185800035212375</c:v>
                </c:pt>
                <c:pt idx="19" formatCode="0.0">
                  <c:v>0.21317555594680382</c:v>
                </c:pt>
                <c:pt idx="20" formatCode="0.0">
                  <c:v>0.21294353078147665</c:v>
                </c:pt>
                <c:pt idx="21" formatCode="0.0">
                  <c:v>0.21255682217259864</c:v>
                </c:pt>
                <c:pt idx="22" formatCode="0.0">
                  <c:v>0.21247948045082321</c:v>
                </c:pt>
                <c:pt idx="23" formatCode="0.0">
                  <c:v>0.2124021387290469</c:v>
                </c:pt>
                <c:pt idx="24" formatCode="0.0">
                  <c:v>0.22093968439676193</c:v>
                </c:pt>
                <c:pt idx="25" formatCode="0.0">
                  <c:v>0.23516892717628579</c:v>
                </c:pt>
                <c:pt idx="26" formatCode="0.0">
                  <c:v>0.23801477573219021</c:v>
                </c:pt>
                <c:pt idx="27" formatCode="0.0">
                  <c:v>0.2408606242880964</c:v>
                </c:pt>
              </c:numCache>
            </c:numRef>
          </c:val>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1'!$M$2:$M$51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6.6100156912824337E-2</c:v>
                </c:pt>
                <c:pt idx="17" formatCode="0.0">
                  <c:v>0.17626708510086431</c:v>
                </c:pt>
                <c:pt idx="18" formatCode="0.0">
                  <c:v>0.19830047073847235</c:v>
                </c:pt>
                <c:pt idx="19" formatCode="0.0">
                  <c:v>0.22033385637608083</c:v>
                </c:pt>
                <c:pt idx="20" formatCode="0.0">
                  <c:v>0.22009403995235521</c:v>
                </c:pt>
                <c:pt idx="21" formatCode="0.0">
                  <c:v>0.21969434591281178</c:v>
                </c:pt>
                <c:pt idx="22" formatCode="0.0">
                  <c:v>0.21961440710490265</c:v>
                </c:pt>
                <c:pt idx="23" formatCode="0.0">
                  <c:v>0.2195344682969953</c:v>
                </c:pt>
                <c:pt idx="24" formatCode="0.0">
                  <c:v>0.22835869935200481</c:v>
                </c:pt>
                <c:pt idx="25" formatCode="0.0">
                  <c:v>0.243065751110354</c:v>
                </c:pt>
                <c:pt idx="26" formatCode="0.0">
                  <c:v>0.24600716146202384</c:v>
                </c:pt>
                <c:pt idx="27" formatCode="0.0">
                  <c:v>0.2489485718136919</c:v>
                </c:pt>
              </c:numCache>
            </c:numRef>
          </c:val>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1'!$N$2:$N$51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6.965960899983159E-2</c:v>
                </c:pt>
                <c:pt idx="17" formatCode="0.0">
                  <c:v>0.18575895733288439</c:v>
                </c:pt>
                <c:pt idx="18" formatCode="0.0">
                  <c:v>0.20897882699949522</c:v>
                </c:pt>
                <c:pt idx="19" formatCode="0.0">
                  <c:v>0.2321986966661056</c:v>
                </c:pt>
                <c:pt idx="20" formatCode="0.0">
                  <c:v>0.23194596627802966</c:v>
                </c:pt>
                <c:pt idx="21" formatCode="0.0">
                  <c:v>0.23152474896456976</c:v>
                </c:pt>
                <c:pt idx="22" formatCode="0.0">
                  <c:v>0.23144050550187956</c:v>
                </c:pt>
                <c:pt idx="23" formatCode="0.0">
                  <c:v>0.23135626203918669</c:v>
                </c:pt>
                <c:pt idx="24" formatCode="0.0">
                  <c:v>0.24065567241466823</c:v>
                </c:pt>
                <c:pt idx="25" formatCode="0.0">
                  <c:v>0.25615468970713717</c:v>
                </c:pt>
                <c:pt idx="26" formatCode="0.0">
                  <c:v>0.25925449316563132</c:v>
                </c:pt>
                <c:pt idx="27" formatCode="0.0">
                  <c:v>0.26235429662412546</c:v>
                </c:pt>
              </c:numCache>
            </c:numRef>
          </c:val>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1'!$O$2:$O$51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7.5173670678194915E-2</c:v>
                </c:pt>
                <c:pt idx="17" formatCode="0.0">
                  <c:v>0.20046312180851977</c:v>
                </c:pt>
                <c:pt idx="18" formatCode="0.0">
                  <c:v>0.22552101203458452</c:v>
                </c:pt>
                <c:pt idx="19" formatCode="0.0">
                  <c:v>0.25057890226064927</c:v>
                </c:pt>
                <c:pt idx="20" formatCode="0.0">
                  <c:v>0.25030616643516357</c:v>
                </c:pt>
                <c:pt idx="21" formatCode="0.0">
                  <c:v>0.24985160672602102</c:v>
                </c:pt>
                <c:pt idx="22" formatCode="0.0">
                  <c:v>0.24976069478419127</c:v>
                </c:pt>
                <c:pt idx="23" formatCode="0.0">
                  <c:v>0.2496697828423633</c:v>
                </c:pt>
                <c:pt idx="24" formatCode="0.0">
                  <c:v>0.2597053087820731</c:v>
                </c:pt>
                <c:pt idx="25" formatCode="0.0">
                  <c:v>0.2764311853482555</c:v>
                </c:pt>
                <c:pt idx="26" formatCode="0.0">
                  <c:v>0.27977636066149181</c:v>
                </c:pt>
                <c:pt idx="27" formatCode="0.0">
                  <c:v>0.283121535974729</c:v>
                </c:pt>
              </c:numCache>
            </c:numRef>
          </c:val>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1'!$P$2:$P$51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8.3709447136936177E-2</c:v>
                </c:pt>
                <c:pt idx="17" formatCode="0.0">
                  <c:v>0.22322519236516269</c:v>
                </c:pt>
                <c:pt idx="18" formatCode="0.0">
                  <c:v>0.25112834141080764</c:v>
                </c:pt>
                <c:pt idx="19" formatCode="0.0">
                  <c:v>0.27903149045645348</c:v>
                </c:pt>
                <c:pt idx="20" formatCode="0.0">
                  <c:v>0.27872778618127425</c:v>
                </c:pt>
                <c:pt idx="21" formatCode="0.0">
                  <c:v>0.27822161238930931</c:v>
                </c:pt>
                <c:pt idx="22" formatCode="0.0">
                  <c:v>0.27812037763091624</c:v>
                </c:pt>
                <c:pt idx="23" formatCode="0.0">
                  <c:v>0.27801914287252405</c:v>
                </c:pt>
                <c:pt idx="24" formatCode="0.0">
                  <c:v>0.28919417690455429</c:v>
                </c:pt>
                <c:pt idx="25" formatCode="0.0">
                  <c:v>0.30781923362460617</c:v>
                </c:pt>
                <c:pt idx="26" formatCode="0.0">
                  <c:v>0.31154424496861655</c:v>
                </c:pt>
                <c:pt idx="27" formatCode="0.0">
                  <c:v>0.31526925631262603</c:v>
                </c:pt>
              </c:numCache>
            </c:numRef>
          </c:val>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1'!$Q$2:$Q$51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9.7573584211671616E-2</c:v>
                </c:pt>
                <c:pt idx="17" formatCode="0.0">
                  <c:v>0.26019622456445823</c:v>
                </c:pt>
                <c:pt idx="18" formatCode="0.0">
                  <c:v>0.29272075263501574</c:v>
                </c:pt>
                <c:pt idx="19" formatCode="0.0">
                  <c:v>0.32524528070557279</c:v>
                </c:pt>
                <c:pt idx="20" formatCode="0.0">
                  <c:v>0.32489127628094661</c:v>
                </c:pt>
                <c:pt idx="21" formatCode="0.0">
                  <c:v>0.3243012689065683</c:v>
                </c:pt>
                <c:pt idx="22" formatCode="0.0">
                  <c:v>0.32418326743169246</c:v>
                </c:pt>
                <c:pt idx="23" formatCode="0.0">
                  <c:v>0.32406526595681484</c:v>
                </c:pt>
                <c:pt idx="24" formatCode="0.0">
                  <c:v>0.33709113294658177</c:v>
                </c:pt>
                <c:pt idx="25" formatCode="0.0">
                  <c:v>0.35880091126285851</c:v>
                </c:pt>
                <c:pt idx="26" formatCode="0.0">
                  <c:v>0.36314286692611386</c:v>
                </c:pt>
                <c:pt idx="27" formatCode="0.0">
                  <c:v>0.3674848225893701</c:v>
                </c:pt>
              </c:numCache>
            </c:numRef>
          </c:val>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1'!$R$2:$R$51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0.12276984913826094</c:v>
                </c:pt>
                <c:pt idx="17" formatCode="0.0">
                  <c:v>0.32738626436869556</c:v>
                </c:pt>
                <c:pt idx="18" formatCode="0.0">
                  <c:v>0.36830954741478239</c:v>
                </c:pt>
                <c:pt idx="19" formatCode="0.0">
                  <c:v>0.40923283046086922</c:v>
                </c:pt>
                <c:pt idx="20" formatCode="0.0">
                  <c:v>0.40878741206041802</c:v>
                </c:pt>
                <c:pt idx="21" formatCode="0.0">
                  <c:v>0.4080450480596669</c:v>
                </c:pt>
                <c:pt idx="22" formatCode="0.0">
                  <c:v>0.40789657525951739</c:v>
                </c:pt>
                <c:pt idx="23" formatCode="0.0">
                  <c:v>0.40774810245936699</c:v>
                </c:pt>
                <c:pt idx="24" formatCode="0.0">
                  <c:v>0.42413761749203704</c:v>
                </c:pt>
                <c:pt idx="25" formatCode="0.0">
                  <c:v>0.45145347587982165</c:v>
                </c:pt>
                <c:pt idx="26" formatCode="0.0">
                  <c:v>0.45691664755737893</c:v>
                </c:pt>
                <c:pt idx="27" formatCode="0.0">
                  <c:v>0.46237981923493443</c:v>
                </c:pt>
              </c:numCache>
            </c:numRef>
          </c:val>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1'!$S$2:$S$51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0.18196341042164832</c:v>
                </c:pt>
                <c:pt idx="17" formatCode="0.0">
                  <c:v>0.48523576112439581</c:v>
                </c:pt>
                <c:pt idx="18" formatCode="0.0">
                  <c:v>0.5458902312649454</c:v>
                </c:pt>
                <c:pt idx="19" formatCode="0.0">
                  <c:v>0.60654470140549499</c:v>
                </c:pt>
                <c:pt idx="20" formatCode="0.0">
                  <c:v>0.60588452423838568</c:v>
                </c:pt>
                <c:pt idx="21" formatCode="0.0">
                  <c:v>0.60478422895987016</c:v>
                </c:pt>
                <c:pt idx="22" formatCode="0.0">
                  <c:v>0.60456416990416706</c:v>
                </c:pt>
                <c:pt idx="23" formatCode="0.0">
                  <c:v>0.60434411084846396</c:v>
                </c:pt>
                <c:pt idx="24" formatCode="0.0">
                  <c:v>0.62863584103657288</c:v>
                </c:pt>
                <c:pt idx="25" formatCode="0.0">
                  <c:v>0.66912205801675473</c:v>
                </c:pt>
                <c:pt idx="26" formatCode="0.0">
                  <c:v>0.67721930141279074</c:v>
                </c:pt>
                <c:pt idx="27" formatCode="0.0">
                  <c:v>0.68531654480882764</c:v>
                </c:pt>
              </c:numCache>
            </c:numRef>
          </c:val>
        </c:ser>
        <c:dLbls>
          <c:showLegendKey val="0"/>
          <c:showVal val="0"/>
          <c:showCatName val="0"/>
          <c:showSerName val="0"/>
          <c:showPercent val="0"/>
          <c:showBubbleSize val="0"/>
        </c:dLbls>
        <c:axId val="241196328"/>
        <c:axId val="241195936"/>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dPt>
            <c:idx val="17"/>
            <c:invertIfNegative val="0"/>
            <c:bubble3D val="0"/>
            <c:spPr>
              <a:solidFill>
                <a:sysClr val="windowText" lastClr="000000"/>
              </a:solidFill>
              <a:ln>
                <a:noFill/>
              </a:ln>
            </c:spPr>
          </c:dPt>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1'!$AC$2:$AC$51</c:f>
              <c:numCache>
                <c:formatCode>General</c:formatCode>
                <c:ptCount val="28"/>
                <c:pt idx="20">
                  <c:v>8</c:v>
                </c:pt>
                <c:pt idx="27" formatCode="0.0">
                  <c:v>8</c:v>
                </c:pt>
              </c:numCache>
            </c:numRef>
          </c:val>
        </c:ser>
        <c:ser>
          <c:idx val="28"/>
          <c:order val="28"/>
          <c:tx>
            <c:strRef>
              <c:f>'Գրաֆիկ 1'!#REF!</c:f>
              <c:strCache>
                <c:ptCount val="1"/>
                <c:pt idx="0">
                  <c:v>#REF!</c:v>
                </c:pt>
              </c:strCache>
            </c:strRef>
          </c:tx>
          <c:invertIfNegative val="0"/>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'Գրաֆիկ 1'!#REF!</c:f>
              <c:numCache>
                <c:formatCode>General</c:formatCode>
                <c:ptCount val="1"/>
                <c:pt idx="0">
                  <c:v>1</c:v>
                </c:pt>
              </c:numCache>
            </c:numRef>
          </c:val>
        </c:ser>
        <c:dLbls>
          <c:showLegendKey val="0"/>
          <c:showVal val="0"/>
          <c:showCatName val="0"/>
          <c:showSerName val="0"/>
          <c:showPercent val="0"/>
          <c:showBubbleSize val="0"/>
        </c:dLbls>
        <c:gapWidth val="500"/>
        <c:overlap val="100"/>
        <c:axId val="241195152"/>
        <c:axId val="241195544"/>
      </c:barChart>
      <c:lineChart>
        <c:grouping val="standard"/>
        <c:varyColors val="0"/>
        <c:ser>
          <c:idx val="21"/>
          <c:order val="18"/>
          <c:tx>
            <c:strRef>
              <c:f>'Chart 1'!$X$1</c:f>
              <c:strCache>
                <c:ptCount val="1"/>
                <c:pt idx="0">
                  <c:v>Actual inflation</c:v>
                </c:pt>
              </c:strCache>
            </c:strRef>
          </c:tx>
          <c:spPr>
            <a:ln>
              <a:solidFill>
                <a:srgbClr val="FF0000"/>
              </a:solidFill>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1'!$X$2:$X$51</c:f>
              <c:numCache>
                <c:formatCode>0.0</c:formatCode>
                <c:ptCount val="28"/>
                <c:pt idx="0">
                  <c:v>5.8</c:v>
                </c:pt>
                <c:pt idx="1">
                  <c:v>5.5</c:v>
                </c:pt>
                <c:pt idx="2">
                  <c:v>3.3</c:v>
                </c:pt>
                <c:pt idx="3">
                  <c:v>-0.1</c:v>
                </c:pt>
                <c:pt idx="4">
                  <c:v>-2</c:v>
                </c:pt>
                <c:pt idx="5">
                  <c:v>-1.1000000000000001</c:v>
                </c:pt>
                <c:pt idx="6">
                  <c:v>-1.9</c:v>
                </c:pt>
                <c:pt idx="7">
                  <c:v>-1.1000000000000001</c:v>
                </c:pt>
                <c:pt idx="8">
                  <c:v>-0.1</c:v>
                </c:pt>
                <c:pt idx="9">
                  <c:v>1.1000000000000001</c:v>
                </c:pt>
                <c:pt idx="10">
                  <c:v>1</c:v>
                </c:pt>
                <c:pt idx="11">
                  <c:v>2.6</c:v>
                </c:pt>
                <c:pt idx="12">
                  <c:v>3.7</c:v>
                </c:pt>
                <c:pt idx="13">
                  <c:v>0.90133554832215168</c:v>
                </c:pt>
                <c:pt idx="14">
                  <c:v>3.49</c:v>
                </c:pt>
                <c:pt idx="15">
                  <c:v>1.8</c:v>
                </c:pt>
              </c:numCache>
            </c:numRef>
          </c:val>
          <c:smooth val="0"/>
        </c:ser>
        <c:ser>
          <c:idx val="22"/>
          <c:order val="22"/>
          <c:tx>
            <c:strRef>
              <c:f>'Chart 1'!$W$1</c:f>
              <c:strCache>
                <c:ptCount val="1"/>
                <c:pt idx="0">
                  <c:v>Current quarter’s forecast</c:v>
                </c:pt>
              </c:strCache>
            </c:strRef>
          </c:tx>
          <c:spPr>
            <a:ln>
              <a:solidFill>
                <a:schemeClr val="tx1"/>
              </a:solidFill>
              <a:prstDash val="solid"/>
            </a:ln>
          </c:spPr>
          <c:marker>
            <c:symbol val="none"/>
          </c:marker>
          <c:dPt>
            <c:idx val="1"/>
            <c:bubble3D val="0"/>
            <c:spPr>
              <a:ln>
                <a:solidFill>
                  <a:srgbClr val="FF0000"/>
                </a:solidFill>
                <a:prstDash val="solid"/>
              </a:ln>
            </c:spPr>
          </c:dPt>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1'!$W$2:$W$51</c:f>
              <c:numCache>
                <c:formatCode>0.0</c:formatCode>
                <c:ptCount val="28"/>
                <c:pt idx="14">
                  <c:v>3.49</c:v>
                </c:pt>
                <c:pt idx="15">
                  <c:v>1.8</c:v>
                </c:pt>
                <c:pt idx="16">
                  <c:v>1.68312369</c:v>
                </c:pt>
                <c:pt idx="17">
                  <c:v>2.2560789099999998</c:v>
                </c:pt>
                <c:pt idx="18">
                  <c:v>1.69715562</c:v>
                </c:pt>
                <c:pt idx="19">
                  <c:v>2.36840808</c:v>
                </c:pt>
                <c:pt idx="20">
                  <c:v>2.8177900199999999</c:v>
                </c:pt>
                <c:pt idx="21">
                  <c:v>3.1375252900000001</c:v>
                </c:pt>
                <c:pt idx="22">
                  <c:v>3.44</c:v>
                </c:pt>
                <c:pt idx="23">
                  <c:v>3.6343150999999998</c:v>
                </c:pt>
                <c:pt idx="24">
                  <c:v>3.7495845800000001</c:v>
                </c:pt>
                <c:pt idx="25">
                  <c:v>3.84075963</c:v>
                </c:pt>
                <c:pt idx="26">
                  <c:v>3.92</c:v>
                </c:pt>
                <c:pt idx="27">
                  <c:v>4</c:v>
                </c:pt>
              </c:numCache>
            </c:numRef>
          </c:val>
          <c:smooth val="0"/>
        </c:ser>
        <c:ser>
          <c:idx val="23"/>
          <c:order val="23"/>
          <c:tx>
            <c:strRef>
              <c:f>'Chart 1'!$Y$1</c:f>
              <c:strCache>
                <c:ptCount val="1"/>
                <c:pt idx="0">
                  <c:v>Previous quarter’s forecast</c:v>
                </c:pt>
              </c:strCache>
            </c:strRef>
          </c:tx>
          <c:spPr>
            <a:ln w="22225">
              <a:solidFill>
                <a:sysClr val="windowText" lastClr="000000"/>
              </a:solidFill>
              <a:prstDash val="sysDash"/>
            </a:ln>
          </c:spPr>
          <c:marker>
            <c:symbol val="none"/>
          </c:marker>
          <c:dPt>
            <c:idx val="0"/>
            <c:bubble3D val="0"/>
          </c:dPt>
          <c:dPt>
            <c:idx val="1"/>
            <c:bubble3D val="0"/>
            <c:spPr>
              <a:ln w="22225">
                <a:solidFill>
                  <a:sysClr val="windowText" lastClr="000000"/>
                </a:solidFill>
                <a:prstDash val="solid"/>
              </a:ln>
            </c:spPr>
          </c:dPt>
          <c:dPt>
            <c:idx val="2"/>
            <c:bubble3D val="0"/>
          </c:dPt>
          <c:dPt>
            <c:idx val="3"/>
            <c:bubble3D val="0"/>
            <c:spPr>
              <a:ln w="22225">
                <a:solidFill>
                  <a:sysClr val="windowText" lastClr="000000"/>
                </a:solidFill>
                <a:prstDash val="solid"/>
              </a:ln>
            </c:spPr>
          </c:dPt>
          <c:dPt>
            <c:idx val="4"/>
            <c:bubble3D val="0"/>
          </c:dPt>
          <c:dPt>
            <c:idx val="5"/>
            <c:bubble3D val="0"/>
          </c:dPt>
          <c:dPt>
            <c:idx val="6"/>
            <c:bubble3D val="0"/>
          </c:dPt>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1'!$Y$2:$Y$51</c:f>
              <c:numCache>
                <c:formatCode>0.0</c:formatCode>
                <c:ptCount val="28"/>
                <c:pt idx="14">
                  <c:v>3.49</c:v>
                </c:pt>
                <c:pt idx="15">
                  <c:v>2.7316193499999999</c:v>
                </c:pt>
                <c:pt idx="16">
                  <c:v>2.5630708100000001</c:v>
                </c:pt>
                <c:pt idx="17">
                  <c:v>2.93052643</c:v>
                </c:pt>
                <c:pt idx="18">
                  <c:v>2.8055225199999998</c:v>
                </c:pt>
                <c:pt idx="19">
                  <c:v>2.8304132900000001</c:v>
                </c:pt>
                <c:pt idx="20">
                  <c:v>3.0217345899999999</c:v>
                </c:pt>
                <c:pt idx="21">
                  <c:v>3.21862549</c:v>
                </c:pt>
                <c:pt idx="22">
                  <c:v>3.39726208</c:v>
                </c:pt>
                <c:pt idx="23">
                  <c:v>3.6167797199999998</c:v>
                </c:pt>
                <c:pt idx="24">
                  <c:v>3.7872636100000001</c:v>
                </c:pt>
                <c:pt idx="25">
                  <c:v>3.9374780999999999</c:v>
                </c:pt>
                <c:pt idx="26">
                  <c:v>4.0184703700000002</c:v>
                </c:pt>
              </c:numCache>
            </c:numRef>
          </c:val>
          <c:smooth val="0"/>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1'!$Z$2:$Z$51</c:f>
              <c:numCache>
                <c:formatCode>General</c:formatCode>
                <c:ptCount val="2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numCache>
            </c:numRef>
          </c:val>
          <c:smooth val="0"/>
        </c:ser>
        <c:ser>
          <c:idx val="25"/>
          <c:order val="25"/>
          <c:tx>
            <c:strRef>
              <c:f>'Chart 1'!$AA$1</c:f>
              <c:strCache>
                <c:ptCount val="1"/>
                <c:pt idx="0">
                  <c:v>Target</c:v>
                </c:pt>
              </c:strCache>
            </c:strRef>
          </c:tx>
          <c:spPr>
            <a:ln w="19050">
              <a:solidFill>
                <a:sysClr val="windowText" lastClr="000000"/>
              </a:solidFill>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1'!$AA$2:$AA$51</c:f>
              <c:numCache>
                <c:formatCode>0.0</c:formatCode>
                <c:ptCount val="2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numCache>
            </c:numRef>
          </c:val>
          <c:smooth val="0"/>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1'!$AB$2:$AB$51</c:f>
              <c:numCache>
                <c:formatCode>General</c:formatCode>
                <c:ptCount val="28"/>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numCache>
            </c:numRef>
          </c:val>
          <c:smooth val="0"/>
        </c:ser>
        <c:dLbls>
          <c:showLegendKey val="0"/>
          <c:showVal val="0"/>
          <c:showCatName val="0"/>
          <c:showSerName val="0"/>
          <c:showPercent val="0"/>
          <c:showBubbleSize val="0"/>
        </c:dLbls>
        <c:marker val="1"/>
        <c:smooth val="0"/>
        <c:axId val="241195152"/>
        <c:axId val="241195544"/>
        <c:extLst>
          <c:ext xmlns:c15="http://schemas.microsoft.com/office/drawing/2012/chart" uri="{02D57815-91ED-43cb-92C2-25804820EDAC}">
            <c15:filteredLineSeries>
              <c15:ser>
                <c:idx val="18"/>
                <c:order val="19"/>
                <c:tx>
                  <c:strRef>
                    <c:extLst>
                      <c:ext uri="{02D57815-91ED-43cb-92C2-25804820EDAC}">
                        <c15:formulaRef>
                          <c15:sqref>'Chart 1'!$AA$1</c15:sqref>
                        </c15:formulaRef>
                      </c:ext>
                    </c:extLst>
                    <c:strCache>
                      <c:ptCount val="1"/>
                      <c:pt idx="0">
                        <c:v>Target</c:v>
                      </c:pt>
                    </c:strCache>
                  </c:strRef>
                </c:tx>
                <c:marker>
                  <c:symbol val="none"/>
                </c:marker>
                <c:cat>
                  <c:multiLvlStrRef>
                    <c:extLst>
                      <c:ext uri="{02D57815-91ED-43cb-92C2-25804820EDAC}">
                        <c15:formulaRef>
                          <c15:sqref>#REF!</c15:sqref>
                        </c15:formulaRef>
                      </c:ext>
                    </c:extLst>
                  </c:multiLvlStrRef>
                </c:cat>
                <c:val>
                  <c:numRef>
                    <c:extLst>
                      <c:ext uri="{02D57815-91ED-43cb-92C2-25804820EDAC}">
                        <c15:formulaRef>
                          <c15:sqref>'Chart 1'!$AA$20:$AA$48</c15:sqref>
                        </c15:formulaRef>
                      </c:ext>
                    </c:extLst>
                    <c:numCache>
                      <c:formatCode>0.0</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val>
                <c:smooth val="0"/>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multiLvlStrRef>
                    <c:extLst xmlns:c15="http://schemas.microsoft.com/office/drawing/2012/chart">
                      <c:ext xmlns:c15="http://schemas.microsoft.com/office/drawing/2012/chart" uri="{02D57815-91ED-43cb-92C2-25804820EDAC}">
                        <c15:formulaRef>
                          <c15:sqref>#REF!</c15:sqref>
                        </c15:formulaRef>
                      </c:ext>
                    </c:extLst>
                  </c:multiLvlStrRef>
                </c:cat>
                <c:val>
                  <c:numRef>
                    <c:extLst xmlns:c15="http://schemas.microsoft.com/office/drawing/2012/chart">
                      <c:ext xmlns:c15="http://schemas.microsoft.com/office/drawing/2012/chart" uri="{02D57815-91ED-43cb-92C2-25804820EDAC}">
                        <c15:formulaRef>
                          <c15:sqref>'Chart 1'!$AB$20:$AB$48</c15:sqref>
                        </c15:formulaRef>
                      </c:ext>
                    </c:extLst>
                    <c:numCache>
                      <c:formatCode>General</c:formatCode>
                      <c:ptCount val="25"/>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numCache>
                  </c:numRef>
                </c:val>
                <c:smooth val="0"/>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multiLvlStrRef>
                    <c:extLst xmlns:c15="http://schemas.microsoft.com/office/drawing/2012/chart">
                      <c:ext xmlns:c15="http://schemas.microsoft.com/office/drawing/2012/chart" uri="{02D57815-91ED-43cb-92C2-25804820EDAC}">
                        <c15:formulaRef>
                          <c15:sqref>#REF!</c15:sqref>
                        </c15:formulaRef>
                      </c:ext>
                    </c:extLst>
                  </c:multiLvlStrRef>
                </c:cat>
                <c:val>
                  <c:numRef>
                    <c:extLst xmlns:c15="http://schemas.microsoft.com/office/drawing/2012/chart">
                      <c:ext xmlns:c15="http://schemas.microsoft.com/office/drawing/2012/chart" uri="{02D57815-91ED-43cb-92C2-25804820EDAC}">
                        <c15:formulaRef>
                          <c15:sqref>'Chart 1'!$Z$20:$Z$48</c15:sqref>
                        </c15:formulaRef>
                      </c:ext>
                    </c:extLst>
                    <c:numCache>
                      <c:formatCode>General</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smooth val="0"/>
              </c15:ser>
            </c15:filteredLineSeries>
          </c:ext>
        </c:extLst>
      </c:lineChart>
      <c:dateAx>
        <c:axId val="241195152"/>
        <c:scaling>
          <c:orientation val="minMax"/>
        </c:scaling>
        <c:delete val="0"/>
        <c:axPos val="b"/>
        <c:numFmt formatCode="General" sourceLinked="0"/>
        <c:majorTickMark val="none"/>
        <c:minorTickMark val="in"/>
        <c:tickLblPos val="low"/>
        <c:txPr>
          <a:bodyPr rot="-5400000" vert="horz"/>
          <a:lstStyle/>
          <a:p>
            <a:pPr>
              <a:defRPr sz="600"/>
            </a:pPr>
            <a:endParaRPr lang="en-US"/>
          </a:p>
        </c:txPr>
        <c:crossAx val="241195544"/>
        <c:crosses val="autoZero"/>
        <c:auto val="0"/>
        <c:lblOffset val="100"/>
        <c:baseTimeUnit val="days"/>
      </c:dateAx>
      <c:valAx>
        <c:axId val="241195544"/>
        <c:scaling>
          <c:orientation val="minMax"/>
        </c:scaling>
        <c:delete val="1"/>
        <c:axPos val="l"/>
        <c:majorGridlines>
          <c:spPr>
            <a:ln>
              <a:noFill/>
            </a:ln>
          </c:spPr>
        </c:majorGridlines>
        <c:numFmt formatCode="General" sourceLinked="1"/>
        <c:majorTickMark val="none"/>
        <c:minorTickMark val="none"/>
        <c:tickLblPos val="nextTo"/>
        <c:crossAx val="241195152"/>
        <c:crosses val="autoZero"/>
        <c:crossBetween val="between"/>
      </c:valAx>
      <c:valAx>
        <c:axId val="241195936"/>
        <c:scaling>
          <c:orientation val="minMax"/>
          <c:max val="8"/>
          <c:min val="-3"/>
        </c:scaling>
        <c:delete val="0"/>
        <c:axPos val="r"/>
        <c:numFmt formatCode="0" sourceLinked="0"/>
        <c:majorTickMark val="in"/>
        <c:minorTickMark val="none"/>
        <c:tickLblPos val="nextTo"/>
        <c:txPr>
          <a:bodyPr/>
          <a:lstStyle/>
          <a:p>
            <a:pPr>
              <a:defRPr sz="600"/>
            </a:pPr>
            <a:endParaRPr lang="en-US"/>
          </a:p>
        </c:txPr>
        <c:crossAx val="241196328"/>
        <c:crosses val="max"/>
        <c:crossBetween val="between"/>
        <c:majorUnit val="1"/>
      </c:valAx>
      <c:dateAx>
        <c:axId val="241196328"/>
        <c:scaling>
          <c:orientation val="minMax"/>
        </c:scaling>
        <c:delete val="1"/>
        <c:axPos val="b"/>
        <c:numFmt formatCode="General" sourceLinked="1"/>
        <c:majorTickMark val="out"/>
        <c:minorTickMark val="none"/>
        <c:tickLblPos val="nextTo"/>
        <c:crossAx val="241195936"/>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2670719759550848"/>
          <c:w val="0.77315611506223025"/>
          <c:h val="0.16927326591094338"/>
        </c:manualLayout>
      </c:layout>
      <c:overlay val="0"/>
      <c:txPr>
        <a:bodyPr/>
        <a:lstStyle/>
        <a:p>
          <a:pPr>
            <a:defRPr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10'!$B$1</c:f>
              <c:strCache>
                <c:ptCount val="1"/>
                <c:pt idx="0">
                  <c:v>Current forecast</c:v>
                </c:pt>
              </c:strCache>
            </c:strRef>
          </c:tx>
          <c:spPr>
            <a:ln>
              <a:solidFill>
                <a:srgbClr val="002060"/>
              </a:solidFill>
            </a:ln>
          </c:spPr>
          <c:marker>
            <c:symbol val="circle"/>
            <c:size val="5"/>
            <c:spPr>
              <a:noFill/>
              <a:ln w="12700">
                <a:noFill/>
              </a:ln>
              <a:effectLst/>
            </c:spPr>
          </c:marker>
          <c:cat>
            <c:numRef>
              <c:f>'Chart 10'!$A$2:$A$9</c:f>
              <c:numCache>
                <c:formatCode>General</c:formatCode>
                <c:ptCount val="7"/>
                <c:pt idx="0">
                  <c:v>2015</c:v>
                </c:pt>
                <c:pt idx="1">
                  <c:v>2016</c:v>
                </c:pt>
                <c:pt idx="2">
                  <c:v>2017</c:v>
                </c:pt>
                <c:pt idx="3">
                  <c:v>2018</c:v>
                </c:pt>
                <c:pt idx="4">
                  <c:v>2019</c:v>
                </c:pt>
                <c:pt idx="5">
                  <c:v>2020</c:v>
                </c:pt>
                <c:pt idx="6">
                  <c:v>2021</c:v>
                </c:pt>
              </c:numCache>
            </c:numRef>
          </c:cat>
          <c:val>
            <c:numRef>
              <c:f>'Chart 10'!$B$2:$B$9</c:f>
              <c:numCache>
                <c:formatCode>0.0</c:formatCode>
                <c:ptCount val="7"/>
                <c:pt idx="0">
                  <c:v>18.375</c:v>
                </c:pt>
                <c:pt idx="1">
                  <c:v>18.024999999999999</c:v>
                </c:pt>
                <c:pt idx="2">
                  <c:v>17.8</c:v>
                </c:pt>
                <c:pt idx="3">
                  <c:v>16.100000000000001</c:v>
                </c:pt>
                <c:pt idx="4">
                  <c:v>15.8</c:v>
                </c:pt>
                <c:pt idx="5">
                  <c:v>15.7</c:v>
                </c:pt>
                <c:pt idx="6" formatCode="General">
                  <c:v>15.6</c:v>
                </c:pt>
              </c:numCache>
            </c:numRef>
          </c:val>
          <c:smooth val="0"/>
        </c:ser>
        <c:ser>
          <c:idx val="1"/>
          <c:order val="1"/>
          <c:tx>
            <c:strRef>
              <c:f>'Chart 10'!$C$1</c:f>
              <c:strCache>
                <c:ptCount val="1"/>
              </c:strCache>
            </c:strRef>
          </c:tx>
          <c:spPr>
            <a:ln>
              <a:solidFill>
                <a:srgbClr val="C00000"/>
              </a:solidFill>
            </a:ln>
          </c:spPr>
          <c:marker>
            <c:symbol val="circle"/>
            <c:size val="5"/>
            <c:spPr>
              <a:noFill/>
              <a:ln w="12700">
                <a:noFill/>
              </a:ln>
              <a:effectLst/>
            </c:spPr>
          </c:marker>
          <c:cat>
            <c:numRef>
              <c:f>'Chart 10'!$A$2:$A$9</c:f>
              <c:numCache>
                <c:formatCode>General</c:formatCode>
                <c:ptCount val="7"/>
                <c:pt idx="0">
                  <c:v>2015</c:v>
                </c:pt>
                <c:pt idx="1">
                  <c:v>2016</c:v>
                </c:pt>
                <c:pt idx="2">
                  <c:v>2017</c:v>
                </c:pt>
                <c:pt idx="3">
                  <c:v>2018</c:v>
                </c:pt>
                <c:pt idx="4">
                  <c:v>2019</c:v>
                </c:pt>
                <c:pt idx="5">
                  <c:v>2020</c:v>
                </c:pt>
                <c:pt idx="6">
                  <c:v>2021</c:v>
                </c:pt>
              </c:numCache>
            </c:numRef>
          </c:cat>
          <c:val>
            <c:numRef>
              <c:f>'Chart 10'!$C$2:$C$9</c:f>
              <c:numCache>
                <c:formatCode>0.0</c:formatCode>
                <c:ptCount val="7"/>
              </c:numCache>
            </c:numRef>
          </c:val>
          <c:smooth val="0"/>
        </c:ser>
        <c:dLbls>
          <c:showLegendKey val="0"/>
          <c:showVal val="0"/>
          <c:showCatName val="0"/>
          <c:showSerName val="0"/>
          <c:showPercent val="0"/>
          <c:showBubbleSize val="0"/>
        </c:dLbls>
        <c:marker val="1"/>
        <c:smooth val="0"/>
        <c:axId val="243721952"/>
        <c:axId val="243722344"/>
      </c:lineChart>
      <c:catAx>
        <c:axId val="2437219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722344"/>
        <c:crosses val="autoZero"/>
        <c:auto val="1"/>
        <c:lblAlgn val="ctr"/>
        <c:lblOffset val="100"/>
        <c:noMultiLvlLbl val="0"/>
      </c:catAx>
      <c:valAx>
        <c:axId val="243722344"/>
        <c:scaling>
          <c:orientation val="minMax"/>
          <c:min val="15.5"/>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721952"/>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11'!$B$1</c:f>
              <c:strCache>
                <c:ptCount val="1"/>
                <c:pt idx="0">
                  <c:v>Current forecast</c:v>
                </c:pt>
              </c:strCache>
            </c:strRef>
          </c:tx>
          <c:spPr>
            <a:ln>
              <a:solidFill>
                <a:srgbClr val="002060"/>
              </a:solidFill>
            </a:ln>
          </c:spPr>
          <c:marker>
            <c:symbol val="circle"/>
            <c:size val="5"/>
            <c:spPr>
              <a:noFill/>
              <a:ln w="12700">
                <a:noFill/>
              </a:ln>
              <a:effectLst/>
            </c:spPr>
          </c:marker>
          <c:cat>
            <c:numRef>
              <c:f>'Chart 11'!$A$2:$A$9</c:f>
              <c:numCache>
                <c:formatCode>General</c:formatCode>
                <c:ptCount val="7"/>
                <c:pt idx="0">
                  <c:v>2015</c:v>
                </c:pt>
                <c:pt idx="1">
                  <c:v>2016</c:v>
                </c:pt>
                <c:pt idx="2">
                  <c:v>2017</c:v>
                </c:pt>
                <c:pt idx="3">
                  <c:v>2018</c:v>
                </c:pt>
                <c:pt idx="4">
                  <c:v>2019</c:v>
                </c:pt>
                <c:pt idx="5">
                  <c:v>2020</c:v>
                </c:pt>
                <c:pt idx="6">
                  <c:v>2021</c:v>
                </c:pt>
              </c:numCache>
            </c:numRef>
          </c:cat>
          <c:val>
            <c:numRef>
              <c:f>'Chart 11'!$B$2:$B$9</c:f>
              <c:numCache>
                <c:formatCode>0.0</c:formatCode>
                <c:ptCount val="7"/>
                <c:pt idx="0">
                  <c:v>-3.2308459725000001</c:v>
                </c:pt>
                <c:pt idx="1">
                  <c:v>-3.3197692425000001</c:v>
                </c:pt>
                <c:pt idx="2">
                  <c:v>-2.3851238490000002</c:v>
                </c:pt>
                <c:pt idx="3">
                  <c:v>5.5</c:v>
                </c:pt>
                <c:pt idx="4">
                  <c:v>2.4</c:v>
                </c:pt>
                <c:pt idx="5">
                  <c:v>3.3</c:v>
                </c:pt>
                <c:pt idx="6">
                  <c:v>4.0999999999999996</c:v>
                </c:pt>
              </c:numCache>
            </c:numRef>
          </c:val>
          <c:smooth val="0"/>
        </c:ser>
        <c:ser>
          <c:idx val="1"/>
          <c:order val="1"/>
          <c:tx>
            <c:strRef>
              <c:f>'Chart 11'!$C$1</c:f>
              <c:strCache>
                <c:ptCount val="1"/>
              </c:strCache>
            </c:strRef>
          </c:tx>
          <c:spPr>
            <a:ln>
              <a:solidFill>
                <a:srgbClr val="C00000"/>
              </a:solidFill>
            </a:ln>
          </c:spPr>
          <c:marker>
            <c:symbol val="circle"/>
            <c:size val="5"/>
            <c:spPr>
              <a:noFill/>
              <a:ln w="12700">
                <a:noFill/>
              </a:ln>
              <a:effectLst/>
            </c:spPr>
          </c:marker>
          <c:cat>
            <c:numRef>
              <c:f>'Chart 11'!$A$2:$A$9</c:f>
              <c:numCache>
                <c:formatCode>General</c:formatCode>
                <c:ptCount val="7"/>
                <c:pt idx="0">
                  <c:v>2015</c:v>
                </c:pt>
                <c:pt idx="1">
                  <c:v>2016</c:v>
                </c:pt>
                <c:pt idx="2">
                  <c:v>2017</c:v>
                </c:pt>
                <c:pt idx="3">
                  <c:v>2018</c:v>
                </c:pt>
                <c:pt idx="4">
                  <c:v>2019</c:v>
                </c:pt>
                <c:pt idx="5">
                  <c:v>2020</c:v>
                </c:pt>
                <c:pt idx="6">
                  <c:v>2021</c:v>
                </c:pt>
              </c:numCache>
            </c:numRef>
          </c:cat>
          <c:val>
            <c:numRef>
              <c:f>'Chart 11'!$C$2:$C$9</c:f>
              <c:numCache>
                <c:formatCode>0.0</c:formatCode>
                <c:ptCount val="7"/>
              </c:numCache>
            </c:numRef>
          </c:val>
          <c:smooth val="0"/>
        </c:ser>
        <c:dLbls>
          <c:showLegendKey val="0"/>
          <c:showVal val="0"/>
          <c:showCatName val="0"/>
          <c:showSerName val="0"/>
          <c:showPercent val="0"/>
          <c:showBubbleSize val="0"/>
        </c:dLbls>
        <c:marker val="1"/>
        <c:smooth val="0"/>
        <c:axId val="243723128"/>
        <c:axId val="243723520"/>
      </c:lineChart>
      <c:catAx>
        <c:axId val="24372312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723520"/>
        <c:crosses val="autoZero"/>
        <c:auto val="1"/>
        <c:lblAlgn val="ctr"/>
        <c:lblOffset val="100"/>
        <c:noMultiLvlLbl val="0"/>
      </c:catAx>
      <c:valAx>
        <c:axId val="243723520"/>
        <c:scaling>
          <c:orientation val="minMax"/>
          <c:max val="6"/>
          <c:min val="-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723128"/>
        <c:crosses val="autoZero"/>
        <c:crossBetween val="between"/>
        <c:majorUnit val="1"/>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45998476809104E-2"/>
          <c:y val="5.6079601990049771E-2"/>
          <c:w val="0.88013066711984744"/>
          <c:h val="0.63498441698346431"/>
        </c:manualLayout>
      </c:layout>
      <c:lineChart>
        <c:grouping val="standard"/>
        <c:varyColors val="0"/>
        <c:ser>
          <c:idx val="2"/>
          <c:order val="0"/>
          <c:tx>
            <c:strRef>
              <c:f>'Chart 12'!$B$1</c:f>
              <c:strCache>
                <c:ptCount val="1"/>
                <c:pt idx="0">
                  <c:v>US real economic growth: previous quarter’s forecast</c:v>
                </c:pt>
              </c:strCache>
            </c:strRef>
          </c:tx>
          <c:spPr>
            <a:ln>
              <a:solidFill>
                <a:srgbClr val="002060"/>
              </a:solidFill>
            </a:ln>
          </c:spPr>
          <c:marker>
            <c:symbol val="none"/>
          </c:marker>
          <c:cat>
            <c:numRef>
              <c:f>'Chart 12'!$A$2:$A$9</c:f>
              <c:numCache>
                <c:formatCode>General</c:formatCode>
                <c:ptCount val="7"/>
                <c:pt idx="0">
                  <c:v>2015</c:v>
                </c:pt>
                <c:pt idx="1">
                  <c:v>2016</c:v>
                </c:pt>
                <c:pt idx="2">
                  <c:v>2017</c:v>
                </c:pt>
                <c:pt idx="3">
                  <c:v>2018</c:v>
                </c:pt>
                <c:pt idx="4">
                  <c:v>2019</c:v>
                </c:pt>
                <c:pt idx="5">
                  <c:v>2020</c:v>
                </c:pt>
                <c:pt idx="6">
                  <c:v>2021</c:v>
                </c:pt>
              </c:numCache>
            </c:numRef>
          </c:cat>
          <c:val>
            <c:numRef>
              <c:f>'Chart 12'!$B$2:$B$9</c:f>
              <c:numCache>
                <c:formatCode>0.0</c:formatCode>
                <c:ptCount val="7"/>
                <c:pt idx="0">
                  <c:v>2.8267638600000002</c:v>
                </c:pt>
                <c:pt idx="1">
                  <c:v>1.55</c:v>
                </c:pt>
                <c:pt idx="2">
                  <c:v>2.19</c:v>
                </c:pt>
                <c:pt idx="3">
                  <c:v>2.7850000000000001</c:v>
                </c:pt>
                <c:pt idx="4">
                  <c:v>2.5225</c:v>
                </c:pt>
                <c:pt idx="5">
                  <c:v>2.0550000000000002</c:v>
                </c:pt>
              </c:numCache>
            </c:numRef>
          </c:val>
          <c:smooth val="0"/>
        </c:ser>
        <c:ser>
          <c:idx val="3"/>
          <c:order val="1"/>
          <c:tx>
            <c:strRef>
              <c:f>'Chart 12'!$C$1</c:f>
              <c:strCache>
                <c:ptCount val="1"/>
                <c:pt idx="0">
                  <c:v>US real economic growth: current quarter’s forecast</c:v>
                </c:pt>
              </c:strCache>
            </c:strRef>
          </c:tx>
          <c:spPr>
            <a:ln>
              <a:solidFill>
                <a:srgbClr val="C00000"/>
              </a:solidFill>
            </a:ln>
          </c:spPr>
          <c:marker>
            <c:symbol val="none"/>
          </c:marker>
          <c:cat>
            <c:numRef>
              <c:f>'Chart 12'!$A$2:$A$9</c:f>
              <c:numCache>
                <c:formatCode>General</c:formatCode>
                <c:ptCount val="7"/>
                <c:pt idx="0">
                  <c:v>2015</c:v>
                </c:pt>
                <c:pt idx="1">
                  <c:v>2016</c:v>
                </c:pt>
                <c:pt idx="2">
                  <c:v>2017</c:v>
                </c:pt>
                <c:pt idx="3">
                  <c:v>2018</c:v>
                </c:pt>
                <c:pt idx="4">
                  <c:v>2019</c:v>
                </c:pt>
                <c:pt idx="5">
                  <c:v>2020</c:v>
                </c:pt>
                <c:pt idx="6">
                  <c:v>2021</c:v>
                </c:pt>
              </c:numCache>
            </c:numRef>
          </c:cat>
          <c:val>
            <c:numRef>
              <c:f>'Chart 12'!$C$2:$C$9</c:f>
              <c:numCache>
                <c:formatCode>0.0</c:formatCode>
                <c:ptCount val="7"/>
                <c:pt idx="0">
                  <c:v>2.8267638600000002</c:v>
                </c:pt>
                <c:pt idx="1">
                  <c:v>1.55</c:v>
                </c:pt>
                <c:pt idx="2">
                  <c:v>2.191458125</c:v>
                </c:pt>
                <c:pt idx="3">
                  <c:v>2.7751536175</c:v>
                </c:pt>
                <c:pt idx="4">
                  <c:v>2.2944764700000002</c:v>
                </c:pt>
                <c:pt idx="5">
                  <c:v>2.1922559474999996</c:v>
                </c:pt>
                <c:pt idx="6">
                  <c:v>2.1562819525000001</c:v>
                </c:pt>
              </c:numCache>
            </c:numRef>
          </c:val>
          <c:smooth val="0"/>
        </c:ser>
        <c:dLbls>
          <c:showLegendKey val="0"/>
          <c:showVal val="0"/>
          <c:showCatName val="0"/>
          <c:showSerName val="0"/>
          <c:showPercent val="0"/>
          <c:showBubbleSize val="0"/>
        </c:dLbls>
        <c:smooth val="0"/>
        <c:axId val="243979984"/>
        <c:axId val="243980376"/>
      </c:lineChart>
      <c:catAx>
        <c:axId val="24397998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980376"/>
        <c:crosses val="autoZero"/>
        <c:auto val="1"/>
        <c:lblAlgn val="ctr"/>
        <c:lblOffset val="100"/>
        <c:noMultiLvlLbl val="0"/>
      </c:catAx>
      <c:valAx>
        <c:axId val="243980376"/>
        <c:scaling>
          <c:orientation val="minMax"/>
          <c:min val="1"/>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979984"/>
        <c:crosses val="autoZero"/>
        <c:crossBetween val="between"/>
      </c:valAx>
      <c:spPr>
        <a:noFill/>
        <a:ln>
          <a:noFill/>
        </a:ln>
        <a:effectLst/>
      </c:spPr>
    </c:plotArea>
    <c:legend>
      <c:legendPos val="b"/>
      <c:layout>
        <c:manualLayout>
          <c:xMode val="edge"/>
          <c:yMode val="edge"/>
          <c:x val="1.3349711074422149E-2"/>
          <c:y val="0.80739577184364031"/>
          <c:w val="0.7486666666666667"/>
          <c:h val="0.19260422815635975"/>
        </c:manualLayout>
      </c:layout>
      <c:overlay val="0"/>
      <c:spPr>
        <a:noFill/>
        <a:ln>
          <a:noFill/>
        </a:ln>
        <a:effectLst/>
      </c:spPr>
      <c:txPr>
        <a:bodyPr rot="0" spcFirstLastPara="1" vertOverflow="ellipsis" vert="horz" wrap="square" anchor="ctr" anchorCtr="1"/>
        <a:lstStyle/>
        <a:p>
          <a:pPr>
            <a:defRPr sz="75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4.4139303482587072E-2"/>
          <c:w val="0.89292055360549816"/>
          <c:h val="0.68556767158434895"/>
        </c:manualLayout>
      </c:layout>
      <c:lineChart>
        <c:grouping val="standard"/>
        <c:varyColors val="0"/>
        <c:ser>
          <c:idx val="0"/>
          <c:order val="0"/>
          <c:tx>
            <c:strRef>
              <c:f>'Chart 13'!$B$1</c:f>
              <c:strCache>
                <c:ptCount val="1"/>
                <c:pt idx="0">
                  <c:v>EU real economic growth: previous quarter’s forecast</c:v>
                </c:pt>
              </c:strCache>
            </c:strRef>
          </c:tx>
          <c:spPr>
            <a:ln w="12700" cap="rnd">
              <a:solidFill>
                <a:srgbClr val="002060"/>
              </a:solidFill>
              <a:round/>
            </a:ln>
            <a:effectLst/>
          </c:spPr>
          <c:marker>
            <c:symbol val="none"/>
          </c:marker>
          <c:cat>
            <c:numRef>
              <c:f>'Chart 13'!$A$2:$A$9</c:f>
              <c:numCache>
                <c:formatCode>General</c:formatCode>
                <c:ptCount val="7"/>
                <c:pt idx="0">
                  <c:v>2015</c:v>
                </c:pt>
                <c:pt idx="1">
                  <c:v>2016</c:v>
                </c:pt>
                <c:pt idx="2">
                  <c:v>2017</c:v>
                </c:pt>
                <c:pt idx="3">
                  <c:v>2018</c:v>
                </c:pt>
                <c:pt idx="4">
                  <c:v>2019</c:v>
                </c:pt>
                <c:pt idx="5">
                  <c:v>2020</c:v>
                </c:pt>
                <c:pt idx="6">
                  <c:v>2021</c:v>
                </c:pt>
              </c:numCache>
            </c:numRef>
          </c:cat>
          <c:val>
            <c:numRef>
              <c:f>'Chart 13'!$B$2:$B$9</c:f>
              <c:numCache>
                <c:formatCode>0.0</c:formatCode>
                <c:ptCount val="7"/>
                <c:pt idx="0">
                  <c:v>1.9364522575000001</c:v>
                </c:pt>
                <c:pt idx="1">
                  <c:v>1.8290574325</c:v>
                </c:pt>
                <c:pt idx="2">
                  <c:v>2.48</c:v>
                </c:pt>
                <c:pt idx="3">
                  <c:v>2.0499999999999998</c:v>
                </c:pt>
                <c:pt idx="4">
                  <c:v>1.6</c:v>
                </c:pt>
                <c:pt idx="5">
                  <c:v>1.1000000000000001</c:v>
                </c:pt>
              </c:numCache>
            </c:numRef>
          </c:val>
          <c:smooth val="0"/>
        </c:ser>
        <c:ser>
          <c:idx val="1"/>
          <c:order val="1"/>
          <c:tx>
            <c:strRef>
              <c:f>'Chart 13'!$C$1</c:f>
              <c:strCache>
                <c:ptCount val="1"/>
                <c:pt idx="0">
                  <c:v>EU real economic growth: current quarter’s forecast</c:v>
                </c:pt>
              </c:strCache>
            </c:strRef>
          </c:tx>
          <c:spPr>
            <a:ln w="12700" cap="rnd">
              <a:solidFill>
                <a:srgbClr val="C00000"/>
              </a:solidFill>
              <a:round/>
            </a:ln>
            <a:effectLst/>
          </c:spPr>
          <c:marker>
            <c:symbol val="none"/>
          </c:marker>
          <c:cat>
            <c:numRef>
              <c:f>'Chart 13'!$A$2:$A$9</c:f>
              <c:numCache>
                <c:formatCode>General</c:formatCode>
                <c:ptCount val="7"/>
                <c:pt idx="0">
                  <c:v>2015</c:v>
                </c:pt>
                <c:pt idx="1">
                  <c:v>2016</c:v>
                </c:pt>
                <c:pt idx="2">
                  <c:v>2017</c:v>
                </c:pt>
                <c:pt idx="3">
                  <c:v>2018</c:v>
                </c:pt>
                <c:pt idx="4">
                  <c:v>2019</c:v>
                </c:pt>
                <c:pt idx="5">
                  <c:v>2020</c:v>
                </c:pt>
                <c:pt idx="6">
                  <c:v>2021</c:v>
                </c:pt>
              </c:numCache>
            </c:numRef>
          </c:cat>
          <c:val>
            <c:numRef>
              <c:f>'Chart 13'!$C$2:$C$9</c:f>
              <c:numCache>
                <c:formatCode>0.0</c:formatCode>
                <c:ptCount val="7"/>
                <c:pt idx="0">
                  <c:v>1.9364522575000001</c:v>
                </c:pt>
                <c:pt idx="1">
                  <c:v>1.8290574325</c:v>
                </c:pt>
                <c:pt idx="2">
                  <c:v>2.4706528849999998</c:v>
                </c:pt>
                <c:pt idx="3">
                  <c:v>1.8222563074999998</c:v>
                </c:pt>
                <c:pt idx="4">
                  <c:v>1.29069268</c:v>
                </c:pt>
                <c:pt idx="5">
                  <c:v>1.233631425</c:v>
                </c:pt>
                <c:pt idx="6">
                  <c:v>1.1485256025000001</c:v>
                </c:pt>
              </c:numCache>
            </c:numRef>
          </c:val>
          <c:smooth val="0"/>
        </c:ser>
        <c:dLbls>
          <c:showLegendKey val="0"/>
          <c:showVal val="0"/>
          <c:showCatName val="0"/>
          <c:showSerName val="0"/>
          <c:showPercent val="0"/>
          <c:showBubbleSize val="0"/>
        </c:dLbls>
        <c:smooth val="0"/>
        <c:axId val="243981160"/>
        <c:axId val="243981552"/>
      </c:lineChart>
      <c:catAx>
        <c:axId val="24398116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981552"/>
        <c:crosses val="autoZero"/>
        <c:auto val="1"/>
        <c:lblAlgn val="ctr"/>
        <c:lblOffset val="100"/>
        <c:noMultiLvlLbl val="0"/>
      </c:catAx>
      <c:valAx>
        <c:axId val="243981552"/>
        <c:scaling>
          <c:orientation val="minMax"/>
          <c:min val="-1"/>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981160"/>
        <c:crosses val="autoZero"/>
        <c:crossBetween val="between"/>
      </c:valAx>
      <c:spPr>
        <a:noFill/>
        <a:ln>
          <a:noFill/>
        </a:ln>
        <a:effectLst/>
      </c:spPr>
    </c:plotArea>
    <c:legend>
      <c:legendPos val="b"/>
      <c:layout>
        <c:manualLayout>
          <c:xMode val="edge"/>
          <c:yMode val="edge"/>
          <c:x val="3.1935369780905143E-3"/>
          <c:y val="0.8303288500098488"/>
          <c:w val="0.81133095238095232"/>
          <c:h val="0.161710767552388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28308509629068E-2"/>
          <c:y val="5.2099502487562205E-2"/>
          <c:w val="0.89292055360549816"/>
          <c:h val="0.634829923048714"/>
        </c:manualLayout>
      </c:layout>
      <c:lineChart>
        <c:grouping val="standard"/>
        <c:varyColors val="0"/>
        <c:ser>
          <c:idx val="4"/>
          <c:order val="0"/>
          <c:tx>
            <c:strRef>
              <c:f>'Chart 14'!$B$1</c:f>
              <c:strCache>
                <c:ptCount val="1"/>
                <c:pt idx="0">
                  <c:v>Russia real economic growth: previous quarter’s forecast</c:v>
                </c:pt>
              </c:strCache>
            </c:strRef>
          </c:tx>
          <c:spPr>
            <a:ln>
              <a:solidFill>
                <a:srgbClr val="002060"/>
              </a:solidFill>
            </a:ln>
          </c:spPr>
          <c:marker>
            <c:symbol val="none"/>
          </c:marker>
          <c:cat>
            <c:numRef>
              <c:f>'Chart 14'!$A$2:$A$8</c:f>
              <c:numCache>
                <c:formatCode>General</c:formatCode>
                <c:ptCount val="6"/>
                <c:pt idx="0">
                  <c:v>2015</c:v>
                </c:pt>
                <c:pt idx="1">
                  <c:v>2016</c:v>
                </c:pt>
                <c:pt idx="2">
                  <c:v>2017</c:v>
                </c:pt>
                <c:pt idx="3">
                  <c:v>2018</c:v>
                </c:pt>
                <c:pt idx="4">
                  <c:v>2019</c:v>
                </c:pt>
                <c:pt idx="5">
                  <c:v>2020</c:v>
                </c:pt>
              </c:numCache>
            </c:numRef>
          </c:cat>
          <c:val>
            <c:numRef>
              <c:f>'Chart 14'!$B$2:$B$8</c:f>
              <c:numCache>
                <c:formatCode>0.0</c:formatCode>
                <c:ptCount val="6"/>
                <c:pt idx="0">
                  <c:v>-2.52</c:v>
                </c:pt>
                <c:pt idx="1">
                  <c:v>-0.18620255299999999</c:v>
                </c:pt>
                <c:pt idx="2">
                  <c:v>1.5249954392499998</c:v>
                </c:pt>
                <c:pt idx="3">
                  <c:v>1.7250000000000001</c:v>
                </c:pt>
                <c:pt idx="4">
                  <c:v>1.8540000000000001</c:v>
                </c:pt>
                <c:pt idx="5">
                  <c:v>2.4</c:v>
                </c:pt>
              </c:numCache>
            </c:numRef>
          </c:val>
          <c:smooth val="0"/>
        </c:ser>
        <c:ser>
          <c:idx val="5"/>
          <c:order val="1"/>
          <c:tx>
            <c:strRef>
              <c:f>'Chart 14'!$C$1</c:f>
              <c:strCache>
                <c:ptCount val="1"/>
                <c:pt idx="0">
                  <c:v>Russia real economic growth: current quarter’s forecast</c:v>
                </c:pt>
              </c:strCache>
            </c:strRef>
          </c:tx>
          <c:spPr>
            <a:ln>
              <a:solidFill>
                <a:srgbClr val="C00000"/>
              </a:solidFill>
            </a:ln>
          </c:spPr>
          <c:marker>
            <c:symbol val="none"/>
          </c:marker>
          <c:cat>
            <c:numRef>
              <c:f>'Chart 14'!$A$2:$A$8</c:f>
              <c:numCache>
                <c:formatCode>General</c:formatCode>
                <c:ptCount val="6"/>
                <c:pt idx="0">
                  <c:v>2015</c:v>
                </c:pt>
                <c:pt idx="1">
                  <c:v>2016</c:v>
                </c:pt>
                <c:pt idx="2">
                  <c:v>2017</c:v>
                </c:pt>
                <c:pt idx="3">
                  <c:v>2018</c:v>
                </c:pt>
                <c:pt idx="4">
                  <c:v>2019</c:v>
                </c:pt>
                <c:pt idx="5">
                  <c:v>2020</c:v>
                </c:pt>
              </c:numCache>
            </c:numRef>
          </c:cat>
          <c:val>
            <c:numRef>
              <c:f>'Chart 14'!$C$2:$C$8</c:f>
              <c:numCache>
                <c:formatCode>0.0</c:formatCode>
                <c:ptCount val="6"/>
                <c:pt idx="0">
                  <c:v>-2.52</c:v>
                </c:pt>
                <c:pt idx="1">
                  <c:v>0.3</c:v>
                </c:pt>
                <c:pt idx="2">
                  <c:v>1.6</c:v>
                </c:pt>
                <c:pt idx="3">
                  <c:v>2.2999999999999998</c:v>
                </c:pt>
                <c:pt idx="4">
                  <c:v>1.81029522</c:v>
                </c:pt>
                <c:pt idx="5">
                  <c:v>2.4436787225000001</c:v>
                </c:pt>
              </c:numCache>
            </c:numRef>
          </c:val>
          <c:smooth val="0"/>
        </c:ser>
        <c:dLbls>
          <c:showLegendKey val="0"/>
          <c:showVal val="0"/>
          <c:showCatName val="0"/>
          <c:showSerName val="0"/>
          <c:showPercent val="0"/>
          <c:showBubbleSize val="0"/>
        </c:dLbls>
        <c:smooth val="0"/>
        <c:axId val="243982336"/>
        <c:axId val="243982728"/>
      </c:lineChart>
      <c:catAx>
        <c:axId val="24398233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982728"/>
        <c:crosses val="autoZero"/>
        <c:auto val="1"/>
        <c:lblAlgn val="ctr"/>
        <c:lblOffset val="100"/>
        <c:noMultiLvlLbl val="0"/>
      </c:catAx>
      <c:valAx>
        <c:axId val="243982728"/>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3982336"/>
        <c:crosses val="autoZero"/>
        <c:crossBetween val="between"/>
      </c:valAx>
      <c:spPr>
        <a:noFill/>
        <a:ln>
          <a:noFill/>
        </a:ln>
        <a:effectLst/>
      </c:spPr>
    </c:plotArea>
    <c:legend>
      <c:legendPos val="b"/>
      <c:layout>
        <c:manualLayout>
          <c:xMode val="edge"/>
          <c:yMode val="edge"/>
          <c:x val="0"/>
          <c:y val="0.80967719815030681"/>
          <c:w val="0.8199912698412698"/>
          <c:h val="0.1762676390176710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2.2538037279603487E-2"/>
          <c:w val="0.89037496824993634"/>
          <c:h val="0.62254791143807753"/>
        </c:manualLayout>
      </c:layout>
      <c:lineChart>
        <c:grouping val="standard"/>
        <c:varyColors val="0"/>
        <c:ser>
          <c:idx val="2"/>
          <c:order val="0"/>
          <c:tx>
            <c:strRef>
              <c:f>'Chart 15'!$B$1</c:f>
              <c:strCache>
                <c:ptCount val="1"/>
                <c:pt idx="0">
                  <c:v>International food prices: previous quarter’s forecast</c:v>
                </c:pt>
              </c:strCache>
            </c:strRef>
          </c:tx>
          <c:spPr>
            <a:ln>
              <a:solidFill>
                <a:srgbClr val="002060"/>
              </a:solidFill>
            </a:ln>
          </c:spPr>
          <c:marker>
            <c:symbol val="none"/>
          </c:marker>
          <c:cat>
            <c:strRef>
              <c:f>'Chart 15'!$A$2:$A$32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15'!$B$2:$B$32</c:f>
              <c:numCache>
                <c:formatCode>0.0</c:formatCode>
                <c:ptCount val="27"/>
                <c:pt idx="0">
                  <c:v>175.366354</c:v>
                </c:pt>
                <c:pt idx="1">
                  <c:v>166.83400399999999</c:v>
                </c:pt>
                <c:pt idx="2">
                  <c:v>158.08239599999999</c:v>
                </c:pt>
                <c:pt idx="3">
                  <c:v>155.582572</c:v>
                </c:pt>
                <c:pt idx="4">
                  <c:v>149.89097599999999</c:v>
                </c:pt>
                <c:pt idx="5">
                  <c:v>157.74853899999999</c:v>
                </c:pt>
                <c:pt idx="6">
                  <c:v>166.42310499999999</c:v>
                </c:pt>
                <c:pt idx="7">
                  <c:v>171.46463399999999</c:v>
                </c:pt>
                <c:pt idx="8">
                  <c:v>173.89</c:v>
                </c:pt>
                <c:pt idx="9">
                  <c:v>172.35</c:v>
                </c:pt>
                <c:pt idx="10">
                  <c:v>178.197901</c:v>
                </c:pt>
                <c:pt idx="11">
                  <c:v>173.68466100000001</c:v>
                </c:pt>
                <c:pt idx="12">
                  <c:v>171.004133</c:v>
                </c:pt>
                <c:pt idx="13">
                  <c:v>174.175027</c:v>
                </c:pt>
                <c:pt idx="14">
                  <c:v>166.781093</c:v>
                </c:pt>
                <c:pt idx="15">
                  <c:v>165.55820600000001</c:v>
                </c:pt>
                <c:pt idx="16">
                  <c:v>165.62290200000001</c:v>
                </c:pt>
                <c:pt idx="17">
                  <c:v>166.31011899999999</c:v>
                </c:pt>
                <c:pt idx="18">
                  <c:v>167.70351700000001</c:v>
                </c:pt>
                <c:pt idx="19">
                  <c:v>168.52845099999999</c:v>
                </c:pt>
                <c:pt idx="20">
                  <c:v>170.07229699999999</c:v>
                </c:pt>
                <c:pt idx="21">
                  <c:v>171.29216</c:v>
                </c:pt>
                <c:pt idx="22">
                  <c:v>172.31539900000001</c:v>
                </c:pt>
                <c:pt idx="23">
                  <c:v>173.23412200000001</c:v>
                </c:pt>
                <c:pt idx="24">
                  <c:v>174.11050299999999</c:v>
                </c:pt>
                <c:pt idx="25">
                  <c:v>174.985691</c:v>
                </c:pt>
              </c:numCache>
            </c:numRef>
          </c:val>
          <c:smooth val="0"/>
        </c:ser>
        <c:ser>
          <c:idx val="6"/>
          <c:order val="1"/>
          <c:tx>
            <c:strRef>
              <c:f>'Chart 15'!$C$1</c:f>
              <c:strCache>
                <c:ptCount val="1"/>
                <c:pt idx="0">
                  <c:v>International food prices: current quarter’s forecast</c:v>
                </c:pt>
              </c:strCache>
            </c:strRef>
          </c:tx>
          <c:spPr>
            <a:ln>
              <a:solidFill>
                <a:srgbClr val="C00000"/>
              </a:solidFill>
            </a:ln>
          </c:spPr>
          <c:marker>
            <c:symbol val="none"/>
          </c:marker>
          <c:cat>
            <c:strRef>
              <c:f>'Chart 15'!$A$2:$A$32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15'!$C$2:$C$32</c:f>
              <c:numCache>
                <c:formatCode>0.0</c:formatCode>
                <c:ptCount val="27"/>
                <c:pt idx="0">
                  <c:v>175.366354</c:v>
                </c:pt>
                <c:pt idx="1">
                  <c:v>166.83400399999999</c:v>
                </c:pt>
                <c:pt idx="2">
                  <c:v>158.08239599999999</c:v>
                </c:pt>
                <c:pt idx="3">
                  <c:v>155.582572</c:v>
                </c:pt>
                <c:pt idx="4">
                  <c:v>149.89097599999999</c:v>
                </c:pt>
                <c:pt idx="5">
                  <c:v>157.74853899999999</c:v>
                </c:pt>
                <c:pt idx="6">
                  <c:v>166.42310499999999</c:v>
                </c:pt>
                <c:pt idx="7">
                  <c:v>171.46463399999999</c:v>
                </c:pt>
                <c:pt idx="8">
                  <c:v>173.89</c:v>
                </c:pt>
                <c:pt idx="9">
                  <c:v>172.35</c:v>
                </c:pt>
                <c:pt idx="10">
                  <c:v>178.197901</c:v>
                </c:pt>
                <c:pt idx="11">
                  <c:v>173.727464</c:v>
                </c:pt>
                <c:pt idx="12">
                  <c:v>171.004133</c:v>
                </c:pt>
                <c:pt idx="13">
                  <c:v>174.175027</c:v>
                </c:pt>
                <c:pt idx="14">
                  <c:v>166.47861499999999</c:v>
                </c:pt>
                <c:pt idx="15">
                  <c:v>162.14166800000001</c:v>
                </c:pt>
                <c:pt idx="16">
                  <c:v>167.10676699999999</c:v>
                </c:pt>
                <c:pt idx="17">
                  <c:v>167.52708699999999</c:v>
                </c:pt>
                <c:pt idx="18">
                  <c:v>166.34454400000001</c:v>
                </c:pt>
                <c:pt idx="19">
                  <c:v>166.305384</c:v>
                </c:pt>
                <c:pt idx="20">
                  <c:v>166.555992</c:v>
                </c:pt>
                <c:pt idx="21">
                  <c:v>166.906149</c:v>
                </c:pt>
                <c:pt idx="22">
                  <c:v>168.094956</c:v>
                </c:pt>
                <c:pt idx="23">
                  <c:v>169.266728</c:v>
                </c:pt>
                <c:pt idx="24">
                  <c:v>170.41452200000001</c:v>
                </c:pt>
                <c:pt idx="25">
                  <c:v>171.53762699999999</c:v>
                </c:pt>
                <c:pt idx="26">
                  <c:v>172.64039099999999</c:v>
                </c:pt>
              </c:numCache>
            </c:numRef>
          </c:val>
          <c:smooth val="0"/>
        </c:ser>
        <c:dLbls>
          <c:showLegendKey val="0"/>
          <c:showVal val="0"/>
          <c:showCatName val="0"/>
          <c:showSerName val="0"/>
          <c:showPercent val="0"/>
          <c:showBubbleSize val="0"/>
        </c:dLbls>
        <c:smooth val="0"/>
        <c:axId val="425762936"/>
        <c:axId val="425763328"/>
      </c:lineChart>
      <c:catAx>
        <c:axId val="42576293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763328"/>
        <c:crosses val="autoZero"/>
        <c:auto val="1"/>
        <c:lblAlgn val="ctr"/>
        <c:lblOffset val="100"/>
        <c:noMultiLvlLbl val="0"/>
      </c:catAx>
      <c:valAx>
        <c:axId val="425763328"/>
        <c:scaling>
          <c:orientation val="minMax"/>
          <c:max val="240"/>
          <c:min val="14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762936"/>
        <c:crosses val="autoZero"/>
        <c:crossBetween val="between"/>
        <c:majorUnit val="20"/>
      </c:valAx>
      <c:spPr>
        <a:noFill/>
        <a:ln>
          <a:noFill/>
        </a:ln>
        <a:effectLst/>
      </c:spPr>
    </c:plotArea>
    <c:legend>
      <c:legendPos val="r"/>
      <c:layout>
        <c:manualLayout>
          <c:xMode val="edge"/>
          <c:yMode val="edge"/>
          <c:x val="7.6588787057355534E-4"/>
          <c:y val="0.80067819989654576"/>
          <c:w val="0.7565170634920636"/>
          <c:h val="0.1993218001034542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0587259368499E-2"/>
          <c:y val="3.5298841202465008E-2"/>
          <c:w val="0.89190889319278643"/>
          <c:h val="0.60281263670166219"/>
        </c:manualLayout>
      </c:layout>
      <c:lineChart>
        <c:grouping val="standard"/>
        <c:varyColors val="0"/>
        <c:ser>
          <c:idx val="0"/>
          <c:order val="0"/>
          <c:tx>
            <c:strRef>
              <c:f>'Chart 16'!$B$1</c:f>
              <c:strCache>
                <c:ptCount val="1"/>
                <c:pt idx="0">
                  <c:v>International oil prices: previous quarter’s forecast</c:v>
                </c:pt>
              </c:strCache>
            </c:strRef>
          </c:tx>
          <c:spPr>
            <a:ln w="12700" cap="rnd">
              <a:solidFill>
                <a:srgbClr val="C00000"/>
              </a:solidFill>
              <a:round/>
            </a:ln>
            <a:effectLst/>
          </c:spPr>
          <c:marker>
            <c:symbol val="none"/>
          </c:marker>
          <c:cat>
            <c:strRef>
              <c:f>'Chart 16'!$A$2:$A$32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16'!$B$2:$B$31</c:f>
              <c:numCache>
                <c:formatCode>0.0</c:formatCode>
                <c:ptCount val="26"/>
                <c:pt idx="0">
                  <c:v>53.887869799999997</c:v>
                </c:pt>
                <c:pt idx="1">
                  <c:v>62.062708200000003</c:v>
                </c:pt>
                <c:pt idx="2">
                  <c:v>49.865783299999997</c:v>
                </c:pt>
                <c:pt idx="3">
                  <c:v>43.200816199999998</c:v>
                </c:pt>
                <c:pt idx="4">
                  <c:v>34.185668</c:v>
                </c:pt>
                <c:pt idx="5">
                  <c:v>45.873539899999997</c:v>
                </c:pt>
                <c:pt idx="6">
                  <c:v>45.797071000000003</c:v>
                </c:pt>
                <c:pt idx="7">
                  <c:v>49.983003199999999</c:v>
                </c:pt>
                <c:pt idx="8">
                  <c:v>54.09</c:v>
                </c:pt>
                <c:pt idx="9">
                  <c:v>50.21</c:v>
                </c:pt>
                <c:pt idx="10">
                  <c:v>51.675845899999999</c:v>
                </c:pt>
                <c:pt idx="11">
                  <c:v>61.4017421</c:v>
                </c:pt>
                <c:pt idx="12">
                  <c:v>66.936637200000007</c:v>
                </c:pt>
                <c:pt idx="13">
                  <c:v>74.459891400000004</c:v>
                </c:pt>
                <c:pt idx="14">
                  <c:v>75.437317500000006</c:v>
                </c:pt>
                <c:pt idx="15">
                  <c:v>85.154400600000002</c:v>
                </c:pt>
                <c:pt idx="16">
                  <c:v>81.8084135</c:v>
                </c:pt>
                <c:pt idx="17">
                  <c:v>80.583514899999997</c:v>
                </c:pt>
                <c:pt idx="18">
                  <c:v>80.145188200000007</c:v>
                </c:pt>
                <c:pt idx="19">
                  <c:v>79.934217599999997</c:v>
                </c:pt>
                <c:pt idx="20">
                  <c:v>79.924167100000005</c:v>
                </c:pt>
                <c:pt idx="21">
                  <c:v>80.024280200000007</c:v>
                </c:pt>
                <c:pt idx="22">
                  <c:v>80.196301099999999</c:v>
                </c:pt>
                <c:pt idx="23">
                  <c:v>80.425359799999995</c:v>
                </c:pt>
                <c:pt idx="24">
                  <c:v>80.704217400000005</c:v>
                </c:pt>
                <c:pt idx="25">
                  <c:v>81.0270929</c:v>
                </c:pt>
              </c:numCache>
            </c:numRef>
          </c:val>
          <c:smooth val="0"/>
        </c:ser>
        <c:ser>
          <c:idx val="4"/>
          <c:order val="1"/>
          <c:tx>
            <c:strRef>
              <c:f>'Chart 16'!$C$1</c:f>
              <c:strCache>
                <c:ptCount val="1"/>
                <c:pt idx="0">
                  <c:v>International oil prices: current quarter’s forecast</c:v>
                </c:pt>
              </c:strCache>
            </c:strRef>
          </c:tx>
          <c:spPr>
            <a:ln w="12700">
              <a:solidFill>
                <a:srgbClr val="002060"/>
              </a:solidFill>
            </a:ln>
          </c:spPr>
          <c:marker>
            <c:symbol val="none"/>
          </c:marker>
          <c:cat>
            <c:strRef>
              <c:f>'Chart 16'!$A$2:$A$32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16'!$C$2:$C$32</c:f>
              <c:numCache>
                <c:formatCode>0.0</c:formatCode>
                <c:ptCount val="27"/>
                <c:pt idx="0">
                  <c:v>53.887869799999997</c:v>
                </c:pt>
                <c:pt idx="1">
                  <c:v>62.062708200000003</c:v>
                </c:pt>
                <c:pt idx="2">
                  <c:v>49.865783299999997</c:v>
                </c:pt>
                <c:pt idx="3">
                  <c:v>43.200816199999998</c:v>
                </c:pt>
                <c:pt idx="4">
                  <c:v>34.185668</c:v>
                </c:pt>
                <c:pt idx="5">
                  <c:v>45.873539899999997</c:v>
                </c:pt>
                <c:pt idx="6">
                  <c:v>45.797071000000003</c:v>
                </c:pt>
                <c:pt idx="7">
                  <c:v>49.983003199999999</c:v>
                </c:pt>
                <c:pt idx="8">
                  <c:v>54.09</c:v>
                </c:pt>
                <c:pt idx="9">
                  <c:v>50.21</c:v>
                </c:pt>
                <c:pt idx="10">
                  <c:v>51.675845899999999</c:v>
                </c:pt>
                <c:pt idx="11">
                  <c:v>61.4017421</c:v>
                </c:pt>
                <c:pt idx="12">
                  <c:v>66.936637200000007</c:v>
                </c:pt>
                <c:pt idx="13">
                  <c:v>74.459891400000004</c:v>
                </c:pt>
                <c:pt idx="14">
                  <c:v>75.437317500000006</c:v>
                </c:pt>
                <c:pt idx="15">
                  <c:v>66.6511323</c:v>
                </c:pt>
                <c:pt idx="16">
                  <c:v>62.967897000000001</c:v>
                </c:pt>
                <c:pt idx="17">
                  <c:v>65.090461199999993</c:v>
                </c:pt>
                <c:pt idx="18">
                  <c:v>65.753776500000001</c:v>
                </c:pt>
                <c:pt idx="19">
                  <c:v>66.478715600000001</c:v>
                </c:pt>
                <c:pt idx="20">
                  <c:v>67.210577799999996</c:v>
                </c:pt>
                <c:pt idx="21">
                  <c:v>67.888333399999993</c:v>
                </c:pt>
                <c:pt idx="22">
                  <c:v>68.5228228</c:v>
                </c:pt>
                <c:pt idx="23">
                  <c:v>69.106836900000005</c:v>
                </c:pt>
                <c:pt idx="24">
                  <c:v>69.647442100000006</c:v>
                </c:pt>
                <c:pt idx="25">
                  <c:v>70.152881199999996</c:v>
                </c:pt>
                <c:pt idx="26">
                  <c:v>70.631613400000006</c:v>
                </c:pt>
              </c:numCache>
            </c:numRef>
          </c:val>
          <c:smooth val="0"/>
        </c:ser>
        <c:dLbls>
          <c:showLegendKey val="0"/>
          <c:showVal val="0"/>
          <c:showCatName val="0"/>
          <c:showSerName val="0"/>
          <c:showPercent val="0"/>
          <c:showBubbleSize val="0"/>
        </c:dLbls>
        <c:smooth val="0"/>
        <c:axId val="425764112"/>
        <c:axId val="425764504"/>
      </c:lineChart>
      <c:catAx>
        <c:axId val="4257641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764504"/>
        <c:crosses val="autoZero"/>
        <c:auto val="1"/>
        <c:lblAlgn val="ctr"/>
        <c:lblOffset val="100"/>
        <c:noMultiLvlLbl val="0"/>
      </c:catAx>
      <c:valAx>
        <c:axId val="425764504"/>
        <c:scaling>
          <c:orientation val="minMax"/>
          <c:min val="2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764112"/>
        <c:crosses val="autoZero"/>
        <c:crossBetween val="between"/>
        <c:majorUnit val="20"/>
      </c:valAx>
      <c:spPr>
        <a:noFill/>
        <a:ln>
          <a:noFill/>
        </a:ln>
        <a:effectLst/>
      </c:spPr>
    </c:plotArea>
    <c:legend>
      <c:legendPos val="r"/>
      <c:layout>
        <c:manualLayout>
          <c:xMode val="edge"/>
          <c:yMode val="edge"/>
          <c:x val="7.6597028194056338E-4"/>
          <c:y val="0.7812568350831145"/>
          <c:w val="0.73213055555555551"/>
          <c:h val="0.21874316491688542"/>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299784099567"/>
          <c:y val="4.7060267128473096E-2"/>
          <c:w val="0.8702137483650666"/>
          <c:h val="0.67694630276478596"/>
        </c:manualLayout>
      </c:layout>
      <c:lineChart>
        <c:grouping val="standard"/>
        <c:varyColors val="0"/>
        <c:ser>
          <c:idx val="1"/>
          <c:order val="0"/>
          <c:tx>
            <c:strRef>
              <c:f>'Chart 17'!$B$1</c:f>
              <c:strCache>
                <c:ptCount val="1"/>
                <c:pt idx="0">
                  <c:v>International copper prices: previous quarter’s forecast</c:v>
                </c:pt>
              </c:strCache>
            </c:strRef>
          </c:tx>
          <c:spPr>
            <a:ln>
              <a:solidFill>
                <a:srgbClr val="C00000"/>
              </a:solidFill>
            </a:ln>
          </c:spPr>
          <c:marker>
            <c:symbol val="none"/>
          </c:marker>
          <c:cat>
            <c:strRef>
              <c:f>'Chart 17'!$A$2:$A$32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17'!$B$2:$B$32</c:f>
              <c:numCache>
                <c:formatCode>0.0</c:formatCode>
                <c:ptCount val="27"/>
                <c:pt idx="0">
                  <c:v>5832.5279200000004</c:v>
                </c:pt>
                <c:pt idx="1">
                  <c:v>6053.68815</c:v>
                </c:pt>
                <c:pt idx="2">
                  <c:v>5265.2800800000005</c:v>
                </c:pt>
                <c:pt idx="3">
                  <c:v>4878.9747900000002</c:v>
                </c:pt>
                <c:pt idx="4">
                  <c:v>4670.3448600000002</c:v>
                </c:pt>
                <c:pt idx="5">
                  <c:v>4735.3926899999997</c:v>
                </c:pt>
                <c:pt idx="6">
                  <c:v>4779.1993899999998</c:v>
                </c:pt>
                <c:pt idx="7">
                  <c:v>5265.3868400000001</c:v>
                </c:pt>
                <c:pt idx="8">
                  <c:v>5839.53</c:v>
                </c:pt>
                <c:pt idx="9">
                  <c:v>5667.53</c:v>
                </c:pt>
                <c:pt idx="10">
                  <c:v>6343.8761999999997</c:v>
                </c:pt>
                <c:pt idx="11">
                  <c:v>6822.6710000000003</c:v>
                </c:pt>
                <c:pt idx="12">
                  <c:v>6956.2381100000002</c:v>
                </c:pt>
                <c:pt idx="13">
                  <c:v>6880.6102499999997</c:v>
                </c:pt>
                <c:pt idx="14">
                  <c:v>6116.79979</c:v>
                </c:pt>
                <c:pt idx="15">
                  <c:v>6244.2711399999998</c:v>
                </c:pt>
                <c:pt idx="16">
                  <c:v>6350.5953099999997</c:v>
                </c:pt>
                <c:pt idx="17">
                  <c:v>6335.0892800000001</c:v>
                </c:pt>
                <c:pt idx="18">
                  <c:v>6370.4373400000004</c:v>
                </c:pt>
                <c:pt idx="19">
                  <c:v>6398.2269100000003</c:v>
                </c:pt>
                <c:pt idx="20">
                  <c:v>6414.8009700000002</c:v>
                </c:pt>
                <c:pt idx="21">
                  <c:v>6432.0728300000001</c:v>
                </c:pt>
                <c:pt idx="22">
                  <c:v>6451.7509399999999</c:v>
                </c:pt>
                <c:pt idx="23">
                  <c:v>6474.7557900000002</c:v>
                </c:pt>
                <c:pt idx="24">
                  <c:v>6501.4069099999997</c:v>
                </c:pt>
                <c:pt idx="25">
                  <c:v>6531.6988899999997</c:v>
                </c:pt>
              </c:numCache>
            </c:numRef>
          </c:val>
          <c:smooth val="0"/>
        </c:ser>
        <c:ser>
          <c:idx val="5"/>
          <c:order val="1"/>
          <c:tx>
            <c:strRef>
              <c:f>'Chart 17'!$C$1</c:f>
              <c:strCache>
                <c:ptCount val="1"/>
                <c:pt idx="0">
                  <c:v>International copper prices: current quarter’s forecast</c:v>
                </c:pt>
              </c:strCache>
            </c:strRef>
          </c:tx>
          <c:spPr>
            <a:ln w="19050" cap="rnd">
              <a:solidFill>
                <a:srgbClr val="002060"/>
              </a:solidFill>
              <a:round/>
            </a:ln>
            <a:effectLst/>
          </c:spPr>
          <c:marker>
            <c:symbol val="none"/>
          </c:marker>
          <c:cat>
            <c:strRef>
              <c:f>'Chart 17'!$A$2:$A$32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17'!$C$2:$C$32</c:f>
              <c:numCache>
                <c:formatCode>0.0</c:formatCode>
                <c:ptCount val="27"/>
                <c:pt idx="0">
                  <c:v>5832.5279200000004</c:v>
                </c:pt>
                <c:pt idx="1">
                  <c:v>6053.68815</c:v>
                </c:pt>
                <c:pt idx="2">
                  <c:v>5265.2800800000005</c:v>
                </c:pt>
                <c:pt idx="3">
                  <c:v>4878.9747900000002</c:v>
                </c:pt>
                <c:pt idx="4">
                  <c:v>4670.3448600000002</c:v>
                </c:pt>
                <c:pt idx="5">
                  <c:v>4735.3926899999997</c:v>
                </c:pt>
                <c:pt idx="6">
                  <c:v>4779.1993899999998</c:v>
                </c:pt>
                <c:pt idx="7">
                  <c:v>5265.3868400000001</c:v>
                </c:pt>
                <c:pt idx="8">
                  <c:v>5839.53</c:v>
                </c:pt>
                <c:pt idx="9">
                  <c:v>5667.53</c:v>
                </c:pt>
                <c:pt idx="10">
                  <c:v>6343.8761999999997</c:v>
                </c:pt>
                <c:pt idx="11">
                  <c:v>6822.6710000000003</c:v>
                </c:pt>
                <c:pt idx="12">
                  <c:v>6956.2381100000002</c:v>
                </c:pt>
                <c:pt idx="13">
                  <c:v>6880.6102499999997</c:v>
                </c:pt>
                <c:pt idx="14">
                  <c:v>6116.79979</c:v>
                </c:pt>
                <c:pt idx="15">
                  <c:v>6163.2848299999996</c:v>
                </c:pt>
                <c:pt idx="16">
                  <c:v>6174.5756300000003</c:v>
                </c:pt>
                <c:pt idx="17">
                  <c:v>6201.3711800000001</c:v>
                </c:pt>
                <c:pt idx="18">
                  <c:v>6220.50252</c:v>
                </c:pt>
                <c:pt idx="19">
                  <c:v>6271.6516199999996</c:v>
                </c:pt>
                <c:pt idx="20">
                  <c:v>6317.9075300000004</c:v>
                </c:pt>
                <c:pt idx="21">
                  <c:v>6358.6396100000002</c:v>
                </c:pt>
                <c:pt idx="22">
                  <c:v>6397.2915899999998</c:v>
                </c:pt>
                <c:pt idx="23">
                  <c:v>6434.5024000000003</c:v>
                </c:pt>
                <c:pt idx="24">
                  <c:v>6471.1495800000002</c:v>
                </c:pt>
                <c:pt idx="25">
                  <c:v>6507.8162400000001</c:v>
                </c:pt>
                <c:pt idx="26">
                  <c:v>6544.9456099999998</c:v>
                </c:pt>
              </c:numCache>
            </c:numRef>
          </c:val>
          <c:smooth val="0"/>
        </c:ser>
        <c:dLbls>
          <c:showLegendKey val="0"/>
          <c:showVal val="0"/>
          <c:showCatName val="0"/>
          <c:showSerName val="0"/>
          <c:showPercent val="0"/>
          <c:showBubbleSize val="0"/>
        </c:dLbls>
        <c:smooth val="0"/>
        <c:axId val="425765288"/>
        <c:axId val="425765680"/>
      </c:lineChart>
      <c:catAx>
        <c:axId val="42576528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765680"/>
        <c:crosses val="autoZero"/>
        <c:auto val="1"/>
        <c:lblAlgn val="ctr"/>
        <c:lblOffset val="100"/>
        <c:noMultiLvlLbl val="0"/>
      </c:catAx>
      <c:valAx>
        <c:axId val="425765680"/>
        <c:scaling>
          <c:orientation val="minMax"/>
          <c:max val="8000"/>
          <c:min val="40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765288"/>
        <c:crosses val="autoZero"/>
        <c:crossBetween val="between"/>
        <c:majorUnit val="1000"/>
      </c:valAx>
      <c:spPr>
        <a:noFill/>
        <a:ln>
          <a:noFill/>
        </a:ln>
        <a:effectLst/>
      </c:spPr>
    </c:plotArea>
    <c:legend>
      <c:legendPos val="r"/>
      <c:layout>
        <c:manualLayout>
          <c:xMode val="edge"/>
          <c:yMode val="edge"/>
          <c:x val="1.0846615443230886E-2"/>
          <c:y val="0.83922051642985973"/>
          <c:w val="0.76740753968253961"/>
          <c:h val="0.1607795327359228"/>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80555555555551E-2"/>
          <c:y val="5.2959501557632398E-2"/>
          <c:w val="0.88245357142857139"/>
          <c:h val="0.77390211923142083"/>
        </c:manualLayout>
      </c:layout>
      <c:areaChart>
        <c:grouping val="standard"/>
        <c:varyColors val="0"/>
        <c:ser>
          <c:idx val="7"/>
          <c:order val="0"/>
          <c:tx>
            <c:v>90%</c:v>
          </c:tx>
          <c:spPr>
            <a:solidFill>
              <a:srgbClr val="7FC589"/>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HDP'!$K$31:$K$49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5.4595546221154025</c:v>
                </c:pt>
                <c:pt idx="7">
                  <c:v>5.5688327638663022</c:v>
                </c:pt>
                <c:pt idx="8">
                  <c:v>5.8683316989109775</c:v>
                </c:pt>
                <c:pt idx="9">
                  <c:v>8.0086723487537661</c:v>
                </c:pt>
                <c:pt idx="10">
                  <c:v>8.5266926968328391</c:v>
                </c:pt>
                <c:pt idx="11">
                  <c:v>8.5134832394509168</c:v>
                </c:pt>
                <c:pt idx="12">
                  <c:v>8.7326051664240296</c:v>
                </c:pt>
                <c:pt idx="13">
                  <c:v>8.6663483568620183</c:v>
                </c:pt>
                <c:pt idx="14">
                  <c:v>9.0311070457470226</c:v>
                </c:pt>
                <c:pt idx="15">
                  <c:v>9.1908448737787598</c:v>
                </c:pt>
                <c:pt idx="16">
                  <c:v>9.1983496599188488</c:v>
                </c:pt>
                <c:pt idx="17">
                  <c:v>9.3115032576203767</c:v>
                </c:pt>
                <c:pt idx="18">
                  <c:v>9.2478598385008048</c:v>
                </c:pt>
              </c:numCache>
            </c:numRef>
          </c:val>
        </c:ser>
        <c:ser>
          <c:idx val="6"/>
          <c:order val="1"/>
          <c:tx>
            <c:v>70%</c:v>
          </c:tx>
          <c:spPr>
            <a:solidFill>
              <a:srgbClr val="5FBA75"/>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HDP'!$J$31:$J$49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5.3494015405589854</c:v>
                </c:pt>
                <c:pt idx="7">
                  <c:v>5.1832969784188414</c:v>
                </c:pt>
                <c:pt idx="8">
                  <c:v>5.207413209572473</c:v>
                </c:pt>
                <c:pt idx="9">
                  <c:v>6.9071415331895913</c:v>
                </c:pt>
                <c:pt idx="10">
                  <c:v>7.3530710882009735</c:v>
                </c:pt>
                <c:pt idx="11">
                  <c:v>7.2677708377513603</c:v>
                </c:pt>
                <c:pt idx="12">
                  <c:v>7.4148019716567823</c:v>
                </c:pt>
                <c:pt idx="13">
                  <c:v>7.276454369027082</c:v>
                </c:pt>
                <c:pt idx="14">
                  <c:v>7.5885343526631157</c:v>
                </c:pt>
                <c:pt idx="15">
                  <c:v>7.6955934754458823</c:v>
                </c:pt>
                <c:pt idx="16">
                  <c:v>7.6504195563370008</c:v>
                </c:pt>
                <c:pt idx="17">
                  <c:v>7.7108944487895581</c:v>
                </c:pt>
                <c:pt idx="18">
                  <c:v>7.6472510296699863</c:v>
                </c:pt>
              </c:numCache>
            </c:numRef>
          </c:val>
        </c:ser>
        <c:ser>
          <c:idx val="5"/>
          <c:order val="2"/>
          <c:tx>
            <c:v>50%</c:v>
          </c:tx>
          <c:spPr>
            <a:solidFill>
              <a:srgbClr val="30A95A"/>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HDP'!$I$31:$I$49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5.2838724789600757</c:v>
                </c:pt>
                <c:pt idx="7">
                  <c:v>4.9539452628226579</c:v>
                </c:pt>
                <c:pt idx="8">
                  <c:v>4.8142388399790157</c:v>
                </c:pt>
                <c:pt idx="9">
                  <c:v>6.2518509172004952</c:v>
                </c:pt>
                <c:pt idx="10">
                  <c:v>6.6548943182078482</c:v>
                </c:pt>
                <c:pt idx="11">
                  <c:v>6.5267079137542057</c:v>
                </c:pt>
                <c:pt idx="12">
                  <c:v>6.6308528936555984</c:v>
                </c:pt>
                <c:pt idx="13">
                  <c:v>6.4496191370218696</c:v>
                </c:pt>
                <c:pt idx="14">
                  <c:v>6.7303610403024976</c:v>
                </c:pt>
                <c:pt idx="15">
                  <c:v>6.8060820827298585</c:v>
                </c:pt>
                <c:pt idx="16">
                  <c:v>6.7295700832655712</c:v>
                </c:pt>
                <c:pt idx="17">
                  <c:v>6.7587068953627218</c:v>
                </c:pt>
                <c:pt idx="18">
                  <c:v>6.69506347624315</c:v>
                </c:pt>
              </c:numCache>
            </c:numRef>
          </c:val>
        </c:ser>
        <c:ser>
          <c:idx val="4"/>
          <c:order val="3"/>
          <c:tx>
            <c:v>30%</c:v>
          </c:tx>
          <c:spPr>
            <a:solidFill>
              <a:srgbClr val="00A147"/>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HDP'!$H$31:$H$49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5.231519046678029</c:v>
                </c:pt>
                <c:pt idx="7">
                  <c:v>4.7707082498354936</c:v>
                </c:pt>
                <c:pt idx="8">
                  <c:v>4.5001182462867337</c:v>
                </c:pt>
                <c:pt idx="9">
                  <c:v>5.7283165943800274</c:v>
                </c:pt>
                <c:pt idx="10">
                  <c:v>6.0970967646207015</c:v>
                </c:pt>
                <c:pt idx="11">
                  <c:v>5.9346471294003802</c:v>
                </c:pt>
                <c:pt idx="12">
                  <c:v>6.0045288785350941</c:v>
                </c:pt>
                <c:pt idx="13">
                  <c:v>5.7890318911346847</c:v>
                </c:pt>
                <c:pt idx="14">
                  <c:v>6.0447367188384007</c:v>
                </c:pt>
                <c:pt idx="15">
                  <c:v>6.0954206856888495</c:v>
                </c:pt>
                <c:pt idx="16">
                  <c:v>5.9938716106476502</c:v>
                </c:pt>
                <c:pt idx="17">
                  <c:v>5.997971347167887</c:v>
                </c:pt>
                <c:pt idx="18">
                  <c:v>5.9343279280483152</c:v>
                </c:pt>
              </c:numCache>
            </c:numRef>
          </c:val>
        </c:ser>
        <c:ser>
          <c:idx val="3"/>
          <c:order val="4"/>
          <c:tx>
            <c:strRef>
              <c:f>'[1]Prognóza HDP'!$G$1</c:f>
              <c:strCache>
                <c:ptCount val="1"/>
                <c:pt idx="0">
                  <c:v>-0.3</c:v>
                </c:pt>
              </c:strCache>
            </c:strRef>
          </c:tx>
          <c:spPr>
            <a:solidFill>
              <a:srgbClr val="30A95A"/>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HDP'!$G$31:$G$49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5.0871670062734973</c:v>
                </c:pt>
                <c:pt idx="7">
                  <c:v>4.2654761084196346</c:v>
                </c:pt>
                <c:pt idx="8">
                  <c:v>3.6340060038595476</c:v>
                </c:pt>
                <c:pt idx="9">
                  <c:v>4.284796190334716</c:v>
                </c:pt>
                <c:pt idx="10">
                  <c:v>4.5501910931437362</c:v>
                </c:pt>
                <c:pt idx="11">
                  <c:v>4.2843561904917609</c:v>
                </c:pt>
                <c:pt idx="12">
                  <c:v>4.2508526721948208</c:v>
                </c:pt>
                <c:pt idx="13">
                  <c:v>3.9319704173627588</c:v>
                </c:pt>
                <c:pt idx="14">
                  <c:v>4.1088778340924268</c:v>
                </c:pt>
                <c:pt idx="15">
                  <c:v>4.0807643899688273</c:v>
                </c:pt>
                <c:pt idx="16">
                  <c:v>3.9004179039535796</c:v>
                </c:pt>
                <c:pt idx="17">
                  <c:v>3.8257202294997681</c:v>
                </c:pt>
                <c:pt idx="18">
                  <c:v>3.7620768103801963</c:v>
                </c:pt>
              </c:numCache>
            </c:numRef>
          </c:val>
        </c:ser>
        <c:ser>
          <c:idx val="2"/>
          <c:order val="5"/>
          <c:tx>
            <c:strRef>
              <c:f>'[1]Prognóza HDP'!$F$1</c:f>
              <c:strCache>
                <c:ptCount val="1"/>
                <c:pt idx="0">
                  <c:v>-0.5</c:v>
                </c:pt>
              </c:strCache>
            </c:strRef>
          </c:tx>
          <c:spPr>
            <a:solidFill>
              <a:srgbClr val="5FBA75"/>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HDP'!$F$31:$F$49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5.0311893744769582</c:v>
                </c:pt>
                <c:pt idx="7">
                  <c:v>4.0695543971317472</c:v>
                </c:pt>
                <c:pt idx="8">
                  <c:v>3.2981402130803117</c:v>
                </c:pt>
                <c:pt idx="9">
                  <c:v>3.7250198723693226</c:v>
                </c:pt>
                <c:pt idx="10">
                  <c:v>3.9470910456254185</c:v>
                </c:pt>
                <c:pt idx="11">
                  <c:v>3.6379324134205184</c:v>
                </c:pt>
                <c:pt idx="12">
                  <c:v>3.5611051655706536</c:v>
                </c:pt>
                <c:pt idx="13">
                  <c:v>3.1988991811856655</c:v>
                </c:pt>
                <c:pt idx="14">
                  <c:v>3.3417090235521791</c:v>
                </c:pt>
                <c:pt idx="15">
                  <c:v>3.2794980050654257</c:v>
                </c:pt>
                <c:pt idx="16">
                  <c:v>3.065053944687024</c:v>
                </c:pt>
                <c:pt idx="17">
                  <c:v>2.9562586958700598</c:v>
                </c:pt>
                <c:pt idx="18">
                  <c:v>2.892615276750488</c:v>
                </c:pt>
              </c:numCache>
            </c:numRef>
          </c:val>
        </c:ser>
        <c:ser>
          <c:idx val="1"/>
          <c:order val="6"/>
          <c:tx>
            <c:strRef>
              <c:f>'[1]Prognóza HDP'!$E$1</c:f>
              <c:strCache>
                <c:ptCount val="1"/>
                <c:pt idx="0">
                  <c:v>-0.7</c:v>
                </c:pt>
              </c:strCache>
            </c:strRef>
          </c:tx>
          <c:spPr>
            <a:solidFill>
              <a:srgbClr val="7FC589"/>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HDP'!$E$31:$E$49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4.9611240220776196</c:v>
                </c:pt>
                <c:pt idx="7">
                  <c:v>3.8243256637340624</c:v>
                </c:pt>
                <c:pt idx="8">
                  <c:v>2.8777480986842807</c:v>
                </c:pt>
                <c:pt idx="9">
                  <c:v>3.0243663483759384</c:v>
                </c:pt>
                <c:pt idx="10">
                  <c:v>3.1922106406269144</c:v>
                </c:pt>
                <c:pt idx="11">
                  <c:v>2.828825127416895</c:v>
                </c:pt>
                <c:pt idx="12">
                  <c:v>2.6977709985619107</c:v>
                </c:pt>
                <c:pt idx="13">
                  <c:v>2.2813381331718046</c:v>
                </c:pt>
                <c:pt idx="14">
                  <c:v>2.3814691681818285</c:v>
                </c:pt>
                <c:pt idx="15">
                  <c:v>2.2765793423385854</c:v>
                </c:pt>
                <c:pt idx="16">
                  <c:v>2.019456474603694</c:v>
                </c:pt>
                <c:pt idx="17">
                  <c:v>1.8679824184302403</c:v>
                </c:pt>
                <c:pt idx="18">
                  <c:v>1.8043389993106684</c:v>
                </c:pt>
              </c:numCache>
            </c:numRef>
          </c:val>
        </c:ser>
        <c:ser>
          <c:idx val="0"/>
          <c:order val="7"/>
          <c:tx>
            <c:strRef>
              <c:f>'[1]Prognóza HDP'!$D$1</c:f>
              <c:strCache>
                <c:ptCount val="1"/>
                <c:pt idx="0">
                  <c:v>-0.9</c:v>
                </c:pt>
              </c:strCache>
            </c:strRef>
          </c:tx>
          <c:spPr>
            <a:solidFill>
              <a:schemeClr val="bg1"/>
            </a:solidFill>
            <a:ln w="9525">
              <a:solidFill>
                <a:schemeClr val="bg1"/>
              </a:solidFill>
            </a:ln>
            <a:effectLst>
              <a:glow rad="127000">
                <a:schemeClr val="bg1"/>
              </a:glow>
              <a:outerShdw blurRad="76200" dist="12700" dir="8100000" sy="-23000" kx="800400" algn="br" rotWithShape="0">
                <a:prstClr val="black">
                  <a:alpha val="20000"/>
                </a:prstClr>
              </a:outerShdw>
            </a:effectLst>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HDP'!$D$31:$D$49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4.8433455236708607</c:v>
                </c:pt>
                <c:pt idx="7">
                  <c:v>3.4121009193104053</c:v>
                </c:pt>
                <c:pt idx="8">
                  <c:v>2.1710771082437255</c:v>
                </c:pt>
                <c:pt idx="9">
                  <c:v>1.8465813643083466</c:v>
                </c:pt>
                <c:pt idx="10">
                  <c:v>1.923271321365752</c:v>
                </c:pt>
                <c:pt idx="11">
                  <c:v>1.4687314729621619</c:v>
                </c:pt>
                <c:pt idx="12">
                  <c:v>1.246523008913607</c:v>
                </c:pt>
                <c:pt idx="13">
                  <c:v>0.73893580832992978</c:v>
                </c:pt>
                <c:pt idx="14">
                  <c:v>0.7673245959651136</c:v>
                </c:pt>
                <c:pt idx="15">
                  <c:v>0.59069252274703032</c:v>
                </c:pt>
                <c:pt idx="16">
                  <c:v>0.26182740763729884</c:v>
                </c:pt>
                <c:pt idx="17">
                  <c:v>3.8611104089004478E-2</c:v>
                </c:pt>
                <c:pt idx="18">
                  <c:v>-2.5032315030567354E-2</c:v>
                </c:pt>
              </c:numCache>
            </c:numRef>
          </c:val>
        </c:ser>
        <c:dLbls>
          <c:showLegendKey val="0"/>
          <c:showVal val="0"/>
          <c:showCatName val="0"/>
          <c:showSerName val="0"/>
          <c:showPercent val="0"/>
          <c:showBubbleSize val="0"/>
        </c:dLbls>
        <c:axId val="425060464"/>
        <c:axId val="425060856"/>
      </c:areaChart>
      <c:lineChart>
        <c:grouping val="standard"/>
        <c:varyColors val="0"/>
        <c:ser>
          <c:idx val="14"/>
          <c:order val="8"/>
          <c:tx>
            <c:strRef>
              <c:f>'[1]Prognóza HDP'!$B$1</c:f>
              <c:strCache>
                <c:ptCount val="1"/>
                <c:pt idx="0">
                  <c:v>Ï»ÝïñáÝ³Ï³Ý</c:v>
                </c:pt>
              </c:strCache>
            </c:strRef>
          </c:tx>
          <c:spPr>
            <a:ln w="25400">
              <a:solidFill>
                <a:srgbClr val="001100"/>
              </a:solidFill>
              <a:prstDash val="solid"/>
            </a:ln>
          </c:spPr>
          <c:marker>
            <c:symbol val="none"/>
          </c:marke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HDP'!$B$31:$B$49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5.1617576644154894</c:v>
                </c:pt>
                <c:pt idx="7">
                  <c:v>4.5265434119166059</c:v>
                </c:pt>
                <c:pt idx="8">
                  <c:v>4.081549952711498</c:v>
                </c:pt>
                <c:pt idx="9">
                  <c:v>5.0307027717546333</c:v>
                </c:pt>
                <c:pt idx="10">
                  <c:v>5.3538269031288053</c:v>
                </c:pt>
                <c:pt idx="11">
                  <c:v>5.1457212290419818</c:v>
                </c:pt>
                <c:pt idx="12">
                  <c:v>5.1699469393101936</c:v>
                </c:pt>
                <c:pt idx="13">
                  <c:v>4.9087939130432829</c:v>
                </c:pt>
                <c:pt idx="14">
                  <c:v>5.131136630109296</c:v>
                </c:pt>
                <c:pt idx="15">
                  <c:v>5.1484584863220419</c:v>
                </c:pt>
                <c:pt idx="16">
                  <c:v>5.0135473006431397</c:v>
                </c:pt>
                <c:pt idx="17">
                  <c:v>4.9842849265256746</c:v>
                </c:pt>
                <c:pt idx="18">
                  <c:v>4.9206415074061027</c:v>
                </c:pt>
              </c:numCache>
            </c:numRef>
          </c:val>
          <c:smooth val="0"/>
        </c:ser>
        <c:ser>
          <c:idx val="9"/>
          <c:order val="10"/>
          <c:tx>
            <c:strRef>
              <c:f>'[1]Prognóza HDP'!$C$1</c:f>
              <c:strCache>
                <c:ptCount val="1"/>
                <c:pt idx="0">
                  <c:v>Ý³Ëáñ¹ Ï³ÝË³ï»ëáõÙ</c:v>
                </c:pt>
              </c:strCache>
            </c:strRef>
          </c:tx>
          <c:spPr>
            <a:ln w="12700">
              <a:solidFill>
                <a:srgbClr val="000000"/>
              </a:solidFill>
              <a:prstDash val="lgDash"/>
            </a:ln>
          </c:spPr>
          <c:marker>
            <c:symbol val="none"/>
          </c:marke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HDP'!$C$31:$C$48</c:f>
              <c:numCache>
                <c:formatCode>General</c:formatCode>
                <c:ptCount val="18"/>
                <c:pt idx="0">
                  <c:v>1.6604982565880562</c:v>
                </c:pt>
                <c:pt idx="1">
                  <c:v>3.8421999670319167</c:v>
                </c:pt>
                <c:pt idx="2">
                  <c:v>7.4885753673819835</c:v>
                </c:pt>
                <c:pt idx="3">
                  <c:v>7.9388796723195441</c:v>
                </c:pt>
                <c:pt idx="4">
                  <c:v>8.0319851574546846</c:v>
                </c:pt>
                <c:pt idx="5">
                  <c:v>7.6320521969022224</c:v>
                </c:pt>
                <c:pt idx="6">
                  <c:v>4.9053174567842603</c:v>
                </c:pt>
                <c:pt idx="7">
                  <c:v>3.5353142958390151</c:v>
                </c:pt>
                <c:pt idx="8">
                  <c:v>3.0860841744169107</c:v>
                </c:pt>
                <c:pt idx="9">
                  <c:v>3.6657606589407266</c:v>
                </c:pt>
                <c:pt idx="10">
                  <c:v>4.981127399874552</c:v>
                </c:pt>
                <c:pt idx="11">
                  <c:v>5.6393287886021142</c:v>
                </c:pt>
                <c:pt idx="12">
                  <c:v>5.6205198405008048</c:v>
                </c:pt>
                <c:pt idx="13">
                  <c:v>5.3614110722551658</c:v>
                </c:pt>
                <c:pt idx="14">
                  <c:v>4.7554448515979573</c:v>
                </c:pt>
                <c:pt idx="15">
                  <c:v>4.5749367626494859</c:v>
                </c:pt>
                <c:pt idx="16">
                  <c:v>4.5555384891222275</c:v>
                </c:pt>
                <c:pt idx="17">
                  <c:v>4.6586209403237149</c:v>
                </c:pt>
              </c:numCache>
            </c:numRef>
          </c:val>
          <c:smooth val="0"/>
        </c:ser>
        <c:dLbls>
          <c:showLegendKey val="0"/>
          <c:showVal val="0"/>
          <c:showCatName val="0"/>
          <c:showSerName val="0"/>
          <c:showPercent val="0"/>
          <c:showBubbleSize val="0"/>
        </c:dLbls>
        <c:marker val="1"/>
        <c:smooth val="0"/>
        <c:axId val="425060464"/>
        <c:axId val="425060856"/>
      </c:lineChart>
      <c:lineChart>
        <c:grouping val="standard"/>
        <c:varyColors val="0"/>
        <c:ser>
          <c:idx val="8"/>
          <c:order val="9"/>
          <c:tx>
            <c:strRef>
              <c:f>'[1]Prognóza HDP'!$A$1</c:f>
              <c:strCache>
                <c:ptCount val="1"/>
              </c:strCache>
            </c:strRef>
          </c:tx>
          <c:spPr>
            <a:ln w="12700">
              <a:solidFill>
                <a:srgbClr val="000000"/>
              </a:solidFill>
              <a:prstDash val="solid"/>
            </a:ln>
          </c:spPr>
          <c:marker>
            <c:symbol val="none"/>
          </c:marker>
          <c:val>
            <c:numRef>
              <c:f>'[1]Prognóza HDP'!$A$6:$A$29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425061248"/>
        <c:axId val="425061640"/>
      </c:lineChart>
      <c:catAx>
        <c:axId val="425060464"/>
        <c:scaling>
          <c:orientation val="minMax"/>
        </c:scaling>
        <c:delete val="0"/>
        <c:axPos val="b"/>
        <c:numFmt formatCode="General" sourceLinked="1"/>
        <c:majorTickMark val="out"/>
        <c:minorTickMark val="none"/>
        <c:tickLblPos val="nextTo"/>
        <c:spPr>
          <a:ln w="9525">
            <a:noFill/>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25060856"/>
        <c:crossesAt val="-8"/>
        <c:auto val="1"/>
        <c:lblAlgn val="ctr"/>
        <c:lblOffset val="100"/>
        <c:tickLblSkip val="1"/>
        <c:tickMarkSkip val="1"/>
        <c:noMultiLvlLbl val="0"/>
      </c:catAx>
      <c:valAx>
        <c:axId val="42506085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425060464"/>
        <c:crosses val="autoZero"/>
        <c:crossBetween val="between"/>
      </c:valAx>
      <c:catAx>
        <c:axId val="425061248"/>
        <c:scaling>
          <c:orientation val="minMax"/>
        </c:scaling>
        <c:delete val="0"/>
        <c:axPos val="t"/>
        <c:majorTickMark val="none"/>
        <c:minorTickMark val="none"/>
        <c:tickLblPos val="none"/>
        <c:spPr>
          <a:ln w="9525">
            <a:noFill/>
          </a:ln>
        </c:spPr>
        <c:crossAx val="425061640"/>
        <c:crosses val="max"/>
        <c:auto val="0"/>
        <c:lblAlgn val="ctr"/>
        <c:lblOffset val="100"/>
        <c:tickMarkSkip val="1"/>
        <c:noMultiLvlLbl val="0"/>
      </c:catAx>
      <c:valAx>
        <c:axId val="425061640"/>
        <c:scaling>
          <c:orientation val="minMax"/>
        </c:scaling>
        <c:delete val="1"/>
        <c:axPos val="l"/>
        <c:numFmt formatCode="General" sourceLinked="1"/>
        <c:majorTickMark val="out"/>
        <c:minorTickMark val="none"/>
        <c:tickLblPos val="nextTo"/>
        <c:crossAx val="425061248"/>
        <c:crosses val="autoZero"/>
        <c:crossBetween val="midCat"/>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2.4082539682539681E-2"/>
          <c:y val="0.88707050770995766"/>
          <c:w val="0.6205250000000001"/>
          <c:h val="0.11045385598989474"/>
        </c:manualLayout>
      </c:layout>
      <c:overlay val="0"/>
      <c:spPr>
        <a:solidFill>
          <a:srgbClr val="FFFFFF"/>
        </a:solidFill>
        <a:ln w="25400">
          <a:noFill/>
        </a:ln>
      </c:spPr>
      <c:txPr>
        <a:bodyPr/>
        <a:lstStyle/>
        <a:p>
          <a:pPr>
            <a:defRPr sz="800" b="0" i="1" u="none" strike="noStrike" baseline="-14000">
              <a:solidFill>
                <a:srgbClr val="000000"/>
              </a:solidFill>
              <a:latin typeface="Arial Armenian"/>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5766361443392E-2"/>
          <c:y val="6.9851624015748029E-2"/>
          <c:w val="0.88063894141450916"/>
          <c:h val="0.56242698418945791"/>
        </c:manualLayout>
      </c:layout>
      <c:barChart>
        <c:barDir val="col"/>
        <c:grouping val="clustered"/>
        <c:varyColors val="0"/>
        <c:ser>
          <c:idx val="2"/>
          <c:order val="2"/>
          <c:tx>
            <c:strRef>
              <c:f>'Chart 19'!$A$4</c:f>
              <c:strCache>
                <c:ptCount val="1"/>
                <c:pt idx="0">
                  <c:v>Current account: forecast</c:v>
                </c:pt>
              </c:strCache>
            </c:strRef>
          </c:tx>
          <c:spPr>
            <a:solidFill>
              <a:schemeClr val="bg1">
                <a:lumMod val="50000"/>
              </a:schemeClr>
            </a:solidFill>
          </c:spPr>
          <c:invertIfNegative val="0"/>
          <c:cat>
            <c:strRef>
              <c:f>'Chart 19'!$B$1:$I$1</c:f>
              <c:strCache>
                <c:ptCount val="7"/>
                <c:pt idx="0">
                  <c:v>2015</c:v>
                </c:pt>
                <c:pt idx="1">
                  <c:v>2016</c:v>
                </c:pt>
                <c:pt idx="2">
                  <c:v>2017</c:v>
                </c:pt>
                <c:pt idx="3">
                  <c:v>2018</c:v>
                </c:pt>
                <c:pt idx="4">
                  <c:v>2019</c:v>
                </c:pt>
                <c:pt idx="5">
                  <c:v>2020</c:v>
                </c:pt>
                <c:pt idx="6">
                  <c:v>2021</c:v>
                </c:pt>
              </c:strCache>
            </c:strRef>
          </c:cat>
          <c:val>
            <c:numRef>
              <c:f>'Chart 19'!$B$4:$I$4</c:f>
              <c:numCache>
                <c:formatCode>0.0</c:formatCode>
                <c:ptCount val="7"/>
                <c:pt idx="0">
                  <c:v>-12.170751039865973</c:v>
                </c:pt>
                <c:pt idx="1">
                  <c:v>-9.5881232437217143</c:v>
                </c:pt>
                <c:pt idx="2">
                  <c:v>-12.155155703311017</c:v>
                </c:pt>
                <c:pt idx="3">
                  <c:v>-14.827836380660237</c:v>
                </c:pt>
                <c:pt idx="4">
                  <c:v>-13.47803080491253</c:v>
                </c:pt>
                <c:pt idx="5">
                  <c:v>-12.659537312787371</c:v>
                </c:pt>
                <c:pt idx="6">
                  <c:v>-11.613552573139325</c:v>
                </c:pt>
              </c:numCache>
            </c:numRef>
          </c:val>
        </c:ser>
        <c:ser>
          <c:idx val="3"/>
          <c:order val="3"/>
          <c:tx>
            <c:strRef>
              <c:f>'Chart 19'!$A$5</c:f>
              <c:strCache>
                <c:ptCount val="1"/>
                <c:pt idx="0">
                  <c:v>Current account: previous quarter’s forecast</c:v>
                </c:pt>
              </c:strCache>
            </c:strRef>
          </c:tx>
          <c:spPr>
            <a:solidFill>
              <a:schemeClr val="accent2"/>
            </a:solidFill>
          </c:spPr>
          <c:invertIfNegative val="0"/>
          <c:cat>
            <c:strRef>
              <c:f>'Chart 19'!$B$1:$I$1</c:f>
              <c:strCache>
                <c:ptCount val="7"/>
                <c:pt idx="0">
                  <c:v>2015</c:v>
                </c:pt>
                <c:pt idx="1">
                  <c:v>2016</c:v>
                </c:pt>
                <c:pt idx="2">
                  <c:v>2017</c:v>
                </c:pt>
                <c:pt idx="3">
                  <c:v>2018</c:v>
                </c:pt>
                <c:pt idx="4">
                  <c:v>2019</c:v>
                </c:pt>
                <c:pt idx="5">
                  <c:v>2020</c:v>
                </c:pt>
                <c:pt idx="6">
                  <c:v>2021</c:v>
                </c:pt>
              </c:strCache>
            </c:strRef>
          </c:cat>
          <c:val>
            <c:numRef>
              <c:f>'Chart 19'!$B$5:$I$5</c:f>
              <c:numCache>
                <c:formatCode>0.0</c:formatCode>
                <c:ptCount val="7"/>
                <c:pt idx="3">
                  <c:v>-14.109849203140506</c:v>
                </c:pt>
                <c:pt idx="4">
                  <c:v>-12.057072103836083</c:v>
                </c:pt>
                <c:pt idx="5">
                  <c:v>-11.107860871122375</c:v>
                </c:pt>
                <c:pt idx="6">
                  <c:v>-10.165218325882213</c:v>
                </c:pt>
              </c:numCache>
            </c:numRef>
          </c:val>
        </c:ser>
        <c:dLbls>
          <c:showLegendKey val="0"/>
          <c:showVal val="0"/>
          <c:showCatName val="0"/>
          <c:showSerName val="0"/>
          <c:showPercent val="0"/>
          <c:showBubbleSize val="0"/>
        </c:dLbls>
        <c:gapWidth val="150"/>
        <c:axId val="425062424"/>
        <c:axId val="425062816"/>
      </c:barChart>
      <c:lineChart>
        <c:grouping val="standard"/>
        <c:varyColors val="0"/>
        <c:ser>
          <c:idx val="0"/>
          <c:order val="0"/>
          <c:tx>
            <c:strRef>
              <c:f>'Chart 19'!$A$2</c:f>
              <c:strCache>
                <c:ptCount val="1"/>
                <c:pt idx="0">
                  <c:v>Balance of trade: forecast</c:v>
                </c:pt>
              </c:strCache>
            </c:strRef>
          </c:tx>
          <c:spPr>
            <a:ln w="12700">
              <a:solidFill>
                <a:srgbClr val="002060"/>
              </a:solidFill>
            </a:ln>
          </c:spPr>
          <c:marker>
            <c:symbol val="none"/>
          </c:marker>
          <c:dLbls>
            <c:spPr>
              <a:noFill/>
              <a:ln>
                <a:noFill/>
              </a:ln>
              <a:effectLst/>
            </c:spPr>
            <c:txPr>
              <a:bodyPr/>
              <a:lstStyle/>
              <a:p>
                <a:pPr>
                  <a:defRPr sz="600" i="1">
                    <a:latin typeface="GHEA Grapalat" panose="02000506050000020003"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19'!$B$1:$I$1</c:f>
              <c:strCache>
                <c:ptCount val="7"/>
                <c:pt idx="0">
                  <c:v>2015</c:v>
                </c:pt>
                <c:pt idx="1">
                  <c:v>2016</c:v>
                </c:pt>
                <c:pt idx="2">
                  <c:v>2017</c:v>
                </c:pt>
                <c:pt idx="3">
                  <c:v>2018</c:v>
                </c:pt>
                <c:pt idx="4">
                  <c:v>2019</c:v>
                </c:pt>
                <c:pt idx="5">
                  <c:v>2020</c:v>
                </c:pt>
                <c:pt idx="6">
                  <c:v>2021</c:v>
                </c:pt>
              </c:strCache>
            </c:strRef>
          </c:cat>
          <c:val>
            <c:numRef>
              <c:f>'Chart 19'!$B$2:$I$2</c:f>
              <c:numCache>
                <c:formatCode>0.0</c:formatCode>
                <c:ptCount val="7"/>
                <c:pt idx="0">
                  <c:v>-2.6517907159593275</c:v>
                </c:pt>
                <c:pt idx="1">
                  <c:v>-2.2362760286268011</c:v>
                </c:pt>
                <c:pt idx="2">
                  <c:v>-2.422466985150455</c:v>
                </c:pt>
                <c:pt idx="3">
                  <c:v>-8.2490483431249224</c:v>
                </c:pt>
                <c:pt idx="4">
                  <c:v>-6.3725665203099204</c:v>
                </c:pt>
                <c:pt idx="5">
                  <c:v>-5.6032004710412471</c:v>
                </c:pt>
                <c:pt idx="6">
                  <c:v>-4.7100830156751128</c:v>
                </c:pt>
              </c:numCache>
            </c:numRef>
          </c:val>
          <c:smooth val="0"/>
        </c:ser>
        <c:ser>
          <c:idx val="1"/>
          <c:order val="1"/>
          <c:tx>
            <c:strRef>
              <c:f>'Chart 19'!$A$3</c:f>
              <c:strCache>
                <c:ptCount val="1"/>
                <c:pt idx="0">
                  <c:v>Balance of trade: previous quarter’s forecast</c:v>
                </c:pt>
              </c:strCache>
            </c:strRef>
          </c:tx>
          <c:spPr>
            <a:ln w="12700">
              <a:solidFill>
                <a:srgbClr val="C00000"/>
              </a:solidFill>
              <a:prstDash val="solid"/>
            </a:ln>
          </c:spPr>
          <c:marker>
            <c:symbol val="none"/>
          </c:marker>
          <c:cat>
            <c:strRef>
              <c:f>'Chart 19'!$B$1:$I$1</c:f>
              <c:strCache>
                <c:ptCount val="7"/>
                <c:pt idx="0">
                  <c:v>2015</c:v>
                </c:pt>
                <c:pt idx="1">
                  <c:v>2016</c:v>
                </c:pt>
                <c:pt idx="2">
                  <c:v>2017</c:v>
                </c:pt>
                <c:pt idx="3">
                  <c:v>2018</c:v>
                </c:pt>
                <c:pt idx="4">
                  <c:v>2019</c:v>
                </c:pt>
                <c:pt idx="5">
                  <c:v>2020</c:v>
                </c:pt>
                <c:pt idx="6">
                  <c:v>2021</c:v>
                </c:pt>
              </c:strCache>
            </c:strRef>
          </c:cat>
          <c:val>
            <c:numRef>
              <c:f>'Chart 19'!$B$3:$I$3</c:f>
              <c:numCache>
                <c:formatCode>0.0</c:formatCode>
                <c:ptCount val="7"/>
                <c:pt idx="3">
                  <c:v>-6.4621758255684822</c:v>
                </c:pt>
                <c:pt idx="4">
                  <c:v>-4.6995708130654679</c:v>
                </c:pt>
                <c:pt idx="5">
                  <c:v>-3.7661261672151314</c:v>
                </c:pt>
                <c:pt idx="6">
                  <c:v>-2.9736331165231626</c:v>
                </c:pt>
              </c:numCache>
            </c:numRef>
          </c:val>
          <c:smooth val="0"/>
        </c:ser>
        <c:dLbls>
          <c:showLegendKey val="0"/>
          <c:showVal val="0"/>
          <c:showCatName val="0"/>
          <c:showSerName val="0"/>
          <c:showPercent val="0"/>
          <c:showBubbleSize val="0"/>
        </c:dLbls>
        <c:marker val="1"/>
        <c:smooth val="0"/>
        <c:axId val="425062424"/>
        <c:axId val="425062816"/>
      </c:lineChart>
      <c:catAx>
        <c:axId val="425062424"/>
        <c:scaling>
          <c:orientation val="minMax"/>
        </c:scaling>
        <c:delete val="0"/>
        <c:axPos val="b"/>
        <c:numFmt formatCode="General" sourceLinked="0"/>
        <c:majorTickMark val="out"/>
        <c:minorTickMark val="none"/>
        <c:tickLblPos val="low"/>
        <c:spPr>
          <a:ln>
            <a:solidFill>
              <a:schemeClr val="tx1"/>
            </a:solidFill>
          </a:ln>
        </c:spPr>
        <c:txPr>
          <a:bodyPr/>
          <a:lstStyle/>
          <a:p>
            <a:pPr>
              <a:defRPr sz="600">
                <a:latin typeface="GHEA Grapalat" pitchFamily="50" charset="0"/>
              </a:defRPr>
            </a:pPr>
            <a:endParaRPr lang="en-US"/>
          </a:p>
        </c:txPr>
        <c:crossAx val="425062816"/>
        <c:crosses val="autoZero"/>
        <c:auto val="1"/>
        <c:lblAlgn val="ctr"/>
        <c:lblOffset val="100"/>
        <c:noMultiLvlLbl val="0"/>
      </c:catAx>
      <c:valAx>
        <c:axId val="425062816"/>
        <c:scaling>
          <c:orientation val="minMax"/>
          <c:min val="-20"/>
        </c:scaling>
        <c:delete val="0"/>
        <c:axPos val="l"/>
        <c:numFmt formatCode="0" sourceLinked="0"/>
        <c:majorTickMark val="out"/>
        <c:minorTickMark val="none"/>
        <c:tickLblPos val="nextTo"/>
        <c:spPr>
          <a:ln w="9525">
            <a:solidFill>
              <a:schemeClr val="tx1"/>
            </a:solidFill>
          </a:ln>
        </c:spPr>
        <c:txPr>
          <a:bodyPr/>
          <a:lstStyle/>
          <a:p>
            <a:pPr>
              <a:defRPr sz="600">
                <a:latin typeface="GHEA Grapalat" pitchFamily="50" charset="0"/>
              </a:defRPr>
            </a:pPr>
            <a:endParaRPr lang="en-US"/>
          </a:p>
        </c:txPr>
        <c:crossAx val="425062424"/>
        <c:crosses val="autoZero"/>
        <c:crossBetween val="between"/>
        <c:majorUnit val="5"/>
      </c:valAx>
      <c:spPr>
        <a:noFill/>
      </c:spPr>
    </c:plotArea>
    <c:legend>
      <c:legendPos val="b"/>
      <c:layout>
        <c:manualLayout>
          <c:xMode val="edge"/>
          <c:yMode val="edge"/>
          <c:x val="0"/>
          <c:y val="0.74437347051700875"/>
          <c:w val="0.71896746031746028"/>
          <c:h val="0.2381147740243143"/>
        </c:manualLayout>
      </c:layout>
      <c:overlay val="0"/>
      <c:txPr>
        <a:bodyPr/>
        <a:lstStyle/>
        <a:p>
          <a:pPr>
            <a:defRPr sz="800" i="1" baseline="-14000">
              <a:latin typeface="GHEA Grapalat" pitchFamily="50" charset="0"/>
            </a:defRPr>
          </a:pPr>
          <a:endParaRPr lang="en-US"/>
        </a:p>
      </c:txPr>
    </c:legend>
    <c:plotVisOnly val="1"/>
    <c:dispBlanksAs val="gap"/>
    <c:showDLblsOverMax val="0"/>
  </c:chart>
  <c:spPr>
    <a:noFill/>
    <a:ln>
      <a:noFill/>
    </a:ln>
  </c:spPr>
  <c:txPr>
    <a:bodyPr/>
    <a:lstStyle/>
    <a:p>
      <a:pPr>
        <a:defRPr sz="18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80555555555551E-2"/>
          <c:y val="5.2959501557632398E-2"/>
          <c:w val="0.88245357142857139"/>
          <c:h val="0.77390211923142083"/>
        </c:manualLayout>
      </c:layout>
      <c:areaChart>
        <c:grouping val="standard"/>
        <c:varyColors val="0"/>
        <c:ser>
          <c:idx val="7"/>
          <c:order val="0"/>
          <c:tx>
            <c:v>90%</c:v>
          </c:tx>
          <c:spPr>
            <a:solidFill>
              <a:srgbClr val="7FC589"/>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HDP'!$K$31:$K$49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5.4595546221154025</c:v>
                </c:pt>
                <c:pt idx="7">
                  <c:v>5.5688327638663022</c:v>
                </c:pt>
                <c:pt idx="8">
                  <c:v>5.8683316989109775</c:v>
                </c:pt>
                <c:pt idx="9">
                  <c:v>8.0086723487537661</c:v>
                </c:pt>
                <c:pt idx="10">
                  <c:v>8.5266926968328391</c:v>
                </c:pt>
                <c:pt idx="11">
                  <c:v>8.5134832394509168</c:v>
                </c:pt>
                <c:pt idx="12">
                  <c:v>8.7326051664240296</c:v>
                </c:pt>
                <c:pt idx="13">
                  <c:v>8.6663483568620183</c:v>
                </c:pt>
                <c:pt idx="14">
                  <c:v>9.0311070457470226</c:v>
                </c:pt>
                <c:pt idx="15">
                  <c:v>9.1908448737787598</c:v>
                </c:pt>
                <c:pt idx="16">
                  <c:v>9.1983496599188488</c:v>
                </c:pt>
                <c:pt idx="17">
                  <c:v>9.3115032576203767</c:v>
                </c:pt>
                <c:pt idx="18">
                  <c:v>9.2478598385008048</c:v>
                </c:pt>
              </c:numCache>
            </c:numRef>
          </c:val>
        </c:ser>
        <c:ser>
          <c:idx val="6"/>
          <c:order val="1"/>
          <c:tx>
            <c:v>70%</c:v>
          </c:tx>
          <c:spPr>
            <a:solidFill>
              <a:srgbClr val="5FBA75"/>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HDP'!$J$31:$J$49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5.3494015405589854</c:v>
                </c:pt>
                <c:pt idx="7">
                  <c:v>5.1832969784188414</c:v>
                </c:pt>
                <c:pt idx="8">
                  <c:v>5.207413209572473</c:v>
                </c:pt>
                <c:pt idx="9">
                  <c:v>6.9071415331895913</c:v>
                </c:pt>
                <c:pt idx="10">
                  <c:v>7.3530710882009735</c:v>
                </c:pt>
                <c:pt idx="11">
                  <c:v>7.2677708377513603</c:v>
                </c:pt>
                <c:pt idx="12">
                  <c:v>7.4148019716567823</c:v>
                </c:pt>
                <c:pt idx="13">
                  <c:v>7.276454369027082</c:v>
                </c:pt>
                <c:pt idx="14">
                  <c:v>7.5885343526631157</c:v>
                </c:pt>
                <c:pt idx="15">
                  <c:v>7.6955934754458823</c:v>
                </c:pt>
                <c:pt idx="16">
                  <c:v>7.6504195563370008</c:v>
                </c:pt>
                <c:pt idx="17">
                  <c:v>7.7108944487895581</c:v>
                </c:pt>
                <c:pt idx="18">
                  <c:v>7.6472510296699863</c:v>
                </c:pt>
              </c:numCache>
            </c:numRef>
          </c:val>
        </c:ser>
        <c:ser>
          <c:idx val="5"/>
          <c:order val="2"/>
          <c:tx>
            <c:v>50%</c:v>
          </c:tx>
          <c:spPr>
            <a:solidFill>
              <a:srgbClr val="30A95A"/>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HDP'!$I$31:$I$49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5.2838724789600757</c:v>
                </c:pt>
                <c:pt idx="7">
                  <c:v>4.9539452628226579</c:v>
                </c:pt>
                <c:pt idx="8">
                  <c:v>4.8142388399790157</c:v>
                </c:pt>
                <c:pt idx="9">
                  <c:v>6.2518509172004952</c:v>
                </c:pt>
                <c:pt idx="10">
                  <c:v>6.6548943182078482</c:v>
                </c:pt>
                <c:pt idx="11">
                  <c:v>6.5267079137542057</c:v>
                </c:pt>
                <c:pt idx="12">
                  <c:v>6.6308528936555984</c:v>
                </c:pt>
                <c:pt idx="13">
                  <c:v>6.4496191370218696</c:v>
                </c:pt>
                <c:pt idx="14">
                  <c:v>6.7303610403024976</c:v>
                </c:pt>
                <c:pt idx="15">
                  <c:v>6.8060820827298585</c:v>
                </c:pt>
                <c:pt idx="16">
                  <c:v>6.7295700832655712</c:v>
                </c:pt>
                <c:pt idx="17">
                  <c:v>6.7587068953627218</c:v>
                </c:pt>
                <c:pt idx="18">
                  <c:v>6.69506347624315</c:v>
                </c:pt>
              </c:numCache>
            </c:numRef>
          </c:val>
        </c:ser>
        <c:ser>
          <c:idx val="4"/>
          <c:order val="3"/>
          <c:tx>
            <c:v>30%</c:v>
          </c:tx>
          <c:spPr>
            <a:solidFill>
              <a:srgbClr val="00A147"/>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HDP'!$H$31:$H$49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5.231519046678029</c:v>
                </c:pt>
                <c:pt idx="7">
                  <c:v>4.7707082498354936</c:v>
                </c:pt>
                <c:pt idx="8">
                  <c:v>4.5001182462867337</c:v>
                </c:pt>
                <c:pt idx="9">
                  <c:v>5.7283165943800274</c:v>
                </c:pt>
                <c:pt idx="10">
                  <c:v>6.0970967646207015</c:v>
                </c:pt>
                <c:pt idx="11">
                  <c:v>5.9346471294003802</c:v>
                </c:pt>
                <c:pt idx="12">
                  <c:v>6.0045288785350941</c:v>
                </c:pt>
                <c:pt idx="13">
                  <c:v>5.7890318911346847</c:v>
                </c:pt>
                <c:pt idx="14">
                  <c:v>6.0447367188384007</c:v>
                </c:pt>
                <c:pt idx="15">
                  <c:v>6.0954206856888495</c:v>
                </c:pt>
                <c:pt idx="16">
                  <c:v>5.9938716106476502</c:v>
                </c:pt>
                <c:pt idx="17">
                  <c:v>5.997971347167887</c:v>
                </c:pt>
                <c:pt idx="18">
                  <c:v>5.9343279280483152</c:v>
                </c:pt>
              </c:numCache>
            </c:numRef>
          </c:val>
        </c:ser>
        <c:ser>
          <c:idx val="3"/>
          <c:order val="4"/>
          <c:tx>
            <c:strRef>
              <c:f>'[1]Prognóza HDP'!$G$1</c:f>
              <c:strCache>
                <c:ptCount val="1"/>
                <c:pt idx="0">
                  <c:v>-0.3</c:v>
                </c:pt>
              </c:strCache>
            </c:strRef>
          </c:tx>
          <c:spPr>
            <a:solidFill>
              <a:srgbClr val="30A95A"/>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HDP'!$G$31:$G$49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5.0871670062734973</c:v>
                </c:pt>
                <c:pt idx="7">
                  <c:v>4.2654761084196346</c:v>
                </c:pt>
                <c:pt idx="8">
                  <c:v>3.6340060038595476</c:v>
                </c:pt>
                <c:pt idx="9">
                  <c:v>4.284796190334716</c:v>
                </c:pt>
                <c:pt idx="10">
                  <c:v>4.5501910931437362</c:v>
                </c:pt>
                <c:pt idx="11">
                  <c:v>4.2843561904917609</c:v>
                </c:pt>
                <c:pt idx="12">
                  <c:v>4.2508526721948208</c:v>
                </c:pt>
                <c:pt idx="13">
                  <c:v>3.9319704173627588</c:v>
                </c:pt>
                <c:pt idx="14">
                  <c:v>4.1088778340924268</c:v>
                </c:pt>
                <c:pt idx="15">
                  <c:v>4.0807643899688273</c:v>
                </c:pt>
                <c:pt idx="16">
                  <c:v>3.9004179039535796</c:v>
                </c:pt>
                <c:pt idx="17">
                  <c:v>3.8257202294997681</c:v>
                </c:pt>
                <c:pt idx="18">
                  <c:v>3.7620768103801963</c:v>
                </c:pt>
              </c:numCache>
            </c:numRef>
          </c:val>
        </c:ser>
        <c:ser>
          <c:idx val="2"/>
          <c:order val="5"/>
          <c:tx>
            <c:strRef>
              <c:f>'[1]Prognóza HDP'!$F$1</c:f>
              <c:strCache>
                <c:ptCount val="1"/>
                <c:pt idx="0">
                  <c:v>-0.5</c:v>
                </c:pt>
              </c:strCache>
            </c:strRef>
          </c:tx>
          <c:spPr>
            <a:solidFill>
              <a:srgbClr val="5FBA75"/>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HDP'!$F$31:$F$49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5.0311893744769582</c:v>
                </c:pt>
                <c:pt idx="7">
                  <c:v>4.0695543971317472</c:v>
                </c:pt>
                <c:pt idx="8">
                  <c:v>3.2981402130803117</c:v>
                </c:pt>
                <c:pt idx="9">
                  <c:v>3.7250198723693226</c:v>
                </c:pt>
                <c:pt idx="10">
                  <c:v>3.9470910456254185</c:v>
                </c:pt>
                <c:pt idx="11">
                  <c:v>3.6379324134205184</c:v>
                </c:pt>
                <c:pt idx="12">
                  <c:v>3.5611051655706536</c:v>
                </c:pt>
                <c:pt idx="13">
                  <c:v>3.1988991811856655</c:v>
                </c:pt>
                <c:pt idx="14">
                  <c:v>3.3417090235521791</c:v>
                </c:pt>
                <c:pt idx="15">
                  <c:v>3.2794980050654257</c:v>
                </c:pt>
                <c:pt idx="16">
                  <c:v>3.065053944687024</c:v>
                </c:pt>
                <c:pt idx="17">
                  <c:v>2.9562586958700598</c:v>
                </c:pt>
                <c:pt idx="18">
                  <c:v>2.892615276750488</c:v>
                </c:pt>
              </c:numCache>
            </c:numRef>
          </c:val>
        </c:ser>
        <c:ser>
          <c:idx val="1"/>
          <c:order val="6"/>
          <c:tx>
            <c:strRef>
              <c:f>'[1]Prognóza HDP'!$E$1</c:f>
              <c:strCache>
                <c:ptCount val="1"/>
                <c:pt idx="0">
                  <c:v>-0.7</c:v>
                </c:pt>
              </c:strCache>
            </c:strRef>
          </c:tx>
          <c:spPr>
            <a:solidFill>
              <a:srgbClr val="7FC589"/>
            </a:solidFill>
            <a:ln w="25400">
              <a:noFill/>
            </a:ln>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HDP'!$E$31:$E$49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4.9611240220776196</c:v>
                </c:pt>
                <c:pt idx="7">
                  <c:v>3.8243256637340624</c:v>
                </c:pt>
                <c:pt idx="8">
                  <c:v>2.8777480986842807</c:v>
                </c:pt>
                <c:pt idx="9">
                  <c:v>3.0243663483759384</c:v>
                </c:pt>
                <c:pt idx="10">
                  <c:v>3.1922106406269144</c:v>
                </c:pt>
                <c:pt idx="11">
                  <c:v>2.828825127416895</c:v>
                </c:pt>
                <c:pt idx="12">
                  <c:v>2.6977709985619107</c:v>
                </c:pt>
                <c:pt idx="13">
                  <c:v>2.2813381331718046</c:v>
                </c:pt>
                <c:pt idx="14">
                  <c:v>2.3814691681818285</c:v>
                </c:pt>
                <c:pt idx="15">
                  <c:v>2.2765793423385854</c:v>
                </c:pt>
                <c:pt idx="16">
                  <c:v>2.019456474603694</c:v>
                </c:pt>
                <c:pt idx="17">
                  <c:v>1.8679824184302403</c:v>
                </c:pt>
                <c:pt idx="18">
                  <c:v>1.8043389993106684</c:v>
                </c:pt>
              </c:numCache>
            </c:numRef>
          </c:val>
        </c:ser>
        <c:ser>
          <c:idx val="0"/>
          <c:order val="7"/>
          <c:tx>
            <c:strRef>
              <c:f>'[1]Prognóza HDP'!$D$1</c:f>
              <c:strCache>
                <c:ptCount val="1"/>
                <c:pt idx="0">
                  <c:v>-0.9</c:v>
                </c:pt>
              </c:strCache>
            </c:strRef>
          </c:tx>
          <c:spPr>
            <a:solidFill>
              <a:schemeClr val="bg1"/>
            </a:solidFill>
            <a:ln w="9525">
              <a:solidFill>
                <a:schemeClr val="bg1"/>
              </a:solidFill>
            </a:ln>
            <a:effectLst>
              <a:glow rad="127000">
                <a:schemeClr val="bg1"/>
              </a:glow>
              <a:outerShdw blurRad="76200" dist="12700" dir="8100000" sy="-23000" kx="800400" algn="br" rotWithShape="0">
                <a:prstClr val="black">
                  <a:alpha val="20000"/>
                </a:prstClr>
              </a:outerShdw>
            </a:effectLst>
          </c:spP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HDP'!$D$31:$D$49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4.8433455236708607</c:v>
                </c:pt>
                <c:pt idx="7">
                  <c:v>3.4121009193104053</c:v>
                </c:pt>
                <c:pt idx="8">
                  <c:v>2.1710771082437255</c:v>
                </c:pt>
                <c:pt idx="9">
                  <c:v>1.8465813643083466</c:v>
                </c:pt>
                <c:pt idx="10">
                  <c:v>1.923271321365752</c:v>
                </c:pt>
                <c:pt idx="11">
                  <c:v>1.4687314729621619</c:v>
                </c:pt>
                <c:pt idx="12">
                  <c:v>1.246523008913607</c:v>
                </c:pt>
                <c:pt idx="13">
                  <c:v>0.73893580832992978</c:v>
                </c:pt>
                <c:pt idx="14">
                  <c:v>0.7673245959651136</c:v>
                </c:pt>
                <c:pt idx="15">
                  <c:v>0.59069252274703032</c:v>
                </c:pt>
                <c:pt idx="16">
                  <c:v>0.26182740763729884</c:v>
                </c:pt>
                <c:pt idx="17">
                  <c:v>3.8611104089004478E-2</c:v>
                </c:pt>
                <c:pt idx="18">
                  <c:v>-2.5032315030567354E-2</c:v>
                </c:pt>
              </c:numCache>
            </c:numRef>
          </c:val>
        </c:ser>
        <c:dLbls>
          <c:showLegendKey val="0"/>
          <c:showVal val="0"/>
          <c:showCatName val="0"/>
          <c:showSerName val="0"/>
          <c:showPercent val="0"/>
          <c:showBubbleSize val="0"/>
        </c:dLbls>
        <c:axId val="241197504"/>
        <c:axId val="241536080"/>
      </c:areaChart>
      <c:lineChart>
        <c:grouping val="standard"/>
        <c:varyColors val="0"/>
        <c:ser>
          <c:idx val="14"/>
          <c:order val="8"/>
          <c:tx>
            <c:strRef>
              <c:f>'[1]Prognóza HDP'!$B$1</c:f>
              <c:strCache>
                <c:ptCount val="1"/>
                <c:pt idx="0">
                  <c:v>Ï»ÝïñáÝ³Ï³Ý</c:v>
                </c:pt>
              </c:strCache>
            </c:strRef>
          </c:tx>
          <c:spPr>
            <a:ln w="25400">
              <a:solidFill>
                <a:srgbClr val="001100"/>
              </a:solidFill>
              <a:prstDash val="solid"/>
            </a:ln>
          </c:spPr>
          <c:marker>
            <c:symbol val="none"/>
          </c:marke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HDP'!$B$31:$B$49</c:f>
              <c:numCache>
                <c:formatCode>General</c:formatCode>
                <c:ptCount val="19"/>
                <c:pt idx="0">
                  <c:v>1.6604982565880562</c:v>
                </c:pt>
                <c:pt idx="1">
                  <c:v>3.8421999670319167</c:v>
                </c:pt>
                <c:pt idx="2">
                  <c:v>7.4885753673819835</c:v>
                </c:pt>
                <c:pt idx="3">
                  <c:v>7.9583957307692117</c:v>
                </c:pt>
                <c:pt idx="4">
                  <c:v>8.1175985207559478</c:v>
                </c:pt>
                <c:pt idx="5">
                  <c:v>7.4524211945983012</c:v>
                </c:pt>
                <c:pt idx="6">
                  <c:v>5.1617576644154894</c:v>
                </c:pt>
                <c:pt idx="7">
                  <c:v>4.5265434119166059</c:v>
                </c:pt>
                <c:pt idx="8">
                  <c:v>4.081549952711498</c:v>
                </c:pt>
                <c:pt idx="9">
                  <c:v>5.0307027717546333</c:v>
                </c:pt>
                <c:pt idx="10">
                  <c:v>5.3538269031288053</c:v>
                </c:pt>
                <c:pt idx="11">
                  <c:v>5.1457212290419818</c:v>
                </c:pt>
                <c:pt idx="12">
                  <c:v>5.1699469393101936</c:v>
                </c:pt>
                <c:pt idx="13">
                  <c:v>4.9087939130432829</c:v>
                </c:pt>
                <c:pt idx="14">
                  <c:v>5.131136630109296</c:v>
                </c:pt>
                <c:pt idx="15">
                  <c:v>5.1484584863220419</c:v>
                </c:pt>
                <c:pt idx="16">
                  <c:v>5.0135473006431397</c:v>
                </c:pt>
                <c:pt idx="17">
                  <c:v>4.9842849265256746</c:v>
                </c:pt>
                <c:pt idx="18">
                  <c:v>4.9206415074061027</c:v>
                </c:pt>
              </c:numCache>
            </c:numRef>
          </c:val>
          <c:smooth val="0"/>
        </c:ser>
        <c:ser>
          <c:idx val="9"/>
          <c:order val="10"/>
          <c:tx>
            <c:strRef>
              <c:f>'[1]Prognóza HDP'!$C$1</c:f>
              <c:strCache>
                <c:ptCount val="1"/>
                <c:pt idx="0">
                  <c:v>Ý³Ëáñ¹ Ï³ÝË³ï»ëáõÙ</c:v>
                </c:pt>
              </c:strCache>
            </c:strRef>
          </c:tx>
          <c:spPr>
            <a:ln w="12700">
              <a:solidFill>
                <a:srgbClr val="000000"/>
              </a:solidFill>
              <a:prstDash val="lgDash"/>
            </a:ln>
          </c:spPr>
          <c:marker>
            <c:symbol val="none"/>
          </c:marker>
          <c:cat>
            <c:strRef>
              <c:f>'[1]Prognóza HDP'!$A$31:$A$49</c:f>
              <c:strCache>
                <c:ptCount val="19"/>
                <c:pt idx="0">
                  <c:v>II</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pt idx="15">
                  <c:v>I/21</c:v>
                </c:pt>
                <c:pt idx="16">
                  <c:v>II</c:v>
                </c:pt>
                <c:pt idx="17">
                  <c:v>III</c:v>
                </c:pt>
                <c:pt idx="18">
                  <c:v>IV</c:v>
                </c:pt>
              </c:strCache>
            </c:strRef>
          </c:cat>
          <c:val>
            <c:numRef>
              <c:f>'[1]Prognóza HDP'!$C$31:$C$48</c:f>
              <c:numCache>
                <c:formatCode>General</c:formatCode>
                <c:ptCount val="18"/>
                <c:pt idx="0">
                  <c:v>1.6604982565880562</c:v>
                </c:pt>
                <c:pt idx="1">
                  <c:v>3.8421999670319167</c:v>
                </c:pt>
                <c:pt idx="2">
                  <c:v>7.4885753673819835</c:v>
                </c:pt>
                <c:pt idx="3">
                  <c:v>7.9388796723195441</c:v>
                </c:pt>
                <c:pt idx="4">
                  <c:v>8.0319851574546846</c:v>
                </c:pt>
                <c:pt idx="5">
                  <c:v>7.6320521969022224</c:v>
                </c:pt>
                <c:pt idx="6">
                  <c:v>4.9053174567842603</c:v>
                </c:pt>
                <c:pt idx="7">
                  <c:v>3.5353142958390151</c:v>
                </c:pt>
                <c:pt idx="8">
                  <c:v>3.0860841744169107</c:v>
                </c:pt>
                <c:pt idx="9">
                  <c:v>3.6657606589407266</c:v>
                </c:pt>
                <c:pt idx="10">
                  <c:v>4.981127399874552</c:v>
                </c:pt>
                <c:pt idx="11">
                  <c:v>5.6393287886021142</c:v>
                </c:pt>
                <c:pt idx="12">
                  <c:v>5.6205198405008048</c:v>
                </c:pt>
                <c:pt idx="13">
                  <c:v>5.3614110722551658</c:v>
                </c:pt>
                <c:pt idx="14">
                  <c:v>4.7554448515979573</c:v>
                </c:pt>
                <c:pt idx="15">
                  <c:v>4.5749367626494859</c:v>
                </c:pt>
                <c:pt idx="16">
                  <c:v>4.5555384891222275</c:v>
                </c:pt>
                <c:pt idx="17">
                  <c:v>4.6586209403237149</c:v>
                </c:pt>
              </c:numCache>
            </c:numRef>
          </c:val>
          <c:smooth val="0"/>
        </c:ser>
        <c:dLbls>
          <c:showLegendKey val="0"/>
          <c:showVal val="0"/>
          <c:showCatName val="0"/>
          <c:showSerName val="0"/>
          <c:showPercent val="0"/>
          <c:showBubbleSize val="0"/>
        </c:dLbls>
        <c:marker val="1"/>
        <c:smooth val="0"/>
        <c:axId val="241197504"/>
        <c:axId val="241536080"/>
      </c:lineChart>
      <c:lineChart>
        <c:grouping val="standard"/>
        <c:varyColors val="0"/>
        <c:ser>
          <c:idx val="8"/>
          <c:order val="9"/>
          <c:tx>
            <c:strRef>
              <c:f>'[1]Prognóza HDP'!$A$1</c:f>
              <c:strCache>
                <c:ptCount val="1"/>
              </c:strCache>
            </c:strRef>
          </c:tx>
          <c:spPr>
            <a:ln w="12700">
              <a:solidFill>
                <a:srgbClr val="000000"/>
              </a:solidFill>
              <a:prstDash val="solid"/>
            </a:ln>
          </c:spPr>
          <c:marker>
            <c:symbol val="none"/>
          </c:marker>
          <c:val>
            <c:numRef>
              <c:f>'[1]Prognóza HDP'!$A$6:$A$29</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dLbls>
          <c:showLegendKey val="0"/>
          <c:showVal val="0"/>
          <c:showCatName val="0"/>
          <c:showSerName val="0"/>
          <c:showPercent val="0"/>
          <c:showBubbleSize val="0"/>
        </c:dLbls>
        <c:marker val="1"/>
        <c:smooth val="0"/>
        <c:axId val="241536472"/>
        <c:axId val="241536864"/>
      </c:lineChart>
      <c:catAx>
        <c:axId val="241197504"/>
        <c:scaling>
          <c:orientation val="minMax"/>
        </c:scaling>
        <c:delete val="0"/>
        <c:axPos val="b"/>
        <c:numFmt formatCode="General" sourceLinked="1"/>
        <c:majorTickMark val="out"/>
        <c:minorTickMark val="none"/>
        <c:tickLblPos val="nextTo"/>
        <c:spPr>
          <a:ln w="9525">
            <a:noFill/>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241536080"/>
        <c:crossesAt val="-8"/>
        <c:auto val="1"/>
        <c:lblAlgn val="ctr"/>
        <c:lblOffset val="100"/>
        <c:tickLblSkip val="1"/>
        <c:tickMarkSkip val="1"/>
        <c:noMultiLvlLbl val="0"/>
      </c:catAx>
      <c:valAx>
        <c:axId val="24153608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GHEA Grapalat" panose="02000506050000020003" pitchFamily="50" charset="0"/>
                <a:ea typeface="Arial"/>
                <a:cs typeface="Arial"/>
              </a:defRPr>
            </a:pPr>
            <a:endParaRPr lang="en-US"/>
          </a:p>
        </c:txPr>
        <c:crossAx val="241197504"/>
        <c:crosses val="autoZero"/>
        <c:crossBetween val="between"/>
      </c:valAx>
      <c:catAx>
        <c:axId val="241536472"/>
        <c:scaling>
          <c:orientation val="minMax"/>
        </c:scaling>
        <c:delete val="0"/>
        <c:axPos val="t"/>
        <c:majorTickMark val="none"/>
        <c:minorTickMark val="none"/>
        <c:tickLblPos val="none"/>
        <c:spPr>
          <a:ln w="9525">
            <a:noFill/>
          </a:ln>
        </c:spPr>
        <c:crossAx val="241536864"/>
        <c:crosses val="max"/>
        <c:auto val="0"/>
        <c:lblAlgn val="ctr"/>
        <c:lblOffset val="100"/>
        <c:tickMarkSkip val="1"/>
        <c:noMultiLvlLbl val="0"/>
      </c:catAx>
      <c:valAx>
        <c:axId val="241536864"/>
        <c:scaling>
          <c:orientation val="minMax"/>
        </c:scaling>
        <c:delete val="1"/>
        <c:axPos val="l"/>
        <c:numFmt formatCode="General" sourceLinked="1"/>
        <c:majorTickMark val="out"/>
        <c:minorTickMark val="none"/>
        <c:tickLblPos val="nextTo"/>
        <c:crossAx val="241536472"/>
        <c:crosses val="autoZero"/>
        <c:crossBetween val="midCat"/>
      </c:valAx>
      <c:spPr>
        <a:noFill/>
        <a:ln w="25400">
          <a:noFill/>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2.4082539682539681E-2"/>
          <c:y val="0.88707050770995766"/>
          <c:w val="0.6205250000000001"/>
          <c:h val="0.11045385598989474"/>
        </c:manualLayout>
      </c:layout>
      <c:overlay val="0"/>
      <c:spPr>
        <a:solidFill>
          <a:srgbClr val="FFFFFF"/>
        </a:solidFill>
        <a:ln w="25400">
          <a:noFill/>
        </a:ln>
      </c:spPr>
      <c:txPr>
        <a:bodyPr/>
        <a:lstStyle/>
        <a:p>
          <a:pPr>
            <a:defRPr sz="800" b="0" i="1" u="none" strike="noStrike" baseline="-14000">
              <a:solidFill>
                <a:srgbClr val="000000"/>
              </a:solidFill>
              <a:latin typeface="Arial Armenian"/>
              <a:ea typeface="Arial Armenian"/>
              <a:cs typeface="Arial Armenian"/>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orientation="landscape"/>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942336384286077E-2"/>
          <c:y val="2.8194116135365467E-2"/>
          <c:w val="0.91781696616996367"/>
          <c:h val="0.52499288074142159"/>
        </c:manualLayout>
      </c:layout>
      <c:barChart>
        <c:barDir val="col"/>
        <c:grouping val="clustered"/>
        <c:varyColors val="0"/>
        <c:ser>
          <c:idx val="0"/>
          <c:order val="0"/>
          <c:tx>
            <c:strRef>
              <c:f>'Chart 20'!$A$2</c:f>
              <c:strCache>
                <c:ptCount val="1"/>
                <c:pt idx="0">
                  <c:v>Revenues impulse</c:v>
                </c:pt>
              </c:strCache>
            </c:strRef>
          </c:tx>
          <c:spPr>
            <a:solidFill>
              <a:schemeClr val="bg1">
                <a:lumMod val="50000"/>
              </a:schemeClr>
            </a:solidFill>
          </c:spPr>
          <c:invertIfNegative val="0"/>
          <c:cat>
            <c:strRef>
              <c:f>'Chart 20'!$B$1:$F$1</c:f>
              <c:strCache>
                <c:ptCount val="5"/>
                <c:pt idx="0">
                  <c:v>2015</c:v>
                </c:pt>
                <c:pt idx="1">
                  <c:v>2016</c:v>
                </c:pt>
                <c:pt idx="2">
                  <c:v>2017</c:v>
                </c:pt>
                <c:pt idx="3">
                  <c:v>2018</c:v>
                </c:pt>
                <c:pt idx="4">
                  <c:v>2019 forecast</c:v>
                </c:pt>
              </c:strCache>
            </c:strRef>
          </c:cat>
          <c:val>
            <c:numRef>
              <c:f>'Chart 20'!$B$2:$F$2</c:f>
              <c:numCache>
                <c:formatCode>General</c:formatCode>
                <c:ptCount val="5"/>
                <c:pt idx="0">
                  <c:v>0.7</c:v>
                </c:pt>
                <c:pt idx="1">
                  <c:v>0.2</c:v>
                </c:pt>
                <c:pt idx="2">
                  <c:v>0.4</c:v>
                </c:pt>
                <c:pt idx="3">
                  <c:v>-1</c:v>
                </c:pt>
                <c:pt idx="4">
                  <c:v>-0.3</c:v>
                </c:pt>
              </c:numCache>
            </c:numRef>
          </c:val>
        </c:ser>
        <c:ser>
          <c:idx val="1"/>
          <c:order val="1"/>
          <c:tx>
            <c:strRef>
              <c:f>'Chart 20'!$A$3</c:f>
              <c:strCache>
                <c:ptCount val="1"/>
                <c:pt idx="0">
                  <c:v>Expenditures impulse</c:v>
                </c:pt>
              </c:strCache>
            </c:strRef>
          </c:tx>
          <c:spPr>
            <a:solidFill>
              <a:schemeClr val="accent2"/>
            </a:solidFill>
            <a:ln>
              <a:noFill/>
            </a:ln>
            <a:effectLst/>
          </c:spPr>
          <c:invertIfNegative val="0"/>
          <c:cat>
            <c:strRef>
              <c:f>'Chart 20'!$B$1:$F$1</c:f>
              <c:strCache>
                <c:ptCount val="5"/>
                <c:pt idx="0">
                  <c:v>2015</c:v>
                </c:pt>
                <c:pt idx="1">
                  <c:v>2016</c:v>
                </c:pt>
                <c:pt idx="2">
                  <c:v>2017</c:v>
                </c:pt>
                <c:pt idx="3">
                  <c:v>2018</c:v>
                </c:pt>
                <c:pt idx="4">
                  <c:v>2019 forecast</c:v>
                </c:pt>
              </c:strCache>
            </c:strRef>
          </c:cat>
          <c:val>
            <c:numRef>
              <c:f>'Chart 20'!$B$3:$F$3</c:f>
              <c:numCache>
                <c:formatCode>General</c:formatCode>
                <c:ptCount val="5"/>
                <c:pt idx="0">
                  <c:v>2.1</c:v>
                </c:pt>
                <c:pt idx="1">
                  <c:v>0.3</c:v>
                </c:pt>
                <c:pt idx="2">
                  <c:v>-3.1</c:v>
                </c:pt>
                <c:pt idx="3">
                  <c:v>-1.7</c:v>
                </c:pt>
                <c:pt idx="4">
                  <c:v>-0.1</c:v>
                </c:pt>
              </c:numCache>
            </c:numRef>
          </c:val>
        </c:ser>
        <c:dLbls>
          <c:showLegendKey val="0"/>
          <c:showVal val="0"/>
          <c:showCatName val="0"/>
          <c:showSerName val="0"/>
          <c:showPercent val="0"/>
          <c:showBubbleSize val="0"/>
        </c:dLbls>
        <c:gapWidth val="150"/>
        <c:axId val="425063600"/>
        <c:axId val="425063992"/>
      </c:barChart>
      <c:lineChart>
        <c:grouping val="standard"/>
        <c:varyColors val="0"/>
        <c:ser>
          <c:idx val="2"/>
          <c:order val="2"/>
          <c:tx>
            <c:strRef>
              <c:f>'Chart 20'!$A$4</c:f>
              <c:strCache>
                <c:ptCount val="1"/>
                <c:pt idx="0">
                  <c:v>Fiscal impulse</c:v>
                </c:pt>
              </c:strCache>
            </c:strRef>
          </c:tx>
          <c:spPr>
            <a:ln>
              <a:solidFill>
                <a:srgbClr val="002060"/>
              </a:solidFill>
            </a:ln>
            <a:effectLst/>
          </c:spPr>
          <c:marker>
            <c:symbol val="none"/>
          </c:marker>
          <c:cat>
            <c:strRef>
              <c:f>'Chart 20'!$B$1:$F$1</c:f>
              <c:strCache>
                <c:ptCount val="5"/>
                <c:pt idx="0">
                  <c:v>2015</c:v>
                </c:pt>
                <c:pt idx="1">
                  <c:v>2016</c:v>
                </c:pt>
                <c:pt idx="2">
                  <c:v>2017</c:v>
                </c:pt>
                <c:pt idx="3">
                  <c:v>2018</c:v>
                </c:pt>
                <c:pt idx="4">
                  <c:v>2019 forecast</c:v>
                </c:pt>
              </c:strCache>
            </c:strRef>
          </c:cat>
          <c:val>
            <c:numRef>
              <c:f>'Chart 20'!$B$4:$F$4</c:f>
              <c:numCache>
                <c:formatCode>General</c:formatCode>
                <c:ptCount val="5"/>
                <c:pt idx="0">
                  <c:v>2.8</c:v>
                </c:pt>
                <c:pt idx="1">
                  <c:v>0.5</c:v>
                </c:pt>
                <c:pt idx="2">
                  <c:v>-2.7</c:v>
                </c:pt>
                <c:pt idx="3">
                  <c:v>-2.7</c:v>
                </c:pt>
                <c:pt idx="4">
                  <c:v>-0.4</c:v>
                </c:pt>
              </c:numCache>
            </c:numRef>
          </c:val>
          <c:smooth val="0"/>
        </c:ser>
        <c:ser>
          <c:idx val="3"/>
          <c:order val="3"/>
          <c:tx>
            <c:strRef>
              <c:f>'Chart 20'!$A$5</c:f>
              <c:strCache>
                <c:ptCount val="1"/>
                <c:pt idx="0">
                  <c:v>Fiscal impulse: previous forecast</c:v>
                </c:pt>
              </c:strCache>
            </c:strRef>
          </c:tx>
          <c:spPr>
            <a:ln w="19050" cap="rnd">
              <a:solidFill>
                <a:srgbClr val="C00000"/>
              </a:solidFill>
              <a:round/>
            </a:ln>
            <a:effectLst/>
          </c:spPr>
          <c:marker>
            <c:symbol val="none"/>
          </c:marker>
          <c:cat>
            <c:strRef>
              <c:f>'Chart 20'!$B$1:$F$1</c:f>
              <c:strCache>
                <c:ptCount val="5"/>
                <c:pt idx="0">
                  <c:v>2015</c:v>
                </c:pt>
                <c:pt idx="1">
                  <c:v>2016</c:v>
                </c:pt>
                <c:pt idx="2">
                  <c:v>2017</c:v>
                </c:pt>
                <c:pt idx="3">
                  <c:v>2018</c:v>
                </c:pt>
                <c:pt idx="4">
                  <c:v>2019 forecast</c:v>
                </c:pt>
              </c:strCache>
            </c:strRef>
          </c:cat>
          <c:val>
            <c:numRef>
              <c:f>'Chart 20'!$B$5:$F$5</c:f>
              <c:numCache>
                <c:formatCode>0.0</c:formatCode>
                <c:ptCount val="5"/>
                <c:pt idx="0">
                  <c:v>2.8</c:v>
                </c:pt>
                <c:pt idx="1">
                  <c:v>0.5</c:v>
                </c:pt>
                <c:pt idx="2">
                  <c:v>-2.7</c:v>
                </c:pt>
                <c:pt idx="3">
                  <c:v>-3</c:v>
                </c:pt>
              </c:numCache>
            </c:numRef>
          </c:val>
          <c:smooth val="0"/>
        </c:ser>
        <c:dLbls>
          <c:showLegendKey val="0"/>
          <c:showVal val="0"/>
          <c:showCatName val="0"/>
          <c:showSerName val="0"/>
          <c:showPercent val="0"/>
          <c:showBubbleSize val="0"/>
        </c:dLbls>
        <c:marker val="1"/>
        <c:smooth val="0"/>
        <c:axId val="425063600"/>
        <c:axId val="425063992"/>
      </c:lineChart>
      <c:catAx>
        <c:axId val="42506360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063992"/>
        <c:crosses val="autoZero"/>
        <c:auto val="1"/>
        <c:lblAlgn val="ctr"/>
        <c:lblOffset val="100"/>
        <c:noMultiLvlLbl val="0"/>
      </c:catAx>
      <c:valAx>
        <c:axId val="425063992"/>
        <c:scaling>
          <c:orientation val="minMax"/>
        </c:scaling>
        <c:delete val="0"/>
        <c:axPos val="l"/>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5063600"/>
        <c:crosses val="autoZero"/>
        <c:crossBetween val="between"/>
      </c:valAx>
      <c:spPr>
        <a:noFill/>
        <a:ln>
          <a:noFill/>
        </a:ln>
        <a:effectLst/>
      </c:spPr>
    </c:plotArea>
    <c:legend>
      <c:legendPos val="b"/>
      <c:layout>
        <c:manualLayout>
          <c:xMode val="edge"/>
          <c:yMode val="edge"/>
          <c:x val="0"/>
          <c:y val="0.74345294459480427"/>
          <c:w val="0.54138333333333333"/>
          <c:h val="0.25654705540519579"/>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3581089662178E-2"/>
          <c:y val="6.0032366580463833E-2"/>
          <c:w val="0.89165480820921483"/>
          <c:h val="0.69013566209271493"/>
        </c:manualLayout>
      </c:layout>
      <c:lineChart>
        <c:grouping val="standard"/>
        <c:varyColors val="0"/>
        <c:ser>
          <c:idx val="0"/>
          <c:order val="0"/>
          <c:tx>
            <c:strRef>
              <c:f>'Chart 21'!$B$1</c:f>
              <c:strCache>
                <c:ptCount val="1"/>
                <c:pt idx="0">
                  <c:v>First quarter’s forecast</c:v>
                </c:pt>
              </c:strCache>
            </c:strRef>
          </c:tx>
          <c:spPr>
            <a:ln w="19050" cap="rnd">
              <a:solidFill>
                <a:srgbClr val="002060"/>
              </a:solidFill>
              <a:round/>
            </a:ln>
            <a:effectLst/>
          </c:spPr>
          <c:marker>
            <c:symbol val="none"/>
          </c:marker>
          <c:cat>
            <c:strRef>
              <c:f>'Chart 21'!$A$2:$A$15</c:f>
              <c:strCache>
                <c:ptCount val="14"/>
                <c:pt idx="0">
                  <c:v>III 18</c:v>
                </c:pt>
                <c:pt idx="1">
                  <c:v>IV</c:v>
                </c:pt>
                <c:pt idx="2">
                  <c:v>I 19</c:v>
                </c:pt>
                <c:pt idx="3">
                  <c:v>II</c:v>
                </c:pt>
                <c:pt idx="4">
                  <c:v>III</c:v>
                </c:pt>
                <c:pt idx="5">
                  <c:v>IV</c:v>
                </c:pt>
                <c:pt idx="6">
                  <c:v>I 20</c:v>
                </c:pt>
                <c:pt idx="7">
                  <c:v>II</c:v>
                </c:pt>
                <c:pt idx="8">
                  <c:v>III</c:v>
                </c:pt>
                <c:pt idx="9">
                  <c:v>IV</c:v>
                </c:pt>
                <c:pt idx="10">
                  <c:v>I 21</c:v>
                </c:pt>
                <c:pt idx="11">
                  <c:v>II</c:v>
                </c:pt>
                <c:pt idx="12">
                  <c:v>III</c:v>
                </c:pt>
                <c:pt idx="13">
                  <c:v>IV</c:v>
                </c:pt>
              </c:strCache>
            </c:strRef>
          </c:cat>
          <c:val>
            <c:numRef>
              <c:f>'Chart 21'!$B$2:$B$15</c:f>
              <c:numCache>
                <c:formatCode>0.0</c:formatCode>
                <c:ptCount val="14"/>
                <c:pt idx="0">
                  <c:v>3.57813078</c:v>
                </c:pt>
                <c:pt idx="1">
                  <c:v>3.3296691799999998</c:v>
                </c:pt>
                <c:pt idx="2">
                  <c:v>3.0411321199999999</c:v>
                </c:pt>
                <c:pt idx="3">
                  <c:v>2.72829538</c:v>
                </c:pt>
                <c:pt idx="4">
                  <c:v>2.9476281800000002</c:v>
                </c:pt>
                <c:pt idx="5">
                  <c:v>3.1658474000000001</c:v>
                </c:pt>
                <c:pt idx="6">
                  <c:v>3.4452357199999999</c:v>
                </c:pt>
                <c:pt idx="7">
                  <c:v>3.8150172699999998</c:v>
                </c:pt>
                <c:pt idx="8">
                  <c:v>3.9890234100000002</c:v>
                </c:pt>
                <c:pt idx="9">
                  <c:v>4.0712817399999999</c:v>
                </c:pt>
                <c:pt idx="10">
                  <c:v>4.1216184499999997</c:v>
                </c:pt>
                <c:pt idx="11">
                  <c:v>4.1711514599999999</c:v>
                </c:pt>
                <c:pt idx="12">
                  <c:v>4.2329021300000003</c:v>
                </c:pt>
                <c:pt idx="13">
                  <c:v>4.2608736900000004</c:v>
                </c:pt>
              </c:numCache>
            </c:numRef>
          </c:val>
          <c:smooth val="0"/>
        </c:ser>
        <c:ser>
          <c:idx val="1"/>
          <c:order val="1"/>
          <c:tx>
            <c:strRef>
              <c:f>'Chart 21'!$C$1</c:f>
              <c:strCache>
                <c:ptCount val="1"/>
                <c:pt idx="0">
                  <c:v>Fourth quarter’s forecast</c:v>
                </c:pt>
              </c:strCache>
            </c:strRef>
          </c:tx>
          <c:spPr>
            <a:ln w="19050" cap="rnd">
              <a:solidFill>
                <a:srgbClr val="C00000"/>
              </a:solidFill>
              <a:prstDash val="solid"/>
              <a:round/>
            </a:ln>
            <a:effectLst/>
          </c:spPr>
          <c:marker>
            <c:symbol val="none"/>
          </c:marker>
          <c:cat>
            <c:strRef>
              <c:f>'Chart 21'!$A$2:$A$15</c:f>
              <c:strCache>
                <c:ptCount val="14"/>
                <c:pt idx="0">
                  <c:v>III 18</c:v>
                </c:pt>
                <c:pt idx="1">
                  <c:v>IV</c:v>
                </c:pt>
                <c:pt idx="2">
                  <c:v>I 19</c:v>
                </c:pt>
                <c:pt idx="3">
                  <c:v>II</c:v>
                </c:pt>
                <c:pt idx="4">
                  <c:v>III</c:v>
                </c:pt>
                <c:pt idx="5">
                  <c:v>IV</c:v>
                </c:pt>
                <c:pt idx="6">
                  <c:v>I 20</c:v>
                </c:pt>
                <c:pt idx="7">
                  <c:v>II</c:v>
                </c:pt>
                <c:pt idx="8">
                  <c:v>III</c:v>
                </c:pt>
                <c:pt idx="9">
                  <c:v>IV</c:v>
                </c:pt>
                <c:pt idx="10">
                  <c:v>I 21</c:v>
                </c:pt>
                <c:pt idx="11">
                  <c:v>II</c:v>
                </c:pt>
                <c:pt idx="12">
                  <c:v>III</c:v>
                </c:pt>
                <c:pt idx="13">
                  <c:v>IV</c:v>
                </c:pt>
              </c:strCache>
            </c:strRef>
          </c:cat>
          <c:val>
            <c:numRef>
              <c:f>'Chart 21'!$C$2:$C$15</c:f>
              <c:numCache>
                <c:formatCode>0.0</c:formatCode>
                <c:ptCount val="14"/>
                <c:pt idx="0">
                  <c:v>3.5584061</c:v>
                </c:pt>
                <c:pt idx="1">
                  <c:v>3.4240206799999999</c:v>
                </c:pt>
                <c:pt idx="2">
                  <c:v>3.2852645100000002</c:v>
                </c:pt>
                <c:pt idx="3">
                  <c:v>3.1943653300000001</c:v>
                </c:pt>
                <c:pt idx="4">
                  <c:v>3.3772708699999998</c:v>
                </c:pt>
                <c:pt idx="5">
                  <c:v>3.59361306</c:v>
                </c:pt>
                <c:pt idx="6">
                  <c:v>3.7667918299999998</c:v>
                </c:pt>
                <c:pt idx="7">
                  <c:v>3.90639666</c:v>
                </c:pt>
                <c:pt idx="8">
                  <c:v>4.0535317700000002</c:v>
                </c:pt>
                <c:pt idx="9">
                  <c:v>4.1394673500000003</c:v>
                </c:pt>
                <c:pt idx="10">
                  <c:v>4.1912257500000001</c:v>
                </c:pt>
                <c:pt idx="11">
                  <c:v>4.2240277300000004</c:v>
                </c:pt>
                <c:pt idx="12">
                  <c:v>4.23589445</c:v>
                </c:pt>
              </c:numCache>
            </c:numRef>
          </c:val>
          <c:smooth val="0"/>
        </c:ser>
        <c:dLbls>
          <c:showLegendKey val="0"/>
          <c:showVal val="0"/>
          <c:showCatName val="0"/>
          <c:showSerName val="0"/>
          <c:showPercent val="0"/>
          <c:showBubbleSize val="0"/>
        </c:dLbls>
        <c:smooth val="0"/>
        <c:axId val="242605160"/>
        <c:axId val="242605552"/>
      </c:lineChart>
      <c:catAx>
        <c:axId val="242605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2605552"/>
        <c:crosses val="autoZero"/>
        <c:auto val="1"/>
        <c:lblAlgn val="ctr"/>
        <c:lblOffset val="100"/>
        <c:noMultiLvlLbl val="0"/>
      </c:catAx>
      <c:valAx>
        <c:axId val="242605552"/>
        <c:scaling>
          <c:orientation val="minMax"/>
          <c:min val="2"/>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2605160"/>
        <c:crosses val="autoZero"/>
        <c:crossBetween val="between"/>
      </c:valAx>
      <c:spPr>
        <a:noFill/>
        <a:ln w="25400">
          <a:noFill/>
        </a:ln>
        <a:effectLst/>
      </c:spPr>
    </c:plotArea>
    <c:legend>
      <c:legendPos val="b"/>
      <c:layout>
        <c:manualLayout>
          <c:xMode val="edge"/>
          <c:yMode val="edge"/>
          <c:x val="0"/>
          <c:y val="0.87029970177130611"/>
          <c:w val="0.88569126984126989"/>
          <c:h val="0.11817193870886153"/>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29368808737615E-2"/>
          <c:y val="7.9779675427895463E-2"/>
          <c:w val="0.88361061722123424"/>
          <c:h val="0.60446289184908331"/>
        </c:manualLayout>
      </c:layout>
      <c:lineChart>
        <c:grouping val="standard"/>
        <c:varyColors val="0"/>
        <c:ser>
          <c:idx val="0"/>
          <c:order val="0"/>
          <c:tx>
            <c:strRef>
              <c:f>'Chart 22'!$A$3</c:f>
              <c:strCache>
                <c:ptCount val="1"/>
                <c:pt idx="0">
                  <c:v>One-year expectations</c:v>
                </c:pt>
              </c:strCache>
            </c:strRef>
          </c:tx>
          <c:marker>
            <c:symbol val="none"/>
          </c:marker>
          <c:cat>
            <c:strRef>
              <c:f>'Chart 22'!$B$2:$X$2</c:f>
              <c:strCache>
                <c:ptCount val="15"/>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strCache>
            </c:strRef>
          </c:cat>
          <c:val>
            <c:numRef>
              <c:f>'Chart 22'!$B$3:$X$3</c:f>
              <c:numCache>
                <c:formatCode>0.0</c:formatCode>
                <c:ptCount val="15"/>
                <c:pt idx="0">
                  <c:v>0.45299999999999996</c:v>
                </c:pt>
                <c:pt idx="1">
                  <c:v>0.57899999999999996</c:v>
                </c:pt>
                <c:pt idx="2">
                  <c:v>0.57800000000000007</c:v>
                </c:pt>
                <c:pt idx="3">
                  <c:v>0.42499999999999999</c:v>
                </c:pt>
                <c:pt idx="4">
                  <c:v>0.28100000000000003</c:v>
                </c:pt>
                <c:pt idx="5">
                  <c:v>0.308</c:v>
                </c:pt>
                <c:pt idx="6">
                  <c:v>0.25525525525525522</c:v>
                </c:pt>
                <c:pt idx="7">
                  <c:v>0.11188811188811187</c:v>
                </c:pt>
                <c:pt idx="8">
                  <c:v>4.3000000000000003E-2</c:v>
                </c:pt>
                <c:pt idx="9">
                  <c:v>0.10700000000000001</c:v>
                </c:pt>
                <c:pt idx="10">
                  <c:v>0.15400000000000003</c:v>
                </c:pt>
                <c:pt idx="11">
                  <c:v>0.34299999999999997</c:v>
                </c:pt>
                <c:pt idx="12">
                  <c:v>0.33692946058091278</c:v>
                </c:pt>
                <c:pt idx="13">
                  <c:v>5.8284762697751865E-3</c:v>
                </c:pt>
                <c:pt idx="14">
                  <c:v>9.1666666666666719E-3</c:v>
                </c:pt>
              </c:numCache>
            </c:numRef>
          </c:val>
          <c:smooth val="0"/>
          <c:extLst xmlns:c16r2="http://schemas.microsoft.com/office/drawing/2015/06/chart">
            <c:ext xmlns:c16="http://schemas.microsoft.com/office/drawing/2014/chart" uri="{C3380CC4-5D6E-409C-BE32-E72D297353CC}">
              <c16:uniqueId val="{00000000-9E36-4051-860B-B7F7DA90F819}"/>
            </c:ext>
          </c:extLst>
        </c:ser>
        <c:dLbls>
          <c:showLegendKey val="0"/>
          <c:showVal val="0"/>
          <c:showCatName val="0"/>
          <c:showSerName val="0"/>
          <c:showPercent val="0"/>
          <c:showBubbleSize val="0"/>
        </c:dLbls>
        <c:marker val="1"/>
        <c:smooth val="0"/>
        <c:axId val="242606336"/>
        <c:axId val="242606728"/>
      </c:lineChart>
      <c:lineChart>
        <c:grouping val="standard"/>
        <c:varyColors val="0"/>
        <c:ser>
          <c:idx val="1"/>
          <c:order val="1"/>
          <c:tx>
            <c:strRef>
              <c:f>'Chart 22'!$A$4</c:f>
              <c:strCache>
                <c:ptCount val="1"/>
                <c:pt idx="0">
                  <c:v>Actual inflation (right-hand scale, %)</c:v>
                </c:pt>
              </c:strCache>
            </c:strRef>
          </c:tx>
          <c:marker>
            <c:symbol val="none"/>
          </c:marker>
          <c:cat>
            <c:strRef>
              <c:f>'Chart 22'!$B$2:$X$2</c:f>
              <c:strCache>
                <c:ptCount val="15"/>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strCache>
            </c:strRef>
          </c:cat>
          <c:val>
            <c:numRef>
              <c:f>'Chart 22'!$B$4:$X$4</c:f>
              <c:numCache>
                <c:formatCode>0.0</c:formatCode>
                <c:ptCount val="15"/>
                <c:pt idx="0">
                  <c:v>5.7206764994481603</c:v>
                </c:pt>
                <c:pt idx="1">
                  <c:v>5.5348458717543707</c:v>
                </c:pt>
                <c:pt idx="2">
                  <c:v>3.2948289844740799</c:v>
                </c:pt>
                <c:pt idx="3">
                  <c:v>-0.12921553926884144</c:v>
                </c:pt>
                <c:pt idx="4">
                  <c:v>-1.9925670122137689</c:v>
                </c:pt>
                <c:pt idx="5">
                  <c:v>-1.1257347228099803</c:v>
                </c:pt>
                <c:pt idx="6">
                  <c:v>-1.8568680835741702</c:v>
                </c:pt>
                <c:pt idx="7">
                  <c:v>-1.0781091766334612</c:v>
                </c:pt>
                <c:pt idx="8">
                  <c:v>-0.14313327383280239</c:v>
                </c:pt>
                <c:pt idx="9">
                  <c:v>1.1438009686904422</c:v>
                </c:pt>
                <c:pt idx="10">
                  <c:v>0.98715777219213408</c:v>
                </c:pt>
                <c:pt idx="11">
                  <c:v>2.6007442537243008</c:v>
                </c:pt>
                <c:pt idx="12">
                  <c:v>3.6998742409246574</c:v>
                </c:pt>
                <c:pt idx="13">
                  <c:v>0.88265111557871023</c:v>
                </c:pt>
                <c:pt idx="14">
                  <c:v>3.4891725643485501</c:v>
                </c:pt>
              </c:numCache>
            </c:numRef>
          </c:val>
          <c:smooth val="0"/>
          <c:extLst xmlns:c16r2="http://schemas.microsoft.com/office/drawing/2015/06/chart">
            <c:ext xmlns:c16="http://schemas.microsoft.com/office/drawing/2014/chart" uri="{C3380CC4-5D6E-409C-BE32-E72D297353CC}">
              <c16:uniqueId val="{00000001-9E36-4051-860B-B7F7DA90F819}"/>
            </c:ext>
          </c:extLst>
        </c:ser>
        <c:dLbls>
          <c:showLegendKey val="0"/>
          <c:showVal val="0"/>
          <c:showCatName val="0"/>
          <c:showSerName val="0"/>
          <c:showPercent val="0"/>
          <c:showBubbleSize val="0"/>
        </c:dLbls>
        <c:marker val="1"/>
        <c:smooth val="0"/>
        <c:axId val="242607512"/>
        <c:axId val="242607120"/>
      </c:lineChart>
      <c:catAx>
        <c:axId val="2426063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2606728"/>
        <c:crosses val="autoZero"/>
        <c:auto val="1"/>
        <c:lblAlgn val="ctr"/>
        <c:lblOffset val="100"/>
        <c:noMultiLvlLbl val="0"/>
      </c:catAx>
      <c:valAx>
        <c:axId val="242606728"/>
        <c:scaling>
          <c:orientation val="minMax"/>
          <c:max val="1"/>
          <c:min val="0"/>
        </c:scaling>
        <c:delete val="0"/>
        <c:axPos val="l"/>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2606336"/>
        <c:crosses val="autoZero"/>
        <c:crossBetween val="between"/>
        <c:majorUnit val="0.5"/>
      </c:valAx>
      <c:valAx>
        <c:axId val="242607120"/>
        <c:scaling>
          <c:orientation val="minMax"/>
          <c:min val="-5"/>
        </c:scaling>
        <c:delete val="0"/>
        <c:axPos val="r"/>
        <c:numFmt formatCode="0.0" sourceLinked="1"/>
        <c:majorTickMark val="out"/>
        <c:minorTickMark val="none"/>
        <c:tickLblPos val="nextTo"/>
        <c:spPr>
          <a:ln>
            <a:solidFill>
              <a:schemeClr val="tx1"/>
            </a:solidFill>
          </a:ln>
        </c:spPr>
        <c:txPr>
          <a:bodyPr/>
          <a:lstStyle/>
          <a:p>
            <a:pPr>
              <a:defRPr sz="600">
                <a:latin typeface="GHEA Grapalat" panose="02000506050000020003" pitchFamily="50" charset="0"/>
              </a:defRPr>
            </a:pPr>
            <a:endParaRPr lang="en-US"/>
          </a:p>
        </c:txPr>
        <c:crossAx val="242607512"/>
        <c:crosses val="max"/>
        <c:crossBetween val="between"/>
      </c:valAx>
      <c:catAx>
        <c:axId val="242607512"/>
        <c:scaling>
          <c:orientation val="minMax"/>
        </c:scaling>
        <c:delete val="1"/>
        <c:axPos val="b"/>
        <c:numFmt formatCode="General" sourceLinked="1"/>
        <c:majorTickMark val="out"/>
        <c:minorTickMark val="none"/>
        <c:tickLblPos val="nextTo"/>
        <c:crossAx val="242607120"/>
        <c:crosses val="autoZero"/>
        <c:auto val="1"/>
        <c:lblAlgn val="ctr"/>
        <c:lblOffset val="100"/>
        <c:noMultiLvlLbl val="0"/>
      </c:catAx>
      <c:spPr>
        <a:noFill/>
        <a:ln>
          <a:noFill/>
        </a:ln>
        <a:effectLst/>
      </c:spPr>
    </c:plotArea>
    <c:legend>
      <c:legendPos val="r"/>
      <c:layout>
        <c:manualLayout>
          <c:xMode val="edge"/>
          <c:yMode val="edge"/>
          <c:x val="0"/>
          <c:y val="0.82360609410075547"/>
          <c:w val="0.96310483870967722"/>
          <c:h val="0.1763941183998706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6150793650793"/>
          <c:y val="6.0606060606060608E-2"/>
          <c:w val="0.82090198412698412"/>
          <c:h val="0.58866185115290337"/>
        </c:manualLayout>
      </c:layout>
      <c:lineChart>
        <c:grouping val="standard"/>
        <c:varyColors val="0"/>
        <c:ser>
          <c:idx val="0"/>
          <c:order val="0"/>
          <c:tx>
            <c:strRef>
              <c:f>'Chart 23'!$A$25</c:f>
              <c:strCache>
                <c:ptCount val="1"/>
                <c:pt idx="0">
                  <c:v>Inflation expectation in a 12-month horizon</c:v>
                </c:pt>
              </c:strCache>
            </c:strRef>
          </c:tx>
          <c:spPr>
            <a:ln w="12700">
              <a:solidFill>
                <a:srgbClr val="002060"/>
              </a:solidFill>
              <a:prstDash val="solid"/>
            </a:ln>
          </c:spPr>
          <c:marker>
            <c:symbol val="none"/>
          </c:marker>
          <c:cat>
            <c:strRef>
              <c:f>'Chart 23'!$S$24:$AU$24</c:f>
              <c:strCache>
                <c:ptCount val="19"/>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strCache>
            </c:strRef>
          </c:cat>
          <c:val>
            <c:numRef>
              <c:f>'Chart 23'!$S$25:$AU$25</c:f>
              <c:numCache>
                <c:formatCode>0.0</c:formatCode>
                <c:ptCount val="19"/>
                <c:pt idx="0">
                  <c:v>6.1639344262295079</c:v>
                </c:pt>
                <c:pt idx="1">
                  <c:v>4.984375</c:v>
                </c:pt>
                <c:pt idx="2">
                  <c:v>4.9090909090909092</c:v>
                </c:pt>
                <c:pt idx="3">
                  <c:v>4.6000000000000005</c:v>
                </c:pt>
                <c:pt idx="4">
                  <c:v>3.71875</c:v>
                </c:pt>
                <c:pt idx="5">
                  <c:v>2.8970588235294117</c:v>
                </c:pt>
                <c:pt idx="6">
                  <c:v>2.2000000000000002</c:v>
                </c:pt>
                <c:pt idx="7">
                  <c:v>2.734375</c:v>
                </c:pt>
                <c:pt idx="8">
                  <c:v>2.1129032258064515</c:v>
                </c:pt>
                <c:pt idx="9">
                  <c:v>2.0476190476190474</c:v>
                </c:pt>
                <c:pt idx="10">
                  <c:v>2.3548387096774195</c:v>
                </c:pt>
                <c:pt idx="11">
                  <c:v>2.838709677419355</c:v>
                </c:pt>
                <c:pt idx="12">
                  <c:v>3.0655737704918029</c:v>
                </c:pt>
                <c:pt idx="13">
                  <c:v>3.1904761904761907</c:v>
                </c:pt>
                <c:pt idx="14">
                  <c:v>2.6666666666666665</c:v>
                </c:pt>
                <c:pt idx="15">
                  <c:v>3.6307692307692312</c:v>
                </c:pt>
                <c:pt idx="16">
                  <c:v>2.9180327868852456</c:v>
                </c:pt>
                <c:pt idx="17">
                  <c:v>2.9180327868852456</c:v>
                </c:pt>
                <c:pt idx="18">
                  <c:v>3.1639344262295084</c:v>
                </c:pt>
              </c:numCache>
            </c:numRef>
          </c:val>
          <c:smooth val="1"/>
        </c:ser>
        <c:ser>
          <c:idx val="1"/>
          <c:order val="1"/>
          <c:tx>
            <c:strRef>
              <c:f>'Chart 23'!$A$26</c:f>
              <c:strCache>
                <c:ptCount val="1"/>
                <c:pt idx="0">
                  <c:v>Actual 12-month inflation</c:v>
                </c:pt>
              </c:strCache>
            </c:strRef>
          </c:tx>
          <c:spPr>
            <a:ln w="12700">
              <a:solidFill>
                <a:schemeClr val="accent2"/>
              </a:solidFill>
            </a:ln>
          </c:spPr>
          <c:marker>
            <c:symbol val="none"/>
          </c:marker>
          <c:cat>
            <c:strRef>
              <c:f>'Chart 23'!$S$24:$AU$24</c:f>
              <c:strCache>
                <c:ptCount val="19"/>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strCache>
            </c:strRef>
          </c:cat>
          <c:val>
            <c:numRef>
              <c:f>'Chart 23'!$S$26:$AU$26</c:f>
              <c:numCache>
                <c:formatCode>0.0</c:formatCode>
                <c:ptCount val="19"/>
                <c:pt idx="0">
                  <c:v>5.7651607224945991</c:v>
                </c:pt>
                <c:pt idx="1">
                  <c:v>5.5408996994312503</c:v>
                </c:pt>
                <c:pt idx="2">
                  <c:v>3.3089532051515675</c:v>
                </c:pt>
                <c:pt idx="3">
                  <c:v>-0.12921553926885565</c:v>
                </c:pt>
                <c:pt idx="4">
                  <c:v>-1.9925670122137689</c:v>
                </c:pt>
                <c:pt idx="5">
                  <c:v>-1.1492175813950354</c:v>
                </c:pt>
                <c:pt idx="6">
                  <c:v>-1.8568680835741702</c:v>
                </c:pt>
                <c:pt idx="7">
                  <c:v>-1.0781091766335038</c:v>
                </c:pt>
                <c:pt idx="8">
                  <c:v>-0.1</c:v>
                </c:pt>
                <c:pt idx="9">
                  <c:v>1.1000000000000001</c:v>
                </c:pt>
                <c:pt idx="10">
                  <c:v>1</c:v>
                </c:pt>
                <c:pt idx="11">
                  <c:v>2.6</c:v>
                </c:pt>
                <c:pt idx="12">
                  <c:v>3.7</c:v>
                </c:pt>
                <c:pt idx="13">
                  <c:v>0.9</c:v>
                </c:pt>
                <c:pt idx="14">
                  <c:v>3.5</c:v>
                </c:pt>
                <c:pt idx="15">
                  <c:v>1.8</c:v>
                </c:pt>
              </c:numCache>
            </c:numRef>
          </c:val>
          <c:smooth val="1"/>
        </c:ser>
        <c:ser>
          <c:idx val="3"/>
          <c:order val="2"/>
          <c:tx>
            <c:strRef>
              <c:f>'Chart 23'!$A$27</c:f>
              <c:strCache>
                <c:ptCount val="1"/>
                <c:pt idx="0">
                  <c:v>Previous expectation</c:v>
                </c:pt>
              </c:strCache>
            </c:strRef>
          </c:tx>
          <c:spPr>
            <a:ln w="12700">
              <a:solidFill>
                <a:srgbClr val="C00000"/>
              </a:solidFill>
            </a:ln>
          </c:spPr>
          <c:marker>
            <c:symbol val="none"/>
          </c:marker>
          <c:cat>
            <c:strRef>
              <c:f>'Chart 23'!$S$24:$AU$24</c:f>
              <c:strCache>
                <c:ptCount val="19"/>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strCache>
            </c:strRef>
          </c:cat>
          <c:val>
            <c:numRef>
              <c:f>'Chart 23'!$S$27:$AU$27</c:f>
              <c:numCache>
                <c:formatCode>0.00</c:formatCode>
                <c:ptCount val="19"/>
                <c:pt idx="15" formatCode="0.0">
                  <c:v>3.6307692307692312</c:v>
                </c:pt>
                <c:pt idx="16" formatCode="0.0">
                  <c:v>3.3538461538461539</c:v>
                </c:pt>
                <c:pt idx="17" formatCode="0.0">
                  <c:v>3.3076923076923079</c:v>
                </c:pt>
                <c:pt idx="18" formatCode="0.0">
                  <c:v>3.4461538461538463</c:v>
                </c:pt>
              </c:numCache>
            </c:numRef>
          </c:val>
          <c:smooth val="0"/>
        </c:ser>
        <c:dLbls>
          <c:showLegendKey val="0"/>
          <c:showVal val="0"/>
          <c:showCatName val="0"/>
          <c:showSerName val="0"/>
          <c:showPercent val="0"/>
          <c:showBubbleSize val="0"/>
        </c:dLbls>
        <c:smooth val="0"/>
        <c:axId val="242608296"/>
        <c:axId val="426716256"/>
      </c:lineChart>
      <c:catAx>
        <c:axId val="242608296"/>
        <c:scaling>
          <c:orientation val="minMax"/>
        </c:scaling>
        <c:delete val="0"/>
        <c:axPos val="b"/>
        <c:numFmt formatCode="General" sourceLinked="0"/>
        <c:majorTickMark val="out"/>
        <c:minorTickMark val="none"/>
        <c:tickLblPos val="low"/>
        <c:txPr>
          <a:bodyPr rot="-5400000" vert="horz"/>
          <a:lstStyle/>
          <a:p>
            <a:pPr>
              <a:defRPr sz="600">
                <a:latin typeface="GHEA Grapalat" panose="02000506050000020003" pitchFamily="50" charset="0"/>
              </a:defRPr>
            </a:pPr>
            <a:endParaRPr lang="en-US"/>
          </a:p>
        </c:txPr>
        <c:crossAx val="426716256"/>
        <c:crosses val="autoZero"/>
        <c:auto val="1"/>
        <c:lblAlgn val="ctr"/>
        <c:lblOffset val="100"/>
        <c:noMultiLvlLbl val="0"/>
      </c:catAx>
      <c:valAx>
        <c:axId val="426716256"/>
        <c:scaling>
          <c:orientation val="minMax"/>
          <c:max val="9"/>
        </c:scaling>
        <c:delete val="0"/>
        <c:axPos val="l"/>
        <c:majorGridlines/>
        <c:numFmt formatCode="0.0" sourceLinked="1"/>
        <c:majorTickMark val="out"/>
        <c:minorTickMark val="none"/>
        <c:tickLblPos val="nextTo"/>
        <c:txPr>
          <a:bodyPr/>
          <a:lstStyle/>
          <a:p>
            <a:pPr>
              <a:defRPr sz="600">
                <a:latin typeface="GHEA Grapalat" panose="02000506050000020003" pitchFamily="50" charset="0"/>
              </a:defRPr>
            </a:pPr>
            <a:endParaRPr lang="en-US"/>
          </a:p>
        </c:txPr>
        <c:crossAx val="242608296"/>
        <c:crosses val="autoZero"/>
        <c:crossBetween val="between"/>
      </c:valAx>
    </c:plotArea>
    <c:legend>
      <c:legendPos val="b"/>
      <c:layout>
        <c:manualLayout>
          <c:xMode val="edge"/>
          <c:yMode val="edge"/>
          <c:x val="1.369836695485111E-2"/>
          <c:y val="0.79666306417580157"/>
          <c:w val="0.68534126984126986"/>
          <c:h val="0.17719314497452524"/>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585820421640848E-2"/>
          <c:y val="6.0472787245739415E-2"/>
          <c:w val="0.84997063119126237"/>
          <c:h val="0.78020279784873658"/>
        </c:manualLayout>
      </c:layout>
      <c:lineChart>
        <c:grouping val="standard"/>
        <c:varyColors val="0"/>
        <c:ser>
          <c:idx val="0"/>
          <c:order val="0"/>
          <c:tx>
            <c:strRef>
              <c:f>'Chart 24'!$B$1</c:f>
              <c:strCache>
                <c:ptCount val="1"/>
                <c:pt idx="0">
                  <c:v>Q1, 2018</c:v>
                </c:pt>
              </c:strCache>
            </c:strRef>
          </c:tx>
          <c:spPr>
            <a:ln>
              <a:solidFill>
                <a:srgbClr val="FF0000"/>
              </a:solidFill>
            </a:ln>
          </c:spPr>
          <c:marker>
            <c:symbol val="none"/>
          </c:marker>
          <c:cat>
            <c:strRef>
              <c:f>'Chart 24'!$A$2:$A$28</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24'!$B$2:$B$28</c:f>
              <c:numCache>
                <c:formatCode>0.0</c:formatCode>
                <c:ptCount val="27"/>
                <c:pt idx="11">
                  <c:v>2.6</c:v>
                </c:pt>
                <c:pt idx="12">
                  <c:v>3.5</c:v>
                </c:pt>
                <c:pt idx="13">
                  <c:v>3.8</c:v>
                </c:pt>
                <c:pt idx="14">
                  <c:v>4.9000000000000004</c:v>
                </c:pt>
                <c:pt idx="15">
                  <c:v>4.5999999999999996</c:v>
                </c:pt>
                <c:pt idx="16">
                  <c:v>4.3</c:v>
                </c:pt>
                <c:pt idx="17">
                  <c:v>4.2</c:v>
                </c:pt>
                <c:pt idx="18">
                  <c:v>4.0999999999999996</c:v>
                </c:pt>
                <c:pt idx="19">
                  <c:v>4</c:v>
                </c:pt>
                <c:pt idx="20">
                  <c:v>3.9</c:v>
                </c:pt>
                <c:pt idx="21">
                  <c:v>3.9</c:v>
                </c:pt>
                <c:pt idx="22">
                  <c:v>4</c:v>
                </c:pt>
                <c:pt idx="23">
                  <c:v>4</c:v>
                </c:pt>
              </c:numCache>
            </c:numRef>
          </c:val>
          <c:smooth val="0"/>
          <c:extLst xmlns:c16r2="http://schemas.microsoft.com/office/drawing/2015/06/chart">
            <c:ext xmlns:c16="http://schemas.microsoft.com/office/drawing/2014/chart" uri="{C3380CC4-5D6E-409C-BE32-E72D297353CC}">
              <c16:uniqueId val="{00000000-6F79-402B-A10E-25B3B07317C1}"/>
            </c:ext>
          </c:extLst>
        </c:ser>
        <c:ser>
          <c:idx val="1"/>
          <c:order val="1"/>
          <c:tx>
            <c:strRef>
              <c:f>'Chart 24'!$C$1</c:f>
              <c:strCache>
                <c:ptCount val="1"/>
                <c:pt idx="0">
                  <c:v>Q2, 2018</c:v>
                </c:pt>
              </c:strCache>
            </c:strRef>
          </c:tx>
          <c:spPr>
            <a:ln>
              <a:solidFill>
                <a:schemeClr val="accent6"/>
              </a:solidFill>
            </a:ln>
          </c:spPr>
          <c:marker>
            <c:symbol val="none"/>
          </c:marker>
          <c:cat>
            <c:strRef>
              <c:f>'Chart 24'!$A$2:$A$28</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24'!$C$2:$C$28</c:f>
              <c:numCache>
                <c:formatCode>0.0</c:formatCode>
                <c:ptCount val="27"/>
                <c:pt idx="12">
                  <c:v>3.7</c:v>
                </c:pt>
                <c:pt idx="13">
                  <c:v>2.7147364899999999</c:v>
                </c:pt>
                <c:pt idx="14">
                  <c:v>3.7</c:v>
                </c:pt>
                <c:pt idx="15">
                  <c:v>4</c:v>
                </c:pt>
                <c:pt idx="16">
                  <c:v>4.3929999999999998</c:v>
                </c:pt>
                <c:pt idx="17">
                  <c:v>4.9000000000000004</c:v>
                </c:pt>
                <c:pt idx="18">
                  <c:v>4.6839275499999999</c:v>
                </c:pt>
                <c:pt idx="19">
                  <c:v>4.37893796</c:v>
                </c:pt>
                <c:pt idx="20">
                  <c:v>4.19223955</c:v>
                </c:pt>
                <c:pt idx="21">
                  <c:v>4.0999999999999996</c:v>
                </c:pt>
                <c:pt idx="22">
                  <c:v>4</c:v>
                </c:pt>
                <c:pt idx="23">
                  <c:v>4</c:v>
                </c:pt>
                <c:pt idx="24">
                  <c:v>4</c:v>
                </c:pt>
              </c:numCache>
            </c:numRef>
          </c:val>
          <c:smooth val="0"/>
          <c:extLst xmlns:c16r2="http://schemas.microsoft.com/office/drawing/2015/06/chart">
            <c:ext xmlns:c16="http://schemas.microsoft.com/office/drawing/2014/chart" uri="{C3380CC4-5D6E-409C-BE32-E72D297353CC}">
              <c16:uniqueId val="{00000001-6F79-402B-A10E-25B3B07317C1}"/>
            </c:ext>
          </c:extLst>
        </c:ser>
        <c:ser>
          <c:idx val="2"/>
          <c:order val="2"/>
          <c:tx>
            <c:strRef>
              <c:f>'Chart 24'!$D$1</c:f>
              <c:strCache>
                <c:ptCount val="1"/>
                <c:pt idx="0">
                  <c:v>Q3, 2018</c:v>
                </c:pt>
              </c:strCache>
            </c:strRef>
          </c:tx>
          <c:spPr>
            <a:ln>
              <a:solidFill>
                <a:srgbClr val="7030A0"/>
              </a:solidFill>
            </a:ln>
          </c:spPr>
          <c:marker>
            <c:symbol val="none"/>
          </c:marker>
          <c:cat>
            <c:strRef>
              <c:f>'Chart 24'!$A$2:$A$28</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24'!$D$2:$D$28</c:f>
              <c:numCache>
                <c:formatCode>0.0</c:formatCode>
                <c:ptCount val="27"/>
                <c:pt idx="13">
                  <c:v>0.9</c:v>
                </c:pt>
                <c:pt idx="14">
                  <c:v>3.2</c:v>
                </c:pt>
                <c:pt idx="15">
                  <c:v>3.5</c:v>
                </c:pt>
                <c:pt idx="16">
                  <c:v>3.7</c:v>
                </c:pt>
                <c:pt idx="17">
                  <c:v>4</c:v>
                </c:pt>
                <c:pt idx="18">
                  <c:v>3.7</c:v>
                </c:pt>
                <c:pt idx="19">
                  <c:v>3.1</c:v>
                </c:pt>
                <c:pt idx="20">
                  <c:v>3.4</c:v>
                </c:pt>
                <c:pt idx="21">
                  <c:v>3.5</c:v>
                </c:pt>
                <c:pt idx="22">
                  <c:v>3.6</c:v>
                </c:pt>
                <c:pt idx="23">
                  <c:v>3.8</c:v>
                </c:pt>
                <c:pt idx="24">
                  <c:v>3.9</c:v>
                </c:pt>
                <c:pt idx="25">
                  <c:v>4</c:v>
                </c:pt>
              </c:numCache>
            </c:numRef>
          </c:val>
          <c:smooth val="0"/>
          <c:extLst xmlns:c16r2="http://schemas.microsoft.com/office/drawing/2015/06/chart">
            <c:ext xmlns:c16="http://schemas.microsoft.com/office/drawing/2014/chart" uri="{C3380CC4-5D6E-409C-BE32-E72D297353CC}">
              <c16:uniqueId val="{00000002-6F79-402B-A10E-25B3B07317C1}"/>
            </c:ext>
          </c:extLst>
        </c:ser>
        <c:ser>
          <c:idx val="3"/>
          <c:order val="3"/>
          <c:tx>
            <c:strRef>
              <c:f>'Chart 24'!$E$1</c:f>
              <c:strCache>
                <c:ptCount val="1"/>
                <c:pt idx="0">
                  <c:v>Q4, 2018</c:v>
                </c:pt>
              </c:strCache>
            </c:strRef>
          </c:tx>
          <c:spPr>
            <a:ln>
              <a:solidFill>
                <a:srgbClr val="0070C0"/>
              </a:solidFill>
            </a:ln>
          </c:spPr>
          <c:marker>
            <c:symbol val="none"/>
          </c:marker>
          <c:cat>
            <c:strRef>
              <c:f>'Chart 24'!$A$2:$A$28</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24'!$E$2:$E$28</c:f>
              <c:numCache>
                <c:formatCode>0.0</c:formatCode>
                <c:ptCount val="27"/>
                <c:pt idx="14">
                  <c:v>3.49</c:v>
                </c:pt>
                <c:pt idx="15">
                  <c:v>2.7316193499999999</c:v>
                </c:pt>
                <c:pt idx="16">
                  <c:v>2.5630708100000001</c:v>
                </c:pt>
                <c:pt idx="17">
                  <c:v>2.93052643</c:v>
                </c:pt>
                <c:pt idx="18">
                  <c:v>2.8055225199999998</c:v>
                </c:pt>
                <c:pt idx="19">
                  <c:v>2.8304132900000001</c:v>
                </c:pt>
                <c:pt idx="20">
                  <c:v>3.0217345899999999</c:v>
                </c:pt>
                <c:pt idx="21">
                  <c:v>3.21862549</c:v>
                </c:pt>
                <c:pt idx="22">
                  <c:v>3.39726208</c:v>
                </c:pt>
                <c:pt idx="23">
                  <c:v>3.6167797199999998</c:v>
                </c:pt>
                <c:pt idx="24">
                  <c:v>3.7872636100000001</c:v>
                </c:pt>
                <c:pt idx="25">
                  <c:v>3.9374780999999999</c:v>
                </c:pt>
                <c:pt idx="26">
                  <c:v>4.0184703700000002</c:v>
                </c:pt>
              </c:numCache>
            </c:numRef>
          </c:val>
          <c:smooth val="0"/>
          <c:extLst xmlns:c16r2="http://schemas.microsoft.com/office/drawing/2015/06/chart">
            <c:ext xmlns:c16="http://schemas.microsoft.com/office/drawing/2014/chart" uri="{C3380CC4-5D6E-409C-BE32-E72D297353CC}">
              <c16:uniqueId val="{00000003-6F79-402B-A10E-25B3B07317C1}"/>
            </c:ext>
          </c:extLst>
        </c:ser>
        <c:ser>
          <c:idx val="4"/>
          <c:order val="4"/>
          <c:tx>
            <c:strRef>
              <c:f>'Chart 24'!$F$1</c:f>
              <c:strCache>
                <c:ptCount val="1"/>
                <c:pt idx="0">
                  <c:v>Actual inflation</c:v>
                </c:pt>
              </c:strCache>
            </c:strRef>
          </c:tx>
          <c:spPr>
            <a:ln>
              <a:solidFill>
                <a:srgbClr val="00B050"/>
              </a:solidFill>
            </a:ln>
          </c:spPr>
          <c:marker>
            <c:symbol val="none"/>
          </c:marker>
          <c:cat>
            <c:strRef>
              <c:f>'Chart 24'!$A$2:$A$28</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24'!$F$2:$F$28</c:f>
              <c:numCache>
                <c:formatCode>General</c:formatCode>
                <c:ptCount val="27"/>
                <c:pt idx="0">
                  <c:v>5.8</c:v>
                </c:pt>
                <c:pt idx="1">
                  <c:v>5.5</c:v>
                </c:pt>
                <c:pt idx="2">
                  <c:v>3.3</c:v>
                </c:pt>
                <c:pt idx="3">
                  <c:v>-0.1</c:v>
                </c:pt>
                <c:pt idx="4" formatCode="0.0">
                  <c:v>-2</c:v>
                </c:pt>
                <c:pt idx="5">
                  <c:v>-1.1000000000000001</c:v>
                </c:pt>
                <c:pt idx="6">
                  <c:v>-1.9</c:v>
                </c:pt>
                <c:pt idx="7">
                  <c:v>-1.1000000000000001</c:v>
                </c:pt>
                <c:pt idx="8">
                  <c:v>-0.1</c:v>
                </c:pt>
                <c:pt idx="9">
                  <c:v>1.1000000000000001</c:v>
                </c:pt>
                <c:pt idx="10" formatCode="0.0">
                  <c:v>1</c:v>
                </c:pt>
                <c:pt idx="11" formatCode="0.0">
                  <c:v>2.6</c:v>
                </c:pt>
                <c:pt idx="12">
                  <c:v>3.7</c:v>
                </c:pt>
                <c:pt idx="13">
                  <c:v>0.9</c:v>
                </c:pt>
                <c:pt idx="14">
                  <c:v>3.5</c:v>
                </c:pt>
                <c:pt idx="15">
                  <c:v>1.8</c:v>
                </c:pt>
              </c:numCache>
            </c:numRef>
          </c:val>
          <c:smooth val="0"/>
          <c:extLst xmlns:c16r2="http://schemas.microsoft.com/office/drawing/2015/06/chart">
            <c:ext xmlns:c16="http://schemas.microsoft.com/office/drawing/2014/chart" uri="{C3380CC4-5D6E-409C-BE32-E72D297353CC}">
              <c16:uniqueId val="{00000004-6F79-402B-A10E-25B3B07317C1}"/>
            </c:ext>
          </c:extLst>
        </c:ser>
        <c:ser>
          <c:idx val="5"/>
          <c:order val="5"/>
          <c:tx>
            <c:strRef>
              <c:f>'Chart 24'!$G$1</c:f>
              <c:strCache>
                <c:ptCount val="1"/>
                <c:pt idx="0">
                  <c:v>12-month core inflation</c:v>
                </c:pt>
              </c:strCache>
            </c:strRef>
          </c:tx>
          <c:spPr>
            <a:ln>
              <a:solidFill>
                <a:srgbClr val="002060"/>
              </a:solidFill>
            </a:ln>
          </c:spPr>
          <c:marker>
            <c:symbol val="none"/>
          </c:marker>
          <c:cat>
            <c:strRef>
              <c:f>'Chart 24'!$A$2:$A$28</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24'!$G$2:$G$28</c:f>
              <c:numCache>
                <c:formatCode>0.0</c:formatCode>
                <c:ptCount val="27"/>
                <c:pt idx="0">
                  <c:v>7.0359865171088813</c:v>
                </c:pt>
                <c:pt idx="1">
                  <c:v>6.0310328085904246</c:v>
                </c:pt>
                <c:pt idx="2">
                  <c:v>4.3506388892008232</c:v>
                </c:pt>
                <c:pt idx="3">
                  <c:v>0.66802480267121211</c:v>
                </c:pt>
                <c:pt idx="4">
                  <c:v>-2.1963177745930551</c:v>
                </c:pt>
                <c:pt idx="5">
                  <c:v>-2.1119183605696747</c:v>
                </c:pt>
                <c:pt idx="6">
                  <c:v>-2.4063564240557724</c:v>
                </c:pt>
                <c:pt idx="7">
                  <c:v>-1.8047193953867833</c:v>
                </c:pt>
                <c:pt idx="8">
                  <c:v>-0.90530126051113768</c:v>
                </c:pt>
                <c:pt idx="9">
                  <c:v>0.36407786425382938</c:v>
                </c:pt>
                <c:pt idx="10">
                  <c:v>2.1112721321331804</c:v>
                </c:pt>
                <c:pt idx="11">
                  <c:v>3.6484028135333091</c:v>
                </c:pt>
                <c:pt idx="12">
                  <c:v>4.9449250245676524</c:v>
                </c:pt>
                <c:pt idx="13">
                  <c:v>4.1469572523281499</c:v>
                </c:pt>
                <c:pt idx="14">
                  <c:v>3.6702807488898941</c:v>
                </c:pt>
                <c:pt idx="15" formatCode="General">
                  <c:v>2.6</c:v>
                </c:pt>
              </c:numCache>
            </c:numRef>
          </c:val>
          <c:smooth val="0"/>
        </c:ser>
        <c:dLbls>
          <c:showLegendKey val="0"/>
          <c:showVal val="0"/>
          <c:showCatName val="0"/>
          <c:showSerName val="0"/>
          <c:showPercent val="0"/>
          <c:showBubbleSize val="0"/>
        </c:dLbls>
        <c:smooth val="0"/>
        <c:axId val="426717040"/>
        <c:axId val="426717432"/>
      </c:lineChart>
      <c:catAx>
        <c:axId val="42671704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17432"/>
        <c:crosses val="autoZero"/>
        <c:auto val="1"/>
        <c:lblAlgn val="ctr"/>
        <c:lblOffset val="100"/>
        <c:noMultiLvlLbl val="0"/>
      </c:catAx>
      <c:valAx>
        <c:axId val="426717432"/>
        <c:scaling>
          <c:orientation val="minMax"/>
          <c:max val="8"/>
          <c:min val="-3"/>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17040"/>
        <c:crosses val="autoZero"/>
        <c:crossBetween val="between"/>
        <c:majorUnit val="1"/>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'Chart 25'!$B$1</c:f>
              <c:strCache>
                <c:ptCount val="1"/>
                <c:pt idx="0">
                  <c:v>12-month inflation</c:v>
                </c:pt>
              </c:strCache>
            </c:strRef>
          </c:tx>
          <c:spPr>
            <a:ln w="12700" cap="rnd">
              <a:solidFill>
                <a:srgbClr val="002060"/>
              </a:solidFill>
              <a:round/>
            </a:ln>
            <a:effectLst/>
          </c:spPr>
          <c:marker>
            <c:symbol val="none"/>
          </c:marker>
          <c:cat>
            <c:strRef>
              <c:f>'Chart 25'!$A$14:$A$61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25'!$B$14:$B$61</c:f>
              <c:numCache>
                <c:formatCode>0.0</c:formatCode>
                <c:ptCount val="48"/>
                <c:pt idx="0">
                  <c:v>4.2053429492146392</c:v>
                </c:pt>
                <c:pt idx="1">
                  <c:v>5.3866180919587947</c:v>
                </c:pt>
                <c:pt idx="2">
                  <c:v>5.7569525932859875</c:v>
                </c:pt>
                <c:pt idx="3">
                  <c:v>4.8199323064963124</c:v>
                </c:pt>
                <c:pt idx="4">
                  <c:v>5.1045719897419843</c:v>
                </c:pt>
                <c:pt idx="5">
                  <c:v>5.5435784538393307</c:v>
                </c:pt>
                <c:pt idx="6">
                  <c:v>4.247074086073539</c:v>
                </c:pt>
                <c:pt idx="7">
                  <c:v>3.5893466144280666</c:v>
                </c:pt>
                <c:pt idx="8">
                  <c:v>3.3089532051515675</c:v>
                </c:pt>
                <c:pt idx="9">
                  <c:v>1.9106128378618479</c:v>
                </c:pt>
                <c:pt idx="10">
                  <c:v>1.2065149816838101</c:v>
                </c:pt>
                <c:pt idx="11">
                  <c:v>-0.12921553926888407</c:v>
                </c:pt>
                <c:pt idx="12">
                  <c:v>-0.4</c:v>
                </c:pt>
                <c:pt idx="13">
                  <c:v>-1.7</c:v>
                </c:pt>
                <c:pt idx="14">
                  <c:v>-2</c:v>
                </c:pt>
                <c:pt idx="15">
                  <c:v>-1.9</c:v>
                </c:pt>
                <c:pt idx="16">
                  <c:v>-2.1</c:v>
                </c:pt>
                <c:pt idx="17">
                  <c:v>-1.1000000000000001</c:v>
                </c:pt>
                <c:pt idx="18">
                  <c:v>-1.3</c:v>
                </c:pt>
                <c:pt idx="19">
                  <c:v>-1.9</c:v>
                </c:pt>
                <c:pt idx="20">
                  <c:v>-1.9</c:v>
                </c:pt>
                <c:pt idx="21">
                  <c:v>-0.9</c:v>
                </c:pt>
                <c:pt idx="22">
                  <c:v>-0.6</c:v>
                </c:pt>
                <c:pt idx="23">
                  <c:v>-1.1000000000000001</c:v>
                </c:pt>
                <c:pt idx="24">
                  <c:v>-0.64900681589335818</c:v>
                </c:pt>
                <c:pt idx="25">
                  <c:v>-0.17648060212302141</c:v>
                </c:pt>
                <c:pt idx="26">
                  <c:v>-0.14313327383280239</c:v>
                </c:pt>
                <c:pt idx="27">
                  <c:v>1.1794710493800835</c:v>
                </c:pt>
                <c:pt idx="28">
                  <c:v>1.6099622967710161</c:v>
                </c:pt>
                <c:pt idx="29">
                  <c:v>1.1438009686904422</c:v>
                </c:pt>
                <c:pt idx="30">
                  <c:v>0.87783028385912587</c:v>
                </c:pt>
                <c:pt idx="31">
                  <c:v>0.94738361679354499</c:v>
                </c:pt>
                <c:pt idx="32">
                  <c:v>1.0044249413109014</c:v>
                </c:pt>
                <c:pt idx="33">
                  <c:v>1.2</c:v>
                </c:pt>
                <c:pt idx="34">
                  <c:v>2.2000000000000002</c:v>
                </c:pt>
                <c:pt idx="35">
                  <c:v>2.6</c:v>
                </c:pt>
                <c:pt idx="36">
                  <c:v>2.8529795783610155</c:v>
                </c:pt>
                <c:pt idx="37">
                  <c:v>3.2731236147623548</c:v>
                </c:pt>
                <c:pt idx="38">
                  <c:v>3.7257030377104314</c:v>
                </c:pt>
                <c:pt idx="39">
                  <c:v>2.3651233843582986</c:v>
                </c:pt>
                <c:pt idx="40">
                  <c:v>1.5916553889477711</c:v>
                </c:pt>
                <c:pt idx="41">
                  <c:v>0.88265111557871023</c:v>
                </c:pt>
                <c:pt idx="42">
                  <c:v>2.3265215483361885</c:v>
                </c:pt>
                <c:pt idx="43">
                  <c:v>3.3257115923031506</c:v>
                </c:pt>
                <c:pt idx="44">
                  <c:v>3.48</c:v>
                </c:pt>
                <c:pt idx="45">
                  <c:v>2.77</c:v>
                </c:pt>
                <c:pt idx="46">
                  <c:v>1.79</c:v>
                </c:pt>
                <c:pt idx="47">
                  <c:v>1.77</c:v>
                </c:pt>
              </c:numCache>
            </c:numRef>
          </c:val>
          <c:smooth val="0"/>
        </c:ser>
        <c:ser>
          <c:idx val="1"/>
          <c:order val="1"/>
          <c:tx>
            <c:strRef>
              <c:f>'Chart 25'!$C$1</c:f>
              <c:strCache>
                <c:ptCount val="1"/>
                <c:pt idx="0">
                  <c:v>Inflation target</c:v>
                </c:pt>
              </c:strCache>
            </c:strRef>
          </c:tx>
          <c:spPr>
            <a:ln w="12700" cap="rnd">
              <a:solidFill>
                <a:srgbClr val="C00000"/>
              </a:solidFill>
              <a:round/>
            </a:ln>
            <a:effectLst/>
          </c:spPr>
          <c:marker>
            <c:symbol val="none"/>
          </c:marker>
          <c:cat>
            <c:strRef>
              <c:f>'Chart 25'!$A$14:$A$61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25'!$C$14:$C$61</c:f>
              <c:numCache>
                <c:formatCode>0.0</c:formatCode>
                <c:ptCount val="4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pt idx="40">
                  <c:v>4</c:v>
                </c:pt>
                <c:pt idx="41">
                  <c:v>4</c:v>
                </c:pt>
                <c:pt idx="42">
                  <c:v>4</c:v>
                </c:pt>
                <c:pt idx="43">
                  <c:v>4</c:v>
                </c:pt>
                <c:pt idx="44">
                  <c:v>4</c:v>
                </c:pt>
                <c:pt idx="45">
                  <c:v>4</c:v>
                </c:pt>
                <c:pt idx="46">
                  <c:v>4</c:v>
                </c:pt>
                <c:pt idx="47">
                  <c:v>4</c:v>
                </c:pt>
              </c:numCache>
            </c:numRef>
          </c:val>
          <c:smooth val="0"/>
        </c:ser>
        <c:dLbls>
          <c:showLegendKey val="0"/>
          <c:showVal val="0"/>
          <c:showCatName val="0"/>
          <c:showSerName val="0"/>
          <c:showPercent val="0"/>
          <c:showBubbleSize val="0"/>
        </c:dLbls>
        <c:smooth val="0"/>
        <c:axId val="426719000"/>
        <c:axId val="426719392"/>
      </c:lineChart>
      <c:catAx>
        <c:axId val="426719000"/>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19392"/>
        <c:crosses val="autoZero"/>
        <c:auto val="1"/>
        <c:lblAlgn val="ctr"/>
        <c:lblOffset val="100"/>
        <c:noMultiLvlLbl val="0"/>
      </c:catAx>
      <c:valAx>
        <c:axId val="426719392"/>
        <c:scaling>
          <c:orientation val="minMax"/>
        </c:scaling>
        <c:delete val="0"/>
        <c:axPos val="l"/>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67190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71344186501867068"/>
        </c:manualLayout>
      </c:layout>
      <c:barChart>
        <c:barDir val="col"/>
        <c:grouping val="clustered"/>
        <c:varyColors val="0"/>
        <c:ser>
          <c:idx val="1"/>
          <c:order val="1"/>
          <c:tx>
            <c:strRef>
              <c:f>'Chart 26'!$A$3</c:f>
              <c:strCache>
                <c:ptCount val="1"/>
                <c:pt idx="0">
                  <c:v>Import of services</c:v>
                </c:pt>
              </c:strCache>
            </c:strRef>
          </c:tx>
          <c:spPr>
            <a:solidFill>
              <a:schemeClr val="accent5">
                <a:lumMod val="75000"/>
              </a:schemeClr>
            </a:solidFill>
            <a:ln>
              <a:noFill/>
            </a:ln>
            <a:effectLst/>
          </c:spPr>
          <c:invertIfNegative val="0"/>
          <c:cat>
            <c:strRef>
              <c:f>'Chart 26'!$B$1:$U$1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26'!$B$3:$U$3</c:f>
              <c:numCache>
                <c:formatCode>0.0</c:formatCode>
                <c:ptCount val="16"/>
                <c:pt idx="0">
                  <c:v>-15.424049767459891</c:v>
                </c:pt>
                <c:pt idx="1">
                  <c:v>-13.275978095463472</c:v>
                </c:pt>
                <c:pt idx="2">
                  <c:v>-15.145459515984953</c:v>
                </c:pt>
                <c:pt idx="3">
                  <c:v>-10.67488321677537</c:v>
                </c:pt>
                <c:pt idx="4">
                  <c:v>-4.1224109219509444</c:v>
                </c:pt>
                <c:pt idx="5">
                  <c:v>-2.830647722910328</c:v>
                </c:pt>
                <c:pt idx="6">
                  <c:v>1.3917532796574363</c:v>
                </c:pt>
                <c:pt idx="7">
                  <c:v>0.75623912697528795</c:v>
                </c:pt>
                <c:pt idx="8">
                  <c:v>2.8947820381905984</c:v>
                </c:pt>
                <c:pt idx="9">
                  <c:v>1.5008760799882594</c:v>
                </c:pt>
                <c:pt idx="10">
                  <c:v>3.9397759820917457</c:v>
                </c:pt>
                <c:pt idx="11">
                  <c:v>6.187279358044691</c:v>
                </c:pt>
                <c:pt idx="12">
                  <c:v>10.677963727386967</c:v>
                </c:pt>
                <c:pt idx="13">
                  <c:v>4.0446816087539901</c:v>
                </c:pt>
                <c:pt idx="14">
                  <c:v>-3.9600163473660501</c:v>
                </c:pt>
                <c:pt idx="15">
                  <c:v>-3.811370234090333</c:v>
                </c:pt>
              </c:numCache>
            </c:numRef>
          </c:val>
        </c:ser>
        <c:ser>
          <c:idx val="2"/>
          <c:order val="2"/>
          <c:tx>
            <c:strRef>
              <c:f>'Chart 26'!$A$4</c:f>
              <c:strCache>
                <c:ptCount val="1"/>
                <c:pt idx="0">
                  <c:v>Ապրանքների ներմուծում</c:v>
                </c:pt>
              </c:strCache>
            </c:strRef>
          </c:tx>
          <c:invertIfNegative val="0"/>
          <c:cat>
            <c:strRef>
              <c:f>'Chart 26'!$B$1:$U$1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26'!$B$4:$U$4</c:f>
            </c:numRef>
          </c:val>
        </c:ser>
        <c:ser>
          <c:idx val="3"/>
          <c:order val="3"/>
          <c:tx>
            <c:strRef>
              <c:f>'Chart 26'!$A$5</c:f>
              <c:strCache>
                <c:ptCount val="1"/>
                <c:pt idx="0">
                  <c:v>Consumer goods</c:v>
                </c:pt>
              </c:strCache>
            </c:strRef>
          </c:tx>
          <c:spPr>
            <a:solidFill>
              <a:schemeClr val="accent4">
                <a:lumMod val="75000"/>
              </a:schemeClr>
            </a:solidFill>
            <a:ln>
              <a:noFill/>
            </a:ln>
            <a:effectLst/>
          </c:spPr>
          <c:invertIfNegative val="0"/>
          <c:cat>
            <c:strRef>
              <c:f>'Chart 26'!$B$1:$U$1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26'!$B$5:$U$5</c:f>
              <c:numCache>
                <c:formatCode>0.0</c:formatCode>
                <c:ptCount val="16"/>
                <c:pt idx="0">
                  <c:v>-15.424049767459891</c:v>
                </c:pt>
                <c:pt idx="1">
                  <c:v>-13.275978095463472</c:v>
                </c:pt>
                <c:pt idx="2">
                  <c:v>-15.145459515984953</c:v>
                </c:pt>
                <c:pt idx="3">
                  <c:v>-10.67488321677537</c:v>
                </c:pt>
                <c:pt idx="4">
                  <c:v>-4.1224109219509444</c:v>
                </c:pt>
                <c:pt idx="5">
                  <c:v>-2.830647722910328</c:v>
                </c:pt>
                <c:pt idx="6">
                  <c:v>1.3917532796574363</c:v>
                </c:pt>
                <c:pt idx="7">
                  <c:v>0.75623912697528795</c:v>
                </c:pt>
                <c:pt idx="8">
                  <c:v>2.8947820381905984</c:v>
                </c:pt>
                <c:pt idx="9">
                  <c:v>1.5008760799882594</c:v>
                </c:pt>
                <c:pt idx="10">
                  <c:v>3.9397759820917457</c:v>
                </c:pt>
                <c:pt idx="11">
                  <c:v>6.187279358044691</c:v>
                </c:pt>
                <c:pt idx="12">
                  <c:v>10.677963727386967</c:v>
                </c:pt>
                <c:pt idx="13">
                  <c:v>4.0446816087539901</c:v>
                </c:pt>
                <c:pt idx="14">
                  <c:v>-3.9600163473660501</c:v>
                </c:pt>
                <c:pt idx="15">
                  <c:v>-3.811370234090333</c:v>
                </c:pt>
              </c:numCache>
            </c:numRef>
          </c:val>
        </c:ser>
        <c:ser>
          <c:idx val="4"/>
          <c:order val="4"/>
          <c:tx>
            <c:strRef>
              <c:f>'Chart 26'!$A$6</c:f>
              <c:strCache>
                <c:ptCount val="1"/>
                <c:pt idx="0">
                  <c:v>Commodities</c:v>
                </c:pt>
              </c:strCache>
            </c:strRef>
          </c:tx>
          <c:spPr>
            <a:solidFill>
              <a:schemeClr val="accent3">
                <a:lumMod val="75000"/>
              </a:schemeClr>
            </a:solidFill>
            <a:ln>
              <a:noFill/>
            </a:ln>
            <a:effectLst/>
          </c:spPr>
          <c:invertIfNegative val="0"/>
          <c:cat>
            <c:strRef>
              <c:f>'Chart 26'!$B$1:$U$1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26'!$B$6:$U$6</c:f>
              <c:numCache>
                <c:formatCode>0.0</c:formatCode>
                <c:ptCount val="16"/>
                <c:pt idx="0">
                  <c:v>-20.179755847243115</c:v>
                </c:pt>
                <c:pt idx="1">
                  <c:v>-18.056860748296089</c:v>
                </c:pt>
                <c:pt idx="2">
                  <c:v>-20.358531202548974</c:v>
                </c:pt>
                <c:pt idx="3">
                  <c:v>-15.971418134893455</c:v>
                </c:pt>
                <c:pt idx="4">
                  <c:v>-8.35041666591016</c:v>
                </c:pt>
                <c:pt idx="5">
                  <c:v>-5.1617825466470038</c:v>
                </c:pt>
                <c:pt idx="6">
                  <c:v>1.0129553556647437</c:v>
                </c:pt>
                <c:pt idx="7">
                  <c:v>4.823937100796087</c:v>
                </c:pt>
                <c:pt idx="8">
                  <c:v>10.355729078254242</c:v>
                </c:pt>
                <c:pt idx="9">
                  <c:v>3.8337860301210327</c:v>
                </c:pt>
                <c:pt idx="10">
                  <c:v>6.4553420409603461</c:v>
                </c:pt>
                <c:pt idx="11">
                  <c:v>7.335183187885093</c:v>
                </c:pt>
                <c:pt idx="12">
                  <c:v>9.7057962449088819</c:v>
                </c:pt>
                <c:pt idx="13">
                  <c:v>8.2618344628884017</c:v>
                </c:pt>
                <c:pt idx="14">
                  <c:v>1.1959801407637372</c:v>
                </c:pt>
                <c:pt idx="15">
                  <c:v>-1.0819352349815006</c:v>
                </c:pt>
              </c:numCache>
            </c:numRef>
          </c:val>
        </c:ser>
        <c:dLbls>
          <c:showLegendKey val="0"/>
          <c:showVal val="0"/>
          <c:showCatName val="0"/>
          <c:showSerName val="0"/>
          <c:showPercent val="0"/>
          <c:showBubbleSize val="0"/>
        </c:dLbls>
        <c:gapWidth val="219"/>
        <c:axId val="427650176"/>
        <c:axId val="427650568"/>
      </c:barChart>
      <c:lineChart>
        <c:grouping val="standard"/>
        <c:varyColors val="0"/>
        <c:ser>
          <c:idx val="0"/>
          <c:order val="0"/>
          <c:tx>
            <c:strRef>
              <c:f>'Chart 26'!$A$2</c:f>
              <c:strCache>
                <c:ptCount val="1"/>
                <c:pt idx="0">
                  <c:v>Import, total</c:v>
                </c:pt>
              </c:strCache>
            </c:strRef>
          </c:tx>
          <c:spPr>
            <a:ln w="12700" cap="rnd">
              <a:solidFill>
                <a:srgbClr val="C00000"/>
              </a:solidFill>
              <a:round/>
            </a:ln>
            <a:effectLst/>
          </c:spPr>
          <c:marker>
            <c:symbol val="none"/>
          </c:marker>
          <c:cat>
            <c:strRef>
              <c:f>'Chart 26'!$B$1:$U$1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26'!$B$2:$U$2</c:f>
              <c:numCache>
                <c:formatCode>0.0</c:formatCode>
                <c:ptCount val="16"/>
                <c:pt idx="0">
                  <c:v>-16.269450911511512</c:v>
                </c:pt>
                <c:pt idx="1">
                  <c:v>-14.247319759210995</c:v>
                </c:pt>
                <c:pt idx="2">
                  <c:v>-16.220101520623032</c:v>
                </c:pt>
                <c:pt idx="3">
                  <c:v>-12.173978535550802</c:v>
                </c:pt>
                <c:pt idx="4">
                  <c:v>-5.6982782734099686</c:v>
                </c:pt>
                <c:pt idx="5">
                  <c:v>-3.7255670016511147</c:v>
                </c:pt>
                <c:pt idx="6">
                  <c:v>1.0098625025013632</c:v>
                </c:pt>
                <c:pt idx="7">
                  <c:v>2.2412666328701221</c:v>
                </c:pt>
                <c:pt idx="8">
                  <c:v>5.5587642778320685</c:v>
                </c:pt>
                <c:pt idx="9">
                  <c:v>2.3674496663436742</c:v>
                </c:pt>
                <c:pt idx="10">
                  <c:v>4.6750390240283082</c:v>
                </c:pt>
                <c:pt idx="11">
                  <c:v>6.1688884200858212</c:v>
                </c:pt>
                <c:pt idx="12">
                  <c:v>9.4377793823428959</c:v>
                </c:pt>
                <c:pt idx="13">
                  <c:v>5.2979620451759217</c:v>
                </c:pt>
                <c:pt idx="14">
                  <c:v>-1.7142779906922527</c:v>
                </c:pt>
                <c:pt idx="15">
                  <c:v>-2.4664392270820201</c:v>
                </c:pt>
              </c:numCache>
            </c:numRef>
          </c:val>
          <c:smooth val="0"/>
        </c:ser>
        <c:dLbls>
          <c:showLegendKey val="0"/>
          <c:showVal val="0"/>
          <c:showCatName val="0"/>
          <c:showSerName val="0"/>
          <c:showPercent val="0"/>
          <c:showBubbleSize val="0"/>
        </c:dLbls>
        <c:marker val="1"/>
        <c:smooth val="0"/>
        <c:axId val="427650176"/>
        <c:axId val="427650568"/>
      </c:lineChart>
      <c:catAx>
        <c:axId val="42765017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7650568"/>
        <c:crosses val="autoZero"/>
        <c:auto val="1"/>
        <c:lblAlgn val="ctr"/>
        <c:lblOffset val="100"/>
        <c:noMultiLvlLbl val="0"/>
      </c:catAx>
      <c:valAx>
        <c:axId val="427650568"/>
        <c:scaling>
          <c:orientation val="minMax"/>
          <c:max val="15"/>
          <c:min val="-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7650176"/>
        <c:crosses val="autoZero"/>
        <c:crossBetween val="between"/>
        <c:majorUnit val="5"/>
      </c:valAx>
      <c:spPr>
        <a:noFill/>
        <a:ln>
          <a:noFill/>
        </a:ln>
        <a:effectLst/>
      </c:spPr>
    </c:plotArea>
    <c:legend>
      <c:legendPos val="b"/>
      <c:layout>
        <c:manualLayout>
          <c:xMode val="edge"/>
          <c:yMode val="edge"/>
          <c:x val="0"/>
          <c:y val="0.86529238818150311"/>
          <c:w val="0.96378690476190476"/>
          <c:h val="0.1230024637959531"/>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1767526035052"/>
          <c:y val="6.1373225930187958E-2"/>
          <c:w val="0.87233259779019556"/>
          <c:h val="0.55304169209472631"/>
        </c:manualLayout>
      </c:layout>
      <c:barChart>
        <c:barDir val="col"/>
        <c:grouping val="clustered"/>
        <c:varyColors val="0"/>
        <c:ser>
          <c:idx val="1"/>
          <c:order val="1"/>
          <c:tx>
            <c:strRef>
              <c:f>'Chart 27'!$C$1</c:f>
              <c:strCache>
                <c:ptCount val="1"/>
                <c:pt idx="0">
                  <c:v>Private investment</c:v>
                </c:pt>
              </c:strCache>
            </c:strRef>
          </c:tx>
          <c:spPr>
            <a:solidFill>
              <a:schemeClr val="accent5">
                <a:lumMod val="75000"/>
              </a:schemeClr>
            </a:solidFill>
            <a:ln w="12700">
              <a:noFill/>
            </a:ln>
            <a:effectLst/>
          </c:spPr>
          <c:invertIfNegative val="0"/>
          <c:cat>
            <c:strRef>
              <c:f>'Chart 27'!$A$2:$A$14</c:f>
              <c:strCache>
                <c:ptCount val="13"/>
                <c:pt idx="0">
                  <c:v>IV </c:v>
                </c:pt>
                <c:pt idx="1">
                  <c:v>I 16</c:v>
                </c:pt>
                <c:pt idx="2">
                  <c:v>II</c:v>
                </c:pt>
                <c:pt idx="3">
                  <c:v>III</c:v>
                </c:pt>
                <c:pt idx="4">
                  <c:v>IV</c:v>
                </c:pt>
                <c:pt idx="5">
                  <c:v>I 17</c:v>
                </c:pt>
                <c:pt idx="6">
                  <c:v>II</c:v>
                </c:pt>
                <c:pt idx="7">
                  <c:v>III</c:v>
                </c:pt>
                <c:pt idx="8">
                  <c:v>IV</c:v>
                </c:pt>
                <c:pt idx="9">
                  <c:v>I 18</c:v>
                </c:pt>
                <c:pt idx="10">
                  <c:v>II</c:v>
                </c:pt>
                <c:pt idx="11">
                  <c:v>III</c:v>
                </c:pt>
                <c:pt idx="12">
                  <c:v>IV</c:v>
                </c:pt>
              </c:strCache>
            </c:strRef>
          </c:cat>
          <c:val>
            <c:numRef>
              <c:f>'Chart 27'!$C$2:$C$14</c:f>
              <c:numCache>
                <c:formatCode>0.0%</c:formatCode>
                <c:ptCount val="13"/>
                <c:pt idx="0">
                  <c:v>4.8799652746124737E-2</c:v>
                </c:pt>
                <c:pt idx="1">
                  <c:v>-6.4758646787038285E-2</c:v>
                </c:pt>
                <c:pt idx="2">
                  <c:v>-7.6107292499165743E-2</c:v>
                </c:pt>
                <c:pt idx="3">
                  <c:v>1.1883229294670485E-2</c:v>
                </c:pt>
                <c:pt idx="4">
                  <c:v>-0.2104489330478313</c:v>
                </c:pt>
                <c:pt idx="5">
                  <c:v>7.8645597410560264E-2</c:v>
                </c:pt>
                <c:pt idx="6">
                  <c:v>6.42187719469689E-2</c:v>
                </c:pt>
                <c:pt idx="7">
                  <c:v>6.6890681110226072E-2</c:v>
                </c:pt>
                <c:pt idx="8">
                  <c:v>0.17833026196798202</c:v>
                </c:pt>
                <c:pt idx="9">
                  <c:v>1.1591475514104976</c:v>
                </c:pt>
                <c:pt idx="10">
                  <c:v>0.64007662119883013</c:v>
                </c:pt>
                <c:pt idx="11">
                  <c:v>0.34521259247064706</c:v>
                </c:pt>
                <c:pt idx="12">
                  <c:v>0.13482262288339086</c:v>
                </c:pt>
              </c:numCache>
            </c:numRef>
          </c:val>
        </c:ser>
        <c:ser>
          <c:idx val="0"/>
          <c:order val="0"/>
          <c:tx>
            <c:strRef>
              <c:f>'Chart 27'!$B$1</c:f>
              <c:strCache>
                <c:ptCount val="1"/>
                <c:pt idx="0">
                  <c:v>Private consumption</c:v>
                </c:pt>
              </c:strCache>
            </c:strRef>
          </c:tx>
          <c:spPr>
            <a:solidFill>
              <a:schemeClr val="accent6">
                <a:lumMod val="75000"/>
              </a:schemeClr>
            </a:solidFill>
            <a:ln w="12700">
              <a:noFill/>
            </a:ln>
            <a:effectLst/>
          </c:spPr>
          <c:invertIfNegative val="0"/>
          <c:cat>
            <c:strRef>
              <c:f>'Chart 27'!$A$2:$A$14</c:f>
              <c:strCache>
                <c:ptCount val="13"/>
                <c:pt idx="0">
                  <c:v>IV </c:v>
                </c:pt>
                <c:pt idx="1">
                  <c:v>I 16</c:v>
                </c:pt>
                <c:pt idx="2">
                  <c:v>II</c:v>
                </c:pt>
                <c:pt idx="3">
                  <c:v>III</c:v>
                </c:pt>
                <c:pt idx="4">
                  <c:v>IV</c:v>
                </c:pt>
                <c:pt idx="5">
                  <c:v>I 17</c:v>
                </c:pt>
                <c:pt idx="6">
                  <c:v>II</c:v>
                </c:pt>
                <c:pt idx="7">
                  <c:v>III</c:v>
                </c:pt>
                <c:pt idx="8">
                  <c:v>IV</c:v>
                </c:pt>
                <c:pt idx="9">
                  <c:v>I 18</c:v>
                </c:pt>
                <c:pt idx="10">
                  <c:v>II</c:v>
                </c:pt>
                <c:pt idx="11">
                  <c:v>III</c:v>
                </c:pt>
                <c:pt idx="12">
                  <c:v>IV</c:v>
                </c:pt>
              </c:strCache>
            </c:strRef>
          </c:cat>
          <c:val>
            <c:numRef>
              <c:f>'Chart 27'!$B$2:$B$14</c:f>
              <c:numCache>
                <c:formatCode>0.0%</c:formatCode>
                <c:ptCount val="13"/>
                <c:pt idx="0">
                  <c:v>-0.11203299895636007</c:v>
                </c:pt>
                <c:pt idx="1">
                  <c:v>-4.5815973953309455E-2</c:v>
                </c:pt>
                <c:pt idx="2">
                  <c:v>-1.1518829574331733E-2</c:v>
                </c:pt>
                <c:pt idx="3">
                  <c:v>-1.8456175604866443E-2</c:v>
                </c:pt>
                <c:pt idx="4">
                  <c:v>2.4712604210729551E-2</c:v>
                </c:pt>
                <c:pt idx="5">
                  <c:v>7.1348178133430473E-2</c:v>
                </c:pt>
                <c:pt idx="6">
                  <c:v>0.11637315784444155</c:v>
                </c:pt>
                <c:pt idx="7">
                  <c:v>7.0129513146967207E-2</c:v>
                </c:pt>
                <c:pt idx="8">
                  <c:v>0.11699604867090202</c:v>
                </c:pt>
                <c:pt idx="9">
                  <c:v>3.486623308834709E-2</c:v>
                </c:pt>
                <c:pt idx="10">
                  <c:v>5.7049598568146107E-2</c:v>
                </c:pt>
                <c:pt idx="11">
                  <c:v>2.8088441541680852E-2</c:v>
                </c:pt>
                <c:pt idx="12">
                  <c:v>8.250065960561144E-2</c:v>
                </c:pt>
              </c:numCache>
            </c:numRef>
          </c:val>
        </c:ser>
        <c:dLbls>
          <c:showLegendKey val="0"/>
          <c:showVal val="0"/>
          <c:showCatName val="0"/>
          <c:showSerName val="0"/>
          <c:showPercent val="0"/>
          <c:showBubbleSize val="0"/>
        </c:dLbls>
        <c:gapWidth val="219"/>
        <c:axId val="427651352"/>
        <c:axId val="427651744"/>
      </c:barChart>
      <c:lineChart>
        <c:grouping val="standard"/>
        <c:varyColors val="0"/>
        <c:ser>
          <c:idx val="2"/>
          <c:order val="2"/>
          <c:tx>
            <c:strRef>
              <c:f>'Chart 27'!$D$1</c:f>
              <c:strCache>
                <c:ptCount val="1"/>
                <c:pt idx="0">
                  <c:v>Private spending: previous forecast</c:v>
                </c:pt>
              </c:strCache>
            </c:strRef>
          </c:tx>
          <c:spPr>
            <a:ln w="12700" cap="rnd">
              <a:solidFill>
                <a:srgbClr val="C00000"/>
              </a:solidFill>
              <a:round/>
            </a:ln>
            <a:effectLst/>
          </c:spPr>
          <c:marker>
            <c:symbol val="none"/>
          </c:marker>
          <c:cat>
            <c:strRef>
              <c:f>'Chart 27'!$A$2:$A$14</c:f>
              <c:strCache>
                <c:ptCount val="13"/>
                <c:pt idx="0">
                  <c:v>IV </c:v>
                </c:pt>
                <c:pt idx="1">
                  <c:v>I 16</c:v>
                </c:pt>
                <c:pt idx="2">
                  <c:v>II</c:v>
                </c:pt>
                <c:pt idx="3">
                  <c:v>III</c:v>
                </c:pt>
                <c:pt idx="4">
                  <c:v>IV</c:v>
                </c:pt>
                <c:pt idx="5">
                  <c:v>I 17</c:v>
                </c:pt>
                <c:pt idx="6">
                  <c:v>II</c:v>
                </c:pt>
                <c:pt idx="7">
                  <c:v>III</c:v>
                </c:pt>
                <c:pt idx="8">
                  <c:v>IV</c:v>
                </c:pt>
                <c:pt idx="9">
                  <c:v>I 18</c:v>
                </c:pt>
                <c:pt idx="10">
                  <c:v>II</c:v>
                </c:pt>
                <c:pt idx="11">
                  <c:v>III</c:v>
                </c:pt>
                <c:pt idx="12">
                  <c:v>IV</c:v>
                </c:pt>
              </c:strCache>
            </c:strRef>
          </c:cat>
          <c:val>
            <c:numRef>
              <c:f>'Chart 27'!$D$2:$D$14</c:f>
              <c:numCache>
                <c:formatCode>0.0%</c:formatCode>
                <c:ptCount val="13"/>
                <c:pt idx="0">
                  <c:v>-7.8305408473661423E-2</c:v>
                </c:pt>
                <c:pt idx="1">
                  <c:v>-4.4293284884104771E-2</c:v>
                </c:pt>
                <c:pt idx="2">
                  <c:v>-2.9476124385354126E-2</c:v>
                </c:pt>
                <c:pt idx="3">
                  <c:v>-2.9217711410014172E-2</c:v>
                </c:pt>
                <c:pt idx="4">
                  <c:v>-4.027095608050122E-2</c:v>
                </c:pt>
                <c:pt idx="5">
                  <c:v>6.4433144773964363E-2</c:v>
                </c:pt>
                <c:pt idx="6">
                  <c:v>0.11111617677602606</c:v>
                </c:pt>
                <c:pt idx="7">
                  <c:v>7.8667554723049801E-2</c:v>
                </c:pt>
                <c:pt idx="8">
                  <c:v>0.1092147970888811</c:v>
                </c:pt>
                <c:pt idx="9">
                  <c:v>0.15424803456909725</c:v>
                </c:pt>
                <c:pt idx="10">
                  <c:v>0.13174030491457406</c:v>
                </c:pt>
                <c:pt idx="11">
                  <c:v>9.6291360323124173E-2</c:v>
                </c:pt>
                <c:pt idx="12">
                  <c:v>9.8227793898782195E-2</c:v>
                </c:pt>
              </c:numCache>
            </c:numRef>
          </c:val>
          <c:smooth val="0"/>
        </c:ser>
        <c:ser>
          <c:idx val="3"/>
          <c:order val="3"/>
          <c:tx>
            <c:strRef>
              <c:f>'Chart 27'!$E$1</c:f>
              <c:strCache>
                <c:ptCount val="1"/>
                <c:pt idx="0">
                  <c:v>Private spending: current forecast</c:v>
                </c:pt>
              </c:strCache>
            </c:strRef>
          </c:tx>
          <c:spPr>
            <a:ln w="12700" cap="rnd">
              <a:solidFill>
                <a:schemeClr val="tx2"/>
              </a:solidFill>
              <a:round/>
            </a:ln>
            <a:effectLst/>
          </c:spPr>
          <c:marker>
            <c:symbol val="none"/>
          </c:marker>
          <c:cat>
            <c:strRef>
              <c:f>'Chart 27'!$A$2:$A$14</c:f>
              <c:strCache>
                <c:ptCount val="13"/>
                <c:pt idx="0">
                  <c:v>IV </c:v>
                </c:pt>
                <c:pt idx="1">
                  <c:v>I 16</c:v>
                </c:pt>
                <c:pt idx="2">
                  <c:v>II</c:v>
                </c:pt>
                <c:pt idx="3">
                  <c:v>III</c:v>
                </c:pt>
                <c:pt idx="4">
                  <c:v>IV</c:v>
                </c:pt>
                <c:pt idx="5">
                  <c:v>I 17</c:v>
                </c:pt>
                <c:pt idx="6">
                  <c:v>II</c:v>
                </c:pt>
                <c:pt idx="7">
                  <c:v>III</c:v>
                </c:pt>
                <c:pt idx="8">
                  <c:v>IV</c:v>
                </c:pt>
                <c:pt idx="9">
                  <c:v>I 18</c:v>
                </c:pt>
                <c:pt idx="10">
                  <c:v>II</c:v>
                </c:pt>
                <c:pt idx="11">
                  <c:v>III</c:v>
                </c:pt>
                <c:pt idx="12">
                  <c:v>IV</c:v>
                </c:pt>
              </c:strCache>
            </c:strRef>
          </c:cat>
          <c:val>
            <c:numRef>
              <c:f>'Chart 27'!$E$2:$E$14</c:f>
              <c:numCache>
                <c:formatCode>0.0%</c:formatCode>
                <c:ptCount val="13"/>
                <c:pt idx="0">
                  <c:v>-7.8305408473661423E-2</c:v>
                </c:pt>
                <c:pt idx="1">
                  <c:v>-4.7936240403772937E-2</c:v>
                </c:pt>
                <c:pt idx="2">
                  <c:v>-2.1826734136419647E-2</c:v>
                </c:pt>
                <c:pt idx="3">
                  <c:v>-1.3156108596573145E-2</c:v>
                </c:pt>
                <c:pt idx="4">
                  <c:v>-3.3810685967355897E-2</c:v>
                </c:pt>
                <c:pt idx="5">
                  <c:v>7.2135929561960965E-2</c:v>
                </c:pt>
                <c:pt idx="6">
                  <c:v>0.10894404461256882</c:v>
                </c:pt>
                <c:pt idx="7">
                  <c:v>6.9575717790424235E-2</c:v>
                </c:pt>
                <c:pt idx="8">
                  <c:v>0.12898074743148988</c:v>
                </c:pt>
                <c:pt idx="9">
                  <c:v>0.15500131105394771</c:v>
                </c:pt>
                <c:pt idx="10">
                  <c:v>0.13668904936075996</c:v>
                </c:pt>
                <c:pt idx="11">
                  <c:v>8.2093856976670168E-2</c:v>
                </c:pt>
                <c:pt idx="12">
                  <c:v>9.3455824914506921E-2</c:v>
                </c:pt>
              </c:numCache>
            </c:numRef>
          </c:val>
          <c:smooth val="0"/>
        </c:ser>
        <c:dLbls>
          <c:showLegendKey val="0"/>
          <c:showVal val="0"/>
          <c:showCatName val="0"/>
          <c:showSerName val="0"/>
          <c:showPercent val="0"/>
          <c:showBubbleSize val="0"/>
        </c:dLbls>
        <c:marker val="1"/>
        <c:smooth val="0"/>
        <c:axId val="427651352"/>
        <c:axId val="427651744"/>
      </c:lineChart>
      <c:catAx>
        <c:axId val="4276513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7651744"/>
        <c:crosses val="autoZero"/>
        <c:auto val="1"/>
        <c:lblAlgn val="ctr"/>
        <c:lblOffset val="100"/>
        <c:noMultiLvlLbl val="0"/>
      </c:catAx>
      <c:valAx>
        <c:axId val="427651744"/>
        <c:scaling>
          <c:orientation val="minMax"/>
          <c:max val="1.25"/>
          <c:min val="-0.2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7651352"/>
        <c:crosses val="autoZero"/>
        <c:crossBetween val="between"/>
        <c:minorUnit val="0.1"/>
      </c:valAx>
      <c:spPr>
        <a:noFill/>
        <a:ln>
          <a:noFill/>
        </a:ln>
        <a:effectLst/>
      </c:spPr>
    </c:plotArea>
    <c:legend>
      <c:legendPos val="b"/>
      <c:layout>
        <c:manualLayout>
          <c:xMode val="edge"/>
          <c:yMode val="edge"/>
          <c:x val="0"/>
          <c:y val="0.71149745223245964"/>
          <c:w val="0.6130944444444445"/>
          <c:h val="0.25699656163017431"/>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655956311915E-2"/>
          <c:y val="6.1373164838327159E-2"/>
          <c:w val="0.83071223329946664"/>
          <c:h val="0.67723978974248433"/>
        </c:manualLayout>
      </c:layout>
      <c:barChart>
        <c:barDir val="col"/>
        <c:grouping val="clustered"/>
        <c:varyColors val="0"/>
        <c:ser>
          <c:idx val="1"/>
          <c:order val="1"/>
          <c:tx>
            <c:strRef>
              <c:f>'Chart 28'!$A$3</c:f>
              <c:strCache>
                <c:ptCount val="1"/>
                <c:pt idx="0">
                  <c:v>Real export, y/y, %</c:v>
                </c:pt>
              </c:strCache>
            </c:strRef>
          </c:tx>
          <c:spPr>
            <a:solidFill>
              <a:schemeClr val="accent5">
                <a:lumMod val="75000"/>
              </a:schemeClr>
            </a:solidFill>
            <a:ln>
              <a:noFill/>
            </a:ln>
            <a:effectLst/>
          </c:spPr>
          <c:invertIfNegative val="0"/>
          <c:cat>
            <c:strRef>
              <c:f>'Chart 28'!$B$1:$U$1</c:f>
              <c:strCache>
                <c:ptCount val="16"/>
                <c:pt idx="0">
                  <c:v>I 15</c:v>
                </c:pt>
                <c:pt idx="1">
                  <c:v>II   </c:v>
                </c:pt>
                <c:pt idx="2">
                  <c:v>III   </c:v>
                </c:pt>
                <c:pt idx="3">
                  <c:v>IV  </c:v>
                </c:pt>
                <c:pt idx="4">
                  <c:v>I 16</c:v>
                </c:pt>
                <c:pt idx="5">
                  <c:v>II      </c:v>
                </c:pt>
                <c:pt idx="6">
                  <c:v>III     </c:v>
                </c:pt>
                <c:pt idx="7">
                  <c:v>IV       </c:v>
                </c:pt>
                <c:pt idx="8">
                  <c:v>I 17</c:v>
                </c:pt>
                <c:pt idx="9">
                  <c:v>II    </c:v>
                </c:pt>
                <c:pt idx="10">
                  <c:v>III        </c:v>
                </c:pt>
                <c:pt idx="11">
                  <c:v>IV     </c:v>
                </c:pt>
                <c:pt idx="12">
                  <c:v>I 18</c:v>
                </c:pt>
                <c:pt idx="13">
                  <c:v>II </c:v>
                </c:pt>
                <c:pt idx="14">
                  <c:v>III  </c:v>
                </c:pt>
                <c:pt idx="15">
                  <c:v>IV        </c:v>
                </c:pt>
              </c:strCache>
            </c:strRef>
          </c:cat>
          <c:val>
            <c:numRef>
              <c:f>'Chart 28'!$B$3:$U$3</c:f>
              <c:numCache>
                <c:formatCode>0.0</c:formatCode>
                <c:ptCount val="16"/>
                <c:pt idx="0">
                  <c:v>-3.9554871002272307</c:v>
                </c:pt>
                <c:pt idx="1">
                  <c:v>12.17909781973465</c:v>
                </c:pt>
                <c:pt idx="2">
                  <c:v>4.799103893001984</c:v>
                </c:pt>
                <c:pt idx="3">
                  <c:v>5.6960113014418994</c:v>
                </c:pt>
                <c:pt idx="4">
                  <c:v>26.793577870797833</c:v>
                </c:pt>
                <c:pt idx="5">
                  <c:v>13.289714942472301</c:v>
                </c:pt>
                <c:pt idx="6">
                  <c:v>19.945021495756649</c:v>
                </c:pt>
                <c:pt idx="7">
                  <c:v>18.09830501582033</c:v>
                </c:pt>
                <c:pt idx="8">
                  <c:v>22.307531350878463</c:v>
                </c:pt>
                <c:pt idx="9">
                  <c:v>16.909147370104378</c:v>
                </c:pt>
                <c:pt idx="10">
                  <c:v>18.731640537291966</c:v>
                </c:pt>
                <c:pt idx="11">
                  <c:v>17.392600233283247</c:v>
                </c:pt>
                <c:pt idx="12">
                  <c:v>14.81912466983475</c:v>
                </c:pt>
                <c:pt idx="13">
                  <c:v>5.7939100089827491</c:v>
                </c:pt>
                <c:pt idx="14">
                  <c:v>0.81860114345357715</c:v>
                </c:pt>
                <c:pt idx="15">
                  <c:v>2.3481404609191827</c:v>
                </c:pt>
              </c:numCache>
            </c:numRef>
          </c:val>
        </c:ser>
        <c:ser>
          <c:idx val="2"/>
          <c:order val="2"/>
          <c:tx>
            <c:strRef>
              <c:f>'Chart 28'!$A$4</c:f>
              <c:strCache>
                <c:ptCount val="1"/>
                <c:pt idx="0">
                  <c:v>Real import, y/y, %</c:v>
                </c:pt>
              </c:strCache>
            </c:strRef>
          </c:tx>
          <c:spPr>
            <a:solidFill>
              <a:schemeClr val="bg1">
                <a:lumMod val="50000"/>
              </a:schemeClr>
            </a:solidFill>
            <a:ln w="12700">
              <a:noFill/>
            </a:ln>
            <a:effectLst/>
          </c:spPr>
          <c:invertIfNegative val="0"/>
          <c:cat>
            <c:strRef>
              <c:f>'Chart 28'!$B$1:$U$1</c:f>
              <c:strCache>
                <c:ptCount val="16"/>
                <c:pt idx="0">
                  <c:v>I 15</c:v>
                </c:pt>
                <c:pt idx="1">
                  <c:v>II   </c:v>
                </c:pt>
                <c:pt idx="2">
                  <c:v>III   </c:v>
                </c:pt>
                <c:pt idx="3">
                  <c:v>IV  </c:v>
                </c:pt>
                <c:pt idx="4">
                  <c:v>I 16</c:v>
                </c:pt>
                <c:pt idx="5">
                  <c:v>II      </c:v>
                </c:pt>
                <c:pt idx="6">
                  <c:v>III     </c:v>
                </c:pt>
                <c:pt idx="7">
                  <c:v>IV       </c:v>
                </c:pt>
                <c:pt idx="8">
                  <c:v>I 17</c:v>
                </c:pt>
                <c:pt idx="9">
                  <c:v>II    </c:v>
                </c:pt>
                <c:pt idx="10">
                  <c:v>III        </c:v>
                </c:pt>
                <c:pt idx="11">
                  <c:v>IV     </c:v>
                </c:pt>
                <c:pt idx="12">
                  <c:v>I 18</c:v>
                </c:pt>
                <c:pt idx="13">
                  <c:v>II </c:v>
                </c:pt>
                <c:pt idx="14">
                  <c:v>III  </c:v>
                </c:pt>
                <c:pt idx="15">
                  <c:v>IV        </c:v>
                </c:pt>
              </c:strCache>
            </c:strRef>
          </c:cat>
          <c:val>
            <c:numRef>
              <c:f>'Chart 28'!$B$4:$U$4</c:f>
              <c:numCache>
                <c:formatCode>0.0</c:formatCode>
                <c:ptCount val="16"/>
                <c:pt idx="0">
                  <c:v>-15.951595306166482</c:v>
                </c:pt>
                <c:pt idx="1">
                  <c:v>-15.977958066747149</c:v>
                </c:pt>
                <c:pt idx="2">
                  <c:v>-17.13384929006466</c:v>
                </c:pt>
                <c:pt idx="3">
                  <c:v>-11.770366094382069</c:v>
                </c:pt>
                <c:pt idx="4">
                  <c:v>-2.0495220748133107</c:v>
                </c:pt>
                <c:pt idx="5">
                  <c:v>5.8050245411544097</c:v>
                </c:pt>
                <c:pt idx="6">
                  <c:v>9.5466176331485002</c:v>
                </c:pt>
                <c:pt idx="7">
                  <c:v>14.430773025450975</c:v>
                </c:pt>
                <c:pt idx="8">
                  <c:v>17.842868428422193</c:v>
                </c:pt>
                <c:pt idx="9">
                  <c:v>18.902089207461856</c:v>
                </c:pt>
                <c:pt idx="10">
                  <c:v>23.899573654970936</c:v>
                </c:pt>
                <c:pt idx="11">
                  <c:v>33.654521028697786</c:v>
                </c:pt>
                <c:pt idx="12">
                  <c:v>27.326889802037257</c:v>
                </c:pt>
                <c:pt idx="13">
                  <c:v>17.772197268016882</c:v>
                </c:pt>
                <c:pt idx="14">
                  <c:v>6.9401369722561554</c:v>
                </c:pt>
                <c:pt idx="15">
                  <c:v>0.56882250415574731</c:v>
                </c:pt>
              </c:numCache>
            </c:numRef>
          </c:val>
        </c:ser>
        <c:dLbls>
          <c:showLegendKey val="0"/>
          <c:showVal val="0"/>
          <c:showCatName val="0"/>
          <c:showSerName val="0"/>
          <c:showPercent val="0"/>
          <c:showBubbleSize val="0"/>
        </c:dLbls>
        <c:gapWidth val="219"/>
        <c:axId val="427652920"/>
        <c:axId val="427653312"/>
      </c:barChart>
      <c:lineChart>
        <c:grouping val="stacked"/>
        <c:varyColors val="0"/>
        <c:ser>
          <c:idx val="0"/>
          <c:order val="0"/>
          <c:tx>
            <c:strRef>
              <c:f>'Chart 28'!$A$2</c:f>
              <c:strCache>
                <c:ptCount val="1"/>
                <c:pt idx="0">
                  <c:v>Export, net (right-hand scale)</c:v>
                </c:pt>
              </c:strCache>
            </c:strRef>
          </c:tx>
          <c:spPr>
            <a:ln w="12700" cap="rnd">
              <a:solidFill>
                <a:srgbClr val="C00000"/>
              </a:solidFill>
              <a:round/>
            </a:ln>
            <a:effectLst/>
          </c:spPr>
          <c:marker>
            <c:symbol val="none"/>
          </c:marker>
          <c:cat>
            <c:strRef>
              <c:f>'Chart 28'!$B$1:$U$1</c:f>
              <c:strCache>
                <c:ptCount val="16"/>
                <c:pt idx="0">
                  <c:v>I 15</c:v>
                </c:pt>
                <c:pt idx="1">
                  <c:v>II   </c:v>
                </c:pt>
                <c:pt idx="2">
                  <c:v>III   </c:v>
                </c:pt>
                <c:pt idx="3">
                  <c:v>IV  </c:v>
                </c:pt>
                <c:pt idx="4">
                  <c:v>I 16</c:v>
                </c:pt>
                <c:pt idx="5">
                  <c:v>II      </c:v>
                </c:pt>
                <c:pt idx="6">
                  <c:v>III     </c:v>
                </c:pt>
                <c:pt idx="7">
                  <c:v>IV       </c:v>
                </c:pt>
                <c:pt idx="8">
                  <c:v>I 17</c:v>
                </c:pt>
                <c:pt idx="9">
                  <c:v>II    </c:v>
                </c:pt>
                <c:pt idx="10">
                  <c:v>III        </c:v>
                </c:pt>
                <c:pt idx="11">
                  <c:v>IV     </c:v>
                </c:pt>
                <c:pt idx="12">
                  <c:v>I 18</c:v>
                </c:pt>
                <c:pt idx="13">
                  <c:v>II </c:v>
                </c:pt>
                <c:pt idx="14">
                  <c:v>III  </c:v>
                </c:pt>
                <c:pt idx="15">
                  <c:v>IV        </c:v>
                </c:pt>
              </c:strCache>
            </c:strRef>
          </c:cat>
          <c:val>
            <c:numRef>
              <c:f>'Chart 28'!$B$2:$U$2</c:f>
              <c:numCache>
                <c:formatCode>0.0</c:formatCode>
                <c:ptCount val="16"/>
                <c:pt idx="0">
                  <c:v>32.787757646529386</c:v>
                </c:pt>
                <c:pt idx="1">
                  <c:v>57.712540981550617</c:v>
                </c:pt>
                <c:pt idx="2">
                  <c:v>58.871130882749092</c:v>
                </c:pt>
                <c:pt idx="3">
                  <c:v>37.10330777720587</c:v>
                </c:pt>
                <c:pt idx="4">
                  <c:v>52.096259312154423</c:v>
                </c:pt>
                <c:pt idx="5">
                  <c:v>13.608173303838541</c:v>
                </c:pt>
                <c:pt idx="6">
                  <c:v>22.770257925173595</c:v>
                </c:pt>
                <c:pt idx="7">
                  <c:v>-4.0329671405039846</c:v>
                </c:pt>
                <c:pt idx="8">
                  <c:v>-1.2514869358693801</c:v>
                </c:pt>
                <c:pt idx="9">
                  <c:v>-27.494265523524987</c:v>
                </c:pt>
                <c:pt idx="10">
                  <c:v>-59.116364388941491</c:v>
                </c:pt>
                <c:pt idx="11">
                  <c:v>-64.773567781352114</c:v>
                </c:pt>
                <c:pt idx="12">
                  <c:v>-85.646846775115506</c:v>
                </c:pt>
                <c:pt idx="13">
                  <c:v>-62.43401395908387</c:v>
                </c:pt>
                <c:pt idx="14">
                  <c:v>-32.5416030747717</c:v>
                </c:pt>
                <c:pt idx="15">
                  <c:v>-0.79933065939026449</c:v>
                </c:pt>
              </c:numCache>
            </c:numRef>
          </c:val>
          <c:smooth val="0"/>
        </c:ser>
        <c:dLbls>
          <c:showLegendKey val="0"/>
          <c:showVal val="0"/>
          <c:showCatName val="0"/>
          <c:showSerName val="0"/>
          <c:showPercent val="0"/>
          <c:showBubbleSize val="0"/>
        </c:dLbls>
        <c:marker val="1"/>
        <c:smooth val="0"/>
        <c:axId val="428709976"/>
        <c:axId val="427653704"/>
      </c:lineChart>
      <c:catAx>
        <c:axId val="42765292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7653312"/>
        <c:crosses val="autoZero"/>
        <c:auto val="1"/>
        <c:lblAlgn val="ctr"/>
        <c:lblOffset val="100"/>
        <c:noMultiLvlLbl val="0"/>
      </c:catAx>
      <c:valAx>
        <c:axId val="427653312"/>
        <c:scaling>
          <c:orientation val="minMax"/>
          <c:max val="30"/>
          <c:min val="-1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7652920"/>
        <c:crosses val="autoZero"/>
        <c:crossBetween val="between"/>
        <c:majorUnit val="10"/>
      </c:valAx>
      <c:valAx>
        <c:axId val="427653704"/>
        <c:scaling>
          <c:orientation val="minMax"/>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709976"/>
        <c:crosses val="max"/>
        <c:crossBetween val="between"/>
        <c:majorUnit val="40"/>
      </c:valAx>
      <c:catAx>
        <c:axId val="428709976"/>
        <c:scaling>
          <c:orientation val="minMax"/>
        </c:scaling>
        <c:delete val="1"/>
        <c:axPos val="b"/>
        <c:numFmt formatCode="General" sourceLinked="1"/>
        <c:majorTickMark val="out"/>
        <c:minorTickMark val="none"/>
        <c:tickLblPos val="nextTo"/>
        <c:crossAx val="427653704"/>
        <c:crosses val="autoZero"/>
        <c:auto val="1"/>
        <c:lblAlgn val="ctr"/>
        <c:lblOffset val="100"/>
        <c:noMultiLvlLbl val="0"/>
      </c:catAx>
      <c:spPr>
        <a:noFill/>
        <a:ln>
          <a:noFill/>
        </a:ln>
        <a:effectLst/>
      </c:spPr>
    </c:plotArea>
    <c:legend>
      <c:legendPos val="b"/>
      <c:layout>
        <c:manualLayout>
          <c:xMode val="edge"/>
          <c:yMode val="edge"/>
          <c:x val="0"/>
          <c:y val="0.82083904024408438"/>
          <c:w val="0.58996335324959859"/>
          <c:h val="0.1645019649460261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02326821618807"/>
          <c:y val="3.4120237340000741E-2"/>
          <c:w val="0.84505810261620529"/>
          <c:h val="0.6165770517623399"/>
        </c:manualLayout>
      </c:layout>
      <c:barChart>
        <c:barDir val="col"/>
        <c:grouping val="clustered"/>
        <c:varyColors val="0"/>
        <c:ser>
          <c:idx val="3"/>
          <c:order val="0"/>
          <c:tx>
            <c:strRef>
              <c:f>'Chart 29'!$A$2</c:f>
              <c:strCache>
                <c:ptCount val="1"/>
                <c:pt idx="0">
                  <c:v>Revenues impulse</c:v>
                </c:pt>
              </c:strCache>
            </c:strRef>
          </c:tx>
          <c:spPr>
            <a:solidFill>
              <a:srgbClr val="4BACC6">
                <a:lumMod val="75000"/>
              </a:srgbClr>
            </a:solidFill>
            <a:ln w="12690">
              <a:noFill/>
              <a:prstDash val="solid"/>
            </a:ln>
          </c:spPr>
          <c:invertIfNegative val="0"/>
          <c:cat>
            <c:strRef>
              <c:f>'Chart 29'!$B$1:$L$1</c:f>
              <c:strCache>
                <c:ptCount val="11"/>
                <c:pt idx="0">
                  <c:v>I 16</c:v>
                </c:pt>
                <c:pt idx="1">
                  <c:v>II</c:v>
                </c:pt>
                <c:pt idx="2">
                  <c:v>III</c:v>
                </c:pt>
                <c:pt idx="3">
                  <c:v>IV</c:v>
                </c:pt>
                <c:pt idx="4">
                  <c:v>I 17</c:v>
                </c:pt>
                <c:pt idx="5">
                  <c:v>II</c:v>
                </c:pt>
                <c:pt idx="6">
                  <c:v>III</c:v>
                </c:pt>
                <c:pt idx="7">
                  <c:v>IV</c:v>
                </c:pt>
                <c:pt idx="8">
                  <c:v>I 18</c:v>
                </c:pt>
                <c:pt idx="9">
                  <c:v>II  </c:v>
                </c:pt>
                <c:pt idx="10">
                  <c:v>III  </c:v>
                </c:pt>
              </c:strCache>
            </c:strRef>
          </c:cat>
          <c:val>
            <c:numRef>
              <c:f>'Chart 29'!$B$2:$L$2</c:f>
              <c:numCache>
                <c:formatCode>General</c:formatCode>
                <c:ptCount val="11"/>
                <c:pt idx="0">
                  <c:v>1.2</c:v>
                </c:pt>
                <c:pt idx="1">
                  <c:v>0</c:v>
                </c:pt>
                <c:pt idx="2">
                  <c:v>0.8</c:v>
                </c:pt>
                <c:pt idx="3">
                  <c:v>-0.9</c:v>
                </c:pt>
                <c:pt idx="4">
                  <c:v>-0.7</c:v>
                </c:pt>
                <c:pt idx="5">
                  <c:v>0.4</c:v>
                </c:pt>
                <c:pt idx="6">
                  <c:v>0.1</c:v>
                </c:pt>
                <c:pt idx="7">
                  <c:v>1.3</c:v>
                </c:pt>
                <c:pt idx="8">
                  <c:v>1.9</c:v>
                </c:pt>
                <c:pt idx="9">
                  <c:v>0</c:v>
                </c:pt>
                <c:pt idx="10">
                  <c:v>-1</c:v>
                </c:pt>
              </c:numCache>
            </c:numRef>
          </c:val>
        </c:ser>
        <c:ser>
          <c:idx val="0"/>
          <c:order val="1"/>
          <c:tx>
            <c:strRef>
              <c:f>'Chart 29'!$A$3</c:f>
              <c:strCache>
                <c:ptCount val="1"/>
                <c:pt idx="0">
                  <c:v>Expenditures impulse</c:v>
                </c:pt>
              </c:strCache>
            </c:strRef>
          </c:tx>
          <c:spPr>
            <a:solidFill>
              <a:srgbClr val="F79646">
                <a:lumMod val="75000"/>
              </a:srgbClr>
            </a:solidFill>
            <a:ln w="12690">
              <a:noFill/>
              <a:prstDash val="solid"/>
            </a:ln>
          </c:spPr>
          <c:invertIfNegative val="0"/>
          <c:cat>
            <c:strRef>
              <c:f>'Chart 29'!$B$1:$L$1</c:f>
              <c:strCache>
                <c:ptCount val="11"/>
                <c:pt idx="0">
                  <c:v>I 16</c:v>
                </c:pt>
                <c:pt idx="1">
                  <c:v>II</c:v>
                </c:pt>
                <c:pt idx="2">
                  <c:v>III</c:v>
                </c:pt>
                <c:pt idx="3">
                  <c:v>IV</c:v>
                </c:pt>
                <c:pt idx="4">
                  <c:v>I 17</c:v>
                </c:pt>
                <c:pt idx="5">
                  <c:v>II</c:v>
                </c:pt>
                <c:pt idx="6">
                  <c:v>III</c:v>
                </c:pt>
                <c:pt idx="7">
                  <c:v>IV</c:v>
                </c:pt>
                <c:pt idx="8">
                  <c:v>I 18</c:v>
                </c:pt>
                <c:pt idx="9">
                  <c:v>II  </c:v>
                </c:pt>
                <c:pt idx="10">
                  <c:v>III  </c:v>
                </c:pt>
              </c:strCache>
            </c:strRef>
          </c:cat>
          <c:val>
            <c:numRef>
              <c:f>'Chart 29'!$B$3:$L$3</c:f>
              <c:numCache>
                <c:formatCode>General</c:formatCode>
                <c:ptCount val="11"/>
                <c:pt idx="0">
                  <c:v>-0.7</c:v>
                </c:pt>
                <c:pt idx="1">
                  <c:v>2.1</c:v>
                </c:pt>
                <c:pt idx="2">
                  <c:v>-0.5</c:v>
                </c:pt>
                <c:pt idx="3">
                  <c:v>0.6</c:v>
                </c:pt>
                <c:pt idx="4">
                  <c:v>-2.2999999999999998</c:v>
                </c:pt>
                <c:pt idx="5">
                  <c:v>-4.5</c:v>
                </c:pt>
                <c:pt idx="6">
                  <c:v>-2.1</c:v>
                </c:pt>
                <c:pt idx="7">
                  <c:v>-3.6</c:v>
                </c:pt>
                <c:pt idx="8">
                  <c:v>-3.9</c:v>
                </c:pt>
                <c:pt idx="9">
                  <c:v>-3.4</c:v>
                </c:pt>
                <c:pt idx="10">
                  <c:v>-1.7</c:v>
                </c:pt>
              </c:numCache>
            </c:numRef>
          </c:val>
        </c:ser>
        <c:dLbls>
          <c:showLegendKey val="0"/>
          <c:showVal val="0"/>
          <c:showCatName val="0"/>
          <c:showSerName val="0"/>
          <c:showPercent val="0"/>
          <c:showBubbleSize val="0"/>
        </c:dLbls>
        <c:gapWidth val="150"/>
        <c:axId val="428710760"/>
        <c:axId val="428711152"/>
      </c:barChart>
      <c:lineChart>
        <c:grouping val="standard"/>
        <c:varyColors val="0"/>
        <c:ser>
          <c:idx val="1"/>
          <c:order val="2"/>
          <c:tx>
            <c:strRef>
              <c:f>'Chart 29'!$A$4</c:f>
              <c:strCache>
                <c:ptCount val="1"/>
                <c:pt idx="0">
                  <c:v>Fiscal impulse</c:v>
                </c:pt>
              </c:strCache>
            </c:strRef>
          </c:tx>
          <c:spPr>
            <a:ln w="12700">
              <a:solidFill>
                <a:srgbClr val="C00000"/>
              </a:solidFill>
              <a:prstDash val="solid"/>
            </a:ln>
          </c:spPr>
          <c:marker>
            <c:symbol val="none"/>
          </c:marker>
          <c:dLbls>
            <c:spPr>
              <a:noFill/>
              <a:ln>
                <a:noFill/>
              </a:ln>
              <a:effectLst/>
            </c:spPr>
            <c:txPr>
              <a:bodyPr/>
              <a:lstStyle/>
              <a:p>
                <a:pPr>
                  <a:defRPr sz="600" b="0" i="1">
                    <a:latin typeface="GHEA Grapalat" pitchFamily="50"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'Chart 29'!$B$1:$K$1</c:f>
              <c:strCache>
                <c:ptCount val="10"/>
                <c:pt idx="0">
                  <c:v>I 16</c:v>
                </c:pt>
                <c:pt idx="1">
                  <c:v>II</c:v>
                </c:pt>
                <c:pt idx="2">
                  <c:v>III</c:v>
                </c:pt>
                <c:pt idx="3">
                  <c:v>IV</c:v>
                </c:pt>
                <c:pt idx="4">
                  <c:v>I 17</c:v>
                </c:pt>
                <c:pt idx="5">
                  <c:v>II</c:v>
                </c:pt>
                <c:pt idx="6">
                  <c:v>III</c:v>
                </c:pt>
                <c:pt idx="7">
                  <c:v>IV</c:v>
                </c:pt>
                <c:pt idx="8">
                  <c:v>I 18</c:v>
                </c:pt>
                <c:pt idx="9">
                  <c:v>II  </c:v>
                </c:pt>
              </c:strCache>
            </c:strRef>
          </c:cat>
          <c:val>
            <c:numRef>
              <c:f>'Chart 29'!$B$4:$L$4</c:f>
              <c:numCache>
                <c:formatCode>0.0</c:formatCode>
                <c:ptCount val="11"/>
                <c:pt idx="0">
                  <c:v>0.5</c:v>
                </c:pt>
                <c:pt idx="1">
                  <c:v>2.1</c:v>
                </c:pt>
                <c:pt idx="2">
                  <c:v>0.30000000000000004</c:v>
                </c:pt>
                <c:pt idx="3">
                  <c:v>-0.30000000000000004</c:v>
                </c:pt>
                <c:pt idx="4">
                  <c:v>-3</c:v>
                </c:pt>
                <c:pt idx="5">
                  <c:v>-4.0999999999999996</c:v>
                </c:pt>
                <c:pt idx="6">
                  <c:v>-2</c:v>
                </c:pt>
                <c:pt idx="7">
                  <c:v>-2.2999999999999998</c:v>
                </c:pt>
                <c:pt idx="8">
                  <c:v>-2</c:v>
                </c:pt>
                <c:pt idx="9">
                  <c:v>-3.4</c:v>
                </c:pt>
                <c:pt idx="10">
                  <c:v>-2.7</c:v>
                </c:pt>
              </c:numCache>
            </c:numRef>
          </c:val>
          <c:smooth val="0"/>
        </c:ser>
        <c:dLbls>
          <c:showLegendKey val="0"/>
          <c:showVal val="0"/>
          <c:showCatName val="0"/>
          <c:showSerName val="0"/>
          <c:showPercent val="0"/>
          <c:showBubbleSize val="0"/>
        </c:dLbls>
        <c:marker val="1"/>
        <c:smooth val="0"/>
        <c:axId val="428710760"/>
        <c:axId val="428711152"/>
      </c:lineChart>
      <c:catAx>
        <c:axId val="428710760"/>
        <c:scaling>
          <c:orientation val="minMax"/>
        </c:scaling>
        <c:delete val="0"/>
        <c:axPos val="b"/>
        <c:numFmt formatCode="General" sourceLinked="1"/>
        <c:majorTickMark val="out"/>
        <c:minorTickMark val="none"/>
        <c:tickLblPos val="low"/>
        <c:spPr>
          <a:ln w="3172">
            <a:solidFill>
              <a:sysClr val="windowText" lastClr="000000"/>
            </a:solidFill>
            <a:prstDash val="solid"/>
          </a:ln>
        </c:spPr>
        <c:txPr>
          <a:bodyPr rot="-540000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28711152"/>
        <c:crosses val="autoZero"/>
        <c:auto val="1"/>
        <c:lblAlgn val="ctr"/>
        <c:lblOffset val="100"/>
        <c:tickLblSkip val="1"/>
        <c:tickMarkSkip val="1"/>
        <c:noMultiLvlLbl val="0"/>
      </c:catAx>
      <c:valAx>
        <c:axId val="428711152"/>
        <c:scaling>
          <c:orientation val="minMax"/>
          <c:max val="8"/>
          <c:min val="-6"/>
        </c:scaling>
        <c:delete val="0"/>
        <c:axPos val="l"/>
        <c:numFmt formatCode="General" sourceLinked="0"/>
        <c:majorTickMark val="out"/>
        <c:minorTickMark val="none"/>
        <c:tickLblPos val="nextTo"/>
        <c:spPr>
          <a:ln w="3172">
            <a:solidFill>
              <a:sysClr val="windowText" lastClr="000000"/>
            </a:solidFill>
            <a:prstDash val="solid"/>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28710760"/>
        <c:crosses val="autoZero"/>
        <c:crossBetween val="between"/>
        <c:majorUnit val="2"/>
      </c:valAx>
      <c:spPr>
        <a:noFill/>
        <a:ln w="25400">
          <a:noFill/>
        </a:ln>
      </c:spPr>
    </c:plotArea>
    <c:legend>
      <c:legendPos val="b"/>
      <c:layout>
        <c:manualLayout>
          <c:xMode val="edge"/>
          <c:yMode val="edge"/>
          <c:x val="1.5466026124014676E-2"/>
          <c:y val="0.78881245172511516"/>
          <c:w val="0.96274108134423497"/>
          <c:h val="0.17483804803388533"/>
        </c:manualLayout>
      </c:layout>
      <c:overlay val="0"/>
      <c:spPr>
        <a:noFill/>
        <a:ln w="25378">
          <a:noFill/>
        </a:ln>
      </c:spPr>
      <c:txPr>
        <a:bodyPr/>
        <a:lstStyle/>
        <a:p>
          <a:pPr>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w="12690">
      <a:noFill/>
      <a:prstDash val="solid"/>
    </a:ln>
  </c:spPr>
  <c:txPr>
    <a:bodyPr/>
    <a:lstStyle/>
    <a:p>
      <a:pPr>
        <a:defRPr sz="1126"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6162687325374E-2"/>
          <c:y val="7.4249071886601417E-2"/>
          <c:w val="0.86984339281178558"/>
          <c:h val="0.64603867648504787"/>
        </c:manualLayout>
      </c:layout>
      <c:lineChart>
        <c:grouping val="standard"/>
        <c:varyColors val="0"/>
        <c:ser>
          <c:idx val="0"/>
          <c:order val="0"/>
          <c:tx>
            <c:strRef>
              <c:f>'Chart 3'!$B$1</c:f>
              <c:strCache>
                <c:ptCount val="1"/>
                <c:pt idx="0">
                  <c:v>USA</c:v>
                </c:pt>
              </c:strCache>
            </c:strRef>
          </c:tx>
          <c:spPr>
            <a:ln w="19050" cap="rnd">
              <a:solidFill>
                <a:schemeClr val="accent6"/>
              </a:solidFill>
              <a:round/>
            </a:ln>
            <a:effectLst/>
          </c:spPr>
          <c:marker>
            <c:symbol val="none"/>
          </c:marker>
          <c:cat>
            <c:strRef>
              <c:f>'Chart 3'!$A$2:$A$32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3'!$B$2:$B$32</c:f>
              <c:numCache>
                <c:formatCode>0.0</c:formatCode>
                <c:ptCount val="27"/>
                <c:pt idx="0">
                  <c:v>3.6905108800000002</c:v>
                </c:pt>
                <c:pt idx="1">
                  <c:v>3.2419721199999998</c:v>
                </c:pt>
                <c:pt idx="2">
                  <c:v>2.3762027300000002</c:v>
                </c:pt>
                <c:pt idx="3">
                  <c:v>1.99836971</c:v>
                </c:pt>
                <c:pt idx="4">
                  <c:v>1.3462489500000001</c:v>
                </c:pt>
                <c:pt idx="5">
                  <c:v>1.22328269</c:v>
                </c:pt>
                <c:pt idx="6">
                  <c:v>1.5042753900000001</c:v>
                </c:pt>
                <c:pt idx="7">
                  <c:v>1.8192663200000001</c:v>
                </c:pt>
                <c:pt idx="8">
                  <c:v>1.9194403900000001</c:v>
                </c:pt>
                <c:pt idx="9">
                  <c:v>2.0928561000000001</c:v>
                </c:pt>
                <c:pt idx="10">
                  <c:v>2.3117350700000001</c:v>
                </c:pt>
                <c:pt idx="11">
                  <c:v>2.4418009399999998</c:v>
                </c:pt>
                <c:pt idx="12">
                  <c:v>2.5480141600000001</c:v>
                </c:pt>
                <c:pt idx="13">
                  <c:v>2.8292506899999998</c:v>
                </c:pt>
                <c:pt idx="14">
                  <c:v>2.95896626</c:v>
                </c:pt>
                <c:pt idx="15">
                  <c:v>3.1</c:v>
                </c:pt>
                <c:pt idx="16">
                  <c:v>2.6502048899999999</c:v>
                </c:pt>
                <c:pt idx="17">
                  <c:v>2.3657621400000002</c:v>
                </c:pt>
                <c:pt idx="18">
                  <c:v>2.0051711700000001</c:v>
                </c:pt>
                <c:pt idx="19">
                  <c:v>2.1567676800000002</c:v>
                </c:pt>
                <c:pt idx="20">
                  <c:v>2.2763594399999998</c:v>
                </c:pt>
                <c:pt idx="21">
                  <c:v>2.1020473399999999</c:v>
                </c:pt>
                <c:pt idx="22">
                  <c:v>2.1885103799999999</c:v>
                </c:pt>
                <c:pt idx="23">
                  <c:v>2.2021066299999998</c:v>
                </c:pt>
                <c:pt idx="24">
                  <c:v>2.18293173</c:v>
                </c:pt>
                <c:pt idx="25">
                  <c:v>2.1574578400000002</c:v>
                </c:pt>
                <c:pt idx="26">
                  <c:v>2.1422445699999999</c:v>
                </c:pt>
              </c:numCache>
            </c:numRef>
          </c:val>
          <c:smooth val="0"/>
          <c:extLst xmlns:c16r2="http://schemas.microsoft.com/office/drawing/2015/06/chart">
            <c:ext xmlns:c16="http://schemas.microsoft.com/office/drawing/2014/chart" uri="{C3380CC4-5D6E-409C-BE32-E72D297353CC}">
              <c16:uniqueId val="{00000000-8675-408C-AF80-3FDF5989ADB3}"/>
            </c:ext>
          </c:extLst>
        </c:ser>
        <c:ser>
          <c:idx val="1"/>
          <c:order val="1"/>
          <c:tx>
            <c:strRef>
              <c:f>'Chart 3'!$C$1</c:f>
              <c:strCache>
                <c:ptCount val="1"/>
                <c:pt idx="0">
                  <c:v>Eurozone</c:v>
                </c:pt>
              </c:strCache>
            </c:strRef>
          </c:tx>
          <c:spPr>
            <a:ln w="19050" cap="rnd">
              <a:solidFill>
                <a:srgbClr val="002060"/>
              </a:solidFill>
              <a:round/>
            </a:ln>
            <a:effectLst/>
          </c:spPr>
          <c:marker>
            <c:symbol val="none"/>
          </c:marker>
          <c:cat>
            <c:strRef>
              <c:f>'Chart 3'!$A$2:$A$32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3'!$C$2:$C$32</c:f>
              <c:numCache>
                <c:formatCode>0.0</c:formatCode>
                <c:ptCount val="27"/>
                <c:pt idx="0">
                  <c:v>1.81469854</c:v>
                </c:pt>
                <c:pt idx="1">
                  <c:v>1.9999682000000001</c:v>
                </c:pt>
                <c:pt idx="2">
                  <c:v>1.9922770999999999</c:v>
                </c:pt>
                <c:pt idx="3">
                  <c:v>1.93886519</c:v>
                </c:pt>
                <c:pt idx="4">
                  <c:v>1.69881302</c:v>
                </c:pt>
                <c:pt idx="5">
                  <c:v>1.7951355099999999</c:v>
                </c:pt>
                <c:pt idx="6">
                  <c:v>1.7357909300000001</c:v>
                </c:pt>
                <c:pt idx="7">
                  <c:v>2.0864902700000001</c:v>
                </c:pt>
                <c:pt idx="8">
                  <c:v>2.0367563799999999</c:v>
                </c:pt>
                <c:pt idx="9">
                  <c:v>2.4288290899999998</c:v>
                </c:pt>
                <c:pt idx="10">
                  <c:v>2.7530253</c:v>
                </c:pt>
                <c:pt idx="11">
                  <c:v>2.6640007699999999</c:v>
                </c:pt>
                <c:pt idx="12">
                  <c:v>2.37023129</c:v>
                </c:pt>
                <c:pt idx="13">
                  <c:v>2.1306226800000001</c:v>
                </c:pt>
                <c:pt idx="14">
                  <c:v>1.6116899499999999</c:v>
                </c:pt>
                <c:pt idx="15">
                  <c:v>1.17648131</c:v>
                </c:pt>
                <c:pt idx="16">
                  <c:v>1.19966616</c:v>
                </c:pt>
                <c:pt idx="17">
                  <c:v>1.1201198299999999</c:v>
                </c:pt>
                <c:pt idx="18">
                  <c:v>1.3735489299999999</c:v>
                </c:pt>
                <c:pt idx="19">
                  <c:v>1.4694358000000001</c:v>
                </c:pt>
                <c:pt idx="20">
                  <c:v>1.3548852600000001</c:v>
                </c:pt>
                <c:pt idx="21">
                  <c:v>1.2886873400000001</c:v>
                </c:pt>
                <c:pt idx="22">
                  <c:v>1.1625329499999999</c:v>
                </c:pt>
                <c:pt idx="23">
                  <c:v>1.12842015</c:v>
                </c:pt>
                <c:pt idx="24">
                  <c:v>1.13313858</c:v>
                </c:pt>
                <c:pt idx="25">
                  <c:v>1.1440863100000001</c:v>
                </c:pt>
                <c:pt idx="26">
                  <c:v>1.1516344999999999</c:v>
                </c:pt>
              </c:numCache>
            </c:numRef>
          </c:val>
          <c:smooth val="0"/>
          <c:extLst xmlns:c16r2="http://schemas.microsoft.com/office/drawing/2015/06/chart">
            <c:ext xmlns:c16="http://schemas.microsoft.com/office/drawing/2014/chart" uri="{C3380CC4-5D6E-409C-BE32-E72D297353CC}">
              <c16:uniqueId val="{00000001-8675-408C-AF80-3FDF5989ADB3}"/>
            </c:ext>
          </c:extLst>
        </c:ser>
        <c:dLbls>
          <c:showLegendKey val="0"/>
          <c:showVal val="0"/>
          <c:showCatName val="0"/>
          <c:showSerName val="0"/>
          <c:showPercent val="0"/>
          <c:showBubbleSize val="0"/>
        </c:dLbls>
        <c:smooth val="0"/>
        <c:axId val="241537648"/>
        <c:axId val="241538040"/>
      </c:lineChart>
      <c:catAx>
        <c:axId val="24153764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1538040"/>
        <c:crosses val="autoZero"/>
        <c:auto val="1"/>
        <c:lblAlgn val="ctr"/>
        <c:lblOffset val="100"/>
        <c:noMultiLvlLbl val="0"/>
      </c:catAx>
      <c:valAx>
        <c:axId val="241538040"/>
        <c:scaling>
          <c:orientation val="minMax"/>
          <c:max val="4"/>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1537648"/>
        <c:crosses val="autoZero"/>
        <c:crossBetween val="between"/>
      </c:valAx>
      <c:spPr>
        <a:noFill/>
        <a:ln>
          <a:noFill/>
        </a:ln>
        <a:effectLst/>
      </c:spPr>
    </c:plotArea>
    <c:legend>
      <c:legendPos val="b"/>
      <c:layout>
        <c:manualLayout>
          <c:xMode val="edge"/>
          <c:yMode val="edge"/>
          <c:x val="3.0114701024783696E-3"/>
          <c:y val="0.87424344084532035"/>
          <c:w val="0.68712693675387337"/>
          <c:h val="0.1122351521787079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6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359791719583439"/>
          <c:y val="6.0360140193600691E-2"/>
          <c:w val="0.83064334419926011"/>
          <c:h val="0.57969548341743304"/>
        </c:manualLayout>
      </c:layout>
      <c:barChart>
        <c:barDir val="col"/>
        <c:grouping val="clustered"/>
        <c:varyColors val="0"/>
        <c:ser>
          <c:idx val="0"/>
          <c:order val="0"/>
          <c:tx>
            <c:strRef>
              <c:f>'Chart 30'!$A$2</c:f>
              <c:strCache>
                <c:ptCount val="1"/>
                <c:pt idx="0">
                  <c:v>Consolidated budget revenues and grants</c:v>
                </c:pt>
              </c:strCache>
            </c:strRef>
          </c:tx>
          <c:spPr>
            <a:solidFill>
              <a:srgbClr val="4BACC6">
                <a:lumMod val="75000"/>
              </a:srgbClr>
            </a:solidFill>
            <a:ln w="12133">
              <a:noFill/>
              <a:prstDash val="solid"/>
            </a:ln>
          </c:spPr>
          <c:invertIfNegative val="0"/>
          <c:cat>
            <c:strRef>
              <c:f>'Chart 30'!$B$1:$D$1</c:f>
              <c:strCache>
                <c:ptCount val="3"/>
                <c:pt idx="0">
                  <c:v>Q4, 2018</c:v>
                </c:pt>
                <c:pt idx="1">
                  <c:v>Q4, 2017</c:v>
                </c:pt>
                <c:pt idx="2">
                  <c:v>Q4, 2016</c:v>
                </c:pt>
              </c:strCache>
            </c:strRef>
          </c:cat>
          <c:val>
            <c:numRef>
              <c:f>'Chart 30'!$B$2:$D$2</c:f>
              <c:numCache>
                <c:formatCode>0.0</c:formatCode>
                <c:ptCount val="3"/>
                <c:pt idx="0">
                  <c:v>396.70499999999998</c:v>
                </c:pt>
                <c:pt idx="1">
                  <c:v>335.78399999999999</c:v>
                </c:pt>
                <c:pt idx="2">
                  <c:v>321.601</c:v>
                </c:pt>
              </c:numCache>
            </c:numRef>
          </c:val>
        </c:ser>
        <c:ser>
          <c:idx val="1"/>
          <c:order val="1"/>
          <c:tx>
            <c:strRef>
              <c:f>'Chart 30'!$A$3</c:f>
              <c:strCache>
                <c:ptCount val="1"/>
                <c:pt idx="0">
                  <c:v>Consolidated budget expenditures</c:v>
                </c:pt>
              </c:strCache>
            </c:strRef>
          </c:tx>
          <c:spPr>
            <a:solidFill>
              <a:srgbClr val="F79646">
                <a:lumMod val="75000"/>
              </a:srgbClr>
            </a:solidFill>
            <a:ln w="12133">
              <a:noFill/>
              <a:prstDash val="solid"/>
            </a:ln>
          </c:spPr>
          <c:invertIfNegative val="0"/>
          <c:cat>
            <c:strRef>
              <c:f>'Chart 30'!$B$1:$D$1</c:f>
              <c:strCache>
                <c:ptCount val="3"/>
                <c:pt idx="0">
                  <c:v>Q4, 2018</c:v>
                </c:pt>
                <c:pt idx="1">
                  <c:v>Q4, 2017</c:v>
                </c:pt>
                <c:pt idx="2">
                  <c:v>Q4, 2016</c:v>
                </c:pt>
              </c:strCache>
            </c:strRef>
          </c:cat>
          <c:val>
            <c:numRef>
              <c:f>'Chart 30'!$B$3:$D$3</c:f>
              <c:numCache>
                <c:formatCode>0.0</c:formatCode>
                <c:ptCount val="3"/>
                <c:pt idx="0">
                  <c:v>483.78800000000001</c:v>
                </c:pt>
                <c:pt idx="1">
                  <c:v>507.166</c:v>
                </c:pt>
                <c:pt idx="2">
                  <c:v>457.39</c:v>
                </c:pt>
              </c:numCache>
            </c:numRef>
          </c:val>
        </c:ser>
        <c:ser>
          <c:idx val="2"/>
          <c:order val="2"/>
          <c:tx>
            <c:strRef>
              <c:f>'Chart 30'!$A$4</c:f>
              <c:strCache>
                <c:ptCount val="1"/>
                <c:pt idx="0">
                  <c:v>Budget deficit (- deficit, + surplus)</c:v>
                </c:pt>
              </c:strCache>
            </c:strRef>
          </c:tx>
          <c:spPr>
            <a:solidFill>
              <a:srgbClr val="8064A2">
                <a:lumMod val="75000"/>
              </a:srgbClr>
            </a:solidFill>
            <a:ln w="12133">
              <a:noFill/>
              <a:prstDash val="solid"/>
            </a:ln>
          </c:spPr>
          <c:invertIfNegative val="0"/>
          <c:cat>
            <c:strRef>
              <c:f>'Chart 30'!$B$1:$D$1</c:f>
              <c:strCache>
                <c:ptCount val="3"/>
                <c:pt idx="0">
                  <c:v>Q4, 2018</c:v>
                </c:pt>
                <c:pt idx="1">
                  <c:v>Q4, 2017</c:v>
                </c:pt>
                <c:pt idx="2">
                  <c:v>Q4, 2016</c:v>
                </c:pt>
              </c:strCache>
            </c:strRef>
          </c:cat>
          <c:val>
            <c:numRef>
              <c:f>'Chart 30'!$B$4:$D$4</c:f>
              <c:numCache>
                <c:formatCode>0.0</c:formatCode>
                <c:ptCount val="3"/>
                <c:pt idx="0">
                  <c:v>-87.083000000000027</c:v>
                </c:pt>
                <c:pt idx="1">
                  <c:v>-171.38200000000001</c:v>
                </c:pt>
                <c:pt idx="2">
                  <c:v>-135.78899999999999</c:v>
                </c:pt>
              </c:numCache>
            </c:numRef>
          </c:val>
        </c:ser>
        <c:dLbls>
          <c:showLegendKey val="0"/>
          <c:showVal val="0"/>
          <c:showCatName val="0"/>
          <c:showSerName val="0"/>
          <c:showPercent val="0"/>
          <c:showBubbleSize val="0"/>
        </c:dLbls>
        <c:gapWidth val="75"/>
        <c:overlap val="-50"/>
        <c:axId val="428711936"/>
        <c:axId val="428712328"/>
      </c:barChart>
      <c:catAx>
        <c:axId val="428711936"/>
        <c:scaling>
          <c:orientation val="minMax"/>
        </c:scaling>
        <c:delete val="0"/>
        <c:axPos val="b"/>
        <c:numFmt formatCode="General" sourceLinked="1"/>
        <c:majorTickMark val="out"/>
        <c:minorTickMark val="none"/>
        <c:tickLblPos val="low"/>
        <c:spPr>
          <a:ln w="9101">
            <a:solidFill>
              <a:sysClr val="windowText" lastClr="000000"/>
            </a:solidFill>
          </a:ln>
        </c:spPr>
        <c:txPr>
          <a:bodyPr rot="0" vert="horz"/>
          <a:lstStyle/>
          <a:p>
            <a:pPr>
              <a:defRPr sz="600" b="0" i="0" u="none" strike="noStrike" baseline="0">
                <a:solidFill>
                  <a:srgbClr val="000000"/>
                </a:solidFill>
                <a:latin typeface="GHEA Grapalat" pitchFamily="50" charset="0"/>
                <a:ea typeface="Arial Armenian"/>
                <a:cs typeface="Arial Armenian"/>
              </a:defRPr>
            </a:pPr>
            <a:endParaRPr lang="en-US"/>
          </a:p>
        </c:txPr>
        <c:crossAx val="428712328"/>
        <c:crosses val="autoZero"/>
        <c:auto val="1"/>
        <c:lblAlgn val="ctr"/>
        <c:lblOffset val="100"/>
        <c:noMultiLvlLbl val="0"/>
      </c:catAx>
      <c:valAx>
        <c:axId val="428712328"/>
        <c:scaling>
          <c:orientation val="minMax"/>
          <c:max val="500"/>
          <c:min val="-200"/>
        </c:scaling>
        <c:delete val="0"/>
        <c:axPos val="l"/>
        <c:numFmt formatCode="0" sourceLinked="0"/>
        <c:majorTickMark val="out"/>
        <c:minorTickMark val="none"/>
        <c:tickLblPos val="nextTo"/>
        <c:spPr>
          <a:noFill/>
          <a:ln>
            <a:solidFill>
              <a:sysClr val="windowText" lastClr="000000"/>
            </a:solidFill>
          </a:ln>
        </c:spPr>
        <c:txPr>
          <a:bodyPr rot="0" vert="horz"/>
          <a:lstStyle/>
          <a:p>
            <a:pPr>
              <a:defRPr sz="600" b="0" i="0" u="none" strike="noStrike" baseline="0">
                <a:solidFill>
                  <a:srgbClr val="000000"/>
                </a:solidFill>
                <a:latin typeface="GHEA Grapalat" pitchFamily="50" charset="0"/>
                <a:ea typeface="Arial"/>
                <a:cs typeface="Arial"/>
              </a:defRPr>
            </a:pPr>
            <a:endParaRPr lang="en-US"/>
          </a:p>
        </c:txPr>
        <c:crossAx val="428711936"/>
        <c:crosses val="autoZero"/>
        <c:crossBetween val="between"/>
        <c:majorUnit val="100"/>
      </c:valAx>
      <c:spPr>
        <a:noFill/>
        <a:ln w="25400">
          <a:noFill/>
        </a:ln>
      </c:spPr>
    </c:plotArea>
    <c:legend>
      <c:legendPos val="b"/>
      <c:layout>
        <c:manualLayout>
          <c:xMode val="edge"/>
          <c:yMode val="edge"/>
          <c:x val="0"/>
          <c:y val="0.73617712923499246"/>
          <c:w val="0.57411774511049007"/>
          <c:h val="0.26315429437122057"/>
        </c:manualLayout>
      </c:layout>
      <c:overlay val="0"/>
      <c:spPr>
        <a:noFill/>
        <a:ln w="3137">
          <a:noFill/>
          <a:prstDash val="solid"/>
        </a:ln>
        <a:effectLst>
          <a:outerShdw sx="1000" sy="1000" algn="br">
            <a:srgbClr val="000000"/>
          </a:outerShdw>
        </a:effectLst>
      </c:spPr>
      <c:txPr>
        <a:bodyPr/>
        <a:lstStyle/>
        <a:p>
          <a:pPr rtl="0">
            <a:defRPr sz="800" b="0" i="1" u="none" strike="noStrike" baseline="-14000">
              <a:solidFill>
                <a:srgbClr val="000000"/>
              </a:solidFill>
              <a:latin typeface="GHEA Grapalat" pitchFamily="50" charset="0"/>
              <a:ea typeface="Arial Armenian"/>
              <a:cs typeface="Arial Armenian"/>
            </a:defRPr>
          </a:pPr>
          <a:endParaRPr lang="en-US"/>
        </a:p>
      </c:txPr>
    </c:legend>
    <c:plotVisOnly val="1"/>
    <c:dispBlanksAs val="gap"/>
    <c:showDLblsOverMax val="0"/>
  </c:chart>
  <c:spPr>
    <a:noFill/>
    <a:ln>
      <a:noFill/>
    </a:ln>
  </c:spPr>
  <c:txPr>
    <a:bodyPr/>
    <a:lstStyle/>
    <a:p>
      <a:pPr>
        <a:defRPr sz="83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79549784099569"/>
          <c:y val="3.023633870090563E-2"/>
          <c:w val="0.83908353441706884"/>
          <c:h val="0.7169894303752572"/>
        </c:manualLayout>
      </c:layout>
      <c:barChart>
        <c:barDir val="col"/>
        <c:grouping val="clustered"/>
        <c:varyColors val="0"/>
        <c:ser>
          <c:idx val="1"/>
          <c:order val="1"/>
          <c:tx>
            <c:strRef>
              <c:f>'Chart 31'!$A$3</c:f>
              <c:strCache>
                <c:ptCount val="1"/>
                <c:pt idx="0">
                  <c:v>Other domestic sources</c:v>
                </c:pt>
              </c:strCache>
            </c:strRef>
          </c:tx>
          <c:spPr>
            <a:solidFill>
              <a:schemeClr val="accent5">
                <a:lumMod val="75000"/>
              </a:schemeClr>
            </a:solidFill>
            <a:ln>
              <a:noFill/>
            </a:ln>
            <a:effectLst/>
          </c:spPr>
          <c:invertIfNegative val="0"/>
          <c:cat>
            <c:strRef>
              <c:f>'Chart 31'!$B$1:$C$1</c:f>
              <c:strCache>
                <c:ptCount val="2"/>
                <c:pt idx="0">
                  <c:v>Q4, 2018</c:v>
                </c:pt>
                <c:pt idx="1">
                  <c:v>Q4, 2017</c:v>
                </c:pt>
              </c:strCache>
            </c:strRef>
          </c:cat>
          <c:val>
            <c:numRef>
              <c:f>'Chart 31'!$B$3:$C$3</c:f>
              <c:numCache>
                <c:formatCode>General</c:formatCode>
                <c:ptCount val="2"/>
                <c:pt idx="0">
                  <c:v>-6283</c:v>
                </c:pt>
                <c:pt idx="1">
                  <c:v>-44605</c:v>
                </c:pt>
              </c:numCache>
            </c:numRef>
          </c:val>
        </c:ser>
        <c:ser>
          <c:idx val="0"/>
          <c:order val="0"/>
          <c:tx>
            <c:strRef>
              <c:f>'Chart 31'!$A$2</c:f>
              <c:strCache>
                <c:ptCount val="1"/>
                <c:pt idx="0">
                  <c:v>External sources</c:v>
                </c:pt>
              </c:strCache>
            </c:strRef>
          </c:tx>
          <c:spPr>
            <a:solidFill>
              <a:schemeClr val="accent2"/>
            </a:solidFill>
            <a:ln>
              <a:noFill/>
            </a:ln>
            <a:effectLst/>
          </c:spPr>
          <c:invertIfNegative val="0"/>
          <c:cat>
            <c:strRef>
              <c:f>'Chart 31'!$B$1:$C$1</c:f>
              <c:strCache>
                <c:ptCount val="2"/>
                <c:pt idx="0">
                  <c:v>Q4, 2018</c:v>
                </c:pt>
                <c:pt idx="1">
                  <c:v>Q4, 2017</c:v>
                </c:pt>
              </c:strCache>
            </c:strRef>
          </c:cat>
          <c:val>
            <c:numRef>
              <c:f>'Chart 31'!$B$2:$C$2</c:f>
              <c:numCache>
                <c:formatCode>General</c:formatCode>
                <c:ptCount val="2"/>
                <c:pt idx="0">
                  <c:v>70666</c:v>
                </c:pt>
                <c:pt idx="1">
                  <c:v>202265</c:v>
                </c:pt>
              </c:numCache>
            </c:numRef>
          </c:val>
        </c:ser>
        <c:ser>
          <c:idx val="2"/>
          <c:order val="2"/>
          <c:tx>
            <c:strRef>
              <c:f>'Chart 31'!$A$4</c:f>
              <c:strCache>
                <c:ptCount val="1"/>
                <c:pt idx="0">
                  <c:v>Government securities</c:v>
                </c:pt>
              </c:strCache>
            </c:strRef>
          </c:tx>
          <c:spPr>
            <a:solidFill>
              <a:schemeClr val="accent3">
                <a:lumMod val="75000"/>
              </a:schemeClr>
            </a:solidFill>
            <a:ln>
              <a:noFill/>
            </a:ln>
            <a:effectLst/>
          </c:spPr>
          <c:invertIfNegative val="0"/>
          <c:cat>
            <c:strRef>
              <c:f>'Chart 31'!$B$1:$C$1</c:f>
              <c:strCache>
                <c:ptCount val="2"/>
                <c:pt idx="0">
                  <c:v>Q4, 2018</c:v>
                </c:pt>
                <c:pt idx="1">
                  <c:v>Q4, 2017</c:v>
                </c:pt>
              </c:strCache>
            </c:strRef>
          </c:cat>
          <c:val>
            <c:numRef>
              <c:f>'Chart 31'!$B$4:$C$4</c:f>
              <c:numCache>
                <c:formatCode>General</c:formatCode>
                <c:ptCount val="2"/>
                <c:pt idx="0">
                  <c:v>22701</c:v>
                </c:pt>
                <c:pt idx="1">
                  <c:v>13907</c:v>
                </c:pt>
              </c:numCache>
            </c:numRef>
          </c:val>
        </c:ser>
        <c:dLbls>
          <c:showLegendKey val="0"/>
          <c:showVal val="0"/>
          <c:showCatName val="0"/>
          <c:showSerName val="0"/>
          <c:showPercent val="0"/>
          <c:showBubbleSize val="0"/>
        </c:dLbls>
        <c:gapWidth val="219"/>
        <c:overlap val="-50"/>
        <c:axId val="428713112"/>
        <c:axId val="428713504"/>
      </c:barChart>
      <c:catAx>
        <c:axId val="42871311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713504"/>
        <c:crosses val="autoZero"/>
        <c:auto val="1"/>
        <c:lblAlgn val="ctr"/>
        <c:lblOffset val="100"/>
        <c:noMultiLvlLbl val="0"/>
      </c:catAx>
      <c:valAx>
        <c:axId val="428713504"/>
        <c:scaling>
          <c:orientation val="minMax"/>
          <c:min val="-250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713112"/>
        <c:crosses val="autoZero"/>
        <c:crossBetween val="between"/>
        <c:minorUnit val="5000"/>
      </c:valAx>
      <c:spPr>
        <a:noFill/>
        <a:ln>
          <a:noFill/>
        </a:ln>
        <a:effectLst/>
      </c:spPr>
    </c:plotArea>
    <c:legend>
      <c:legendPos val="b"/>
      <c:layout>
        <c:manualLayout>
          <c:xMode val="edge"/>
          <c:yMode val="edge"/>
          <c:x val="0"/>
          <c:y val="0.83450868298996872"/>
          <c:w val="0.83498888496457746"/>
          <c:h val="0.15288857728400387"/>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07471002460876"/>
          <c:y val="6.7008973053086174E-2"/>
          <c:w val="0.87177757787825594"/>
          <c:h val="0.59913760587969045"/>
        </c:manualLayout>
      </c:layout>
      <c:barChart>
        <c:barDir val="col"/>
        <c:grouping val="clustered"/>
        <c:varyColors val="0"/>
        <c:ser>
          <c:idx val="0"/>
          <c:order val="0"/>
          <c:tx>
            <c:strRef>
              <c:f>'Chart 32'!$B$1</c:f>
              <c:strCache>
                <c:ptCount val="1"/>
                <c:pt idx="0">
                  <c:v>Industry</c:v>
                </c:pt>
              </c:strCache>
            </c:strRef>
          </c:tx>
          <c:spPr>
            <a:solidFill>
              <a:srgbClr val="4BACC6">
                <a:lumMod val="75000"/>
              </a:srgbClr>
            </a:solidFill>
            <a:ln>
              <a:noFill/>
            </a:ln>
            <a:effectLst/>
          </c:spPr>
          <c:invertIfNegative val="0"/>
          <c:cat>
            <c:strRef>
              <c:f>'Chart 32'!$A$2:$A$13</c:f>
              <c:strCache>
                <c:ptCount val="12"/>
                <c:pt idx="0">
                  <c:v>I 16</c:v>
                </c:pt>
                <c:pt idx="1">
                  <c:v>II</c:v>
                </c:pt>
                <c:pt idx="2">
                  <c:v>III</c:v>
                </c:pt>
                <c:pt idx="3">
                  <c:v>IV</c:v>
                </c:pt>
                <c:pt idx="4">
                  <c:v>I 17</c:v>
                </c:pt>
                <c:pt idx="5">
                  <c:v>II</c:v>
                </c:pt>
                <c:pt idx="6">
                  <c:v>III</c:v>
                </c:pt>
                <c:pt idx="7">
                  <c:v>IV</c:v>
                </c:pt>
                <c:pt idx="8">
                  <c:v>I 18</c:v>
                </c:pt>
                <c:pt idx="9">
                  <c:v>II</c:v>
                </c:pt>
                <c:pt idx="10">
                  <c:v>III</c:v>
                </c:pt>
                <c:pt idx="11">
                  <c:v>IV</c:v>
                </c:pt>
              </c:strCache>
            </c:strRef>
          </c:cat>
          <c:val>
            <c:numRef>
              <c:f>'Chart 32'!$B$2:$B$13</c:f>
              <c:numCache>
                <c:formatCode>0.0%</c:formatCode>
                <c:ptCount val="12"/>
                <c:pt idx="0">
                  <c:v>0.11445561694700629</c:v>
                </c:pt>
                <c:pt idx="1">
                  <c:v>7.6771066713997846E-2</c:v>
                </c:pt>
                <c:pt idx="2">
                  <c:v>7.3640316153773713E-2</c:v>
                </c:pt>
                <c:pt idx="3">
                  <c:v>5.047659915417043E-2</c:v>
                </c:pt>
                <c:pt idx="4">
                  <c:v>8.0383535236959749E-2</c:v>
                </c:pt>
                <c:pt idx="5">
                  <c:v>-5.1018723754286555E-3</c:v>
                </c:pt>
                <c:pt idx="6">
                  <c:v>6.7148068108663639E-2</c:v>
                </c:pt>
                <c:pt idx="7">
                  <c:v>0.11586708115238324</c:v>
                </c:pt>
                <c:pt idx="8">
                  <c:v>6.384655964602913E-2</c:v>
                </c:pt>
                <c:pt idx="9">
                  <c:v>7.1485938462002144E-2</c:v>
                </c:pt>
                <c:pt idx="10">
                  <c:v>2.8649542392276857E-2</c:v>
                </c:pt>
                <c:pt idx="11">
                  <c:v>1.1322371634351498E-2</c:v>
                </c:pt>
              </c:numCache>
            </c:numRef>
          </c:val>
        </c:ser>
        <c:ser>
          <c:idx val="1"/>
          <c:order val="1"/>
          <c:tx>
            <c:strRef>
              <c:f>'Chart 32'!$C$1</c:f>
              <c:strCache>
                <c:ptCount val="1"/>
                <c:pt idx="0">
                  <c:v>Agriculture</c:v>
                </c:pt>
              </c:strCache>
            </c:strRef>
          </c:tx>
          <c:spPr>
            <a:solidFill>
              <a:srgbClr val="F79646">
                <a:lumMod val="75000"/>
              </a:srgbClr>
            </a:solidFill>
            <a:ln>
              <a:noFill/>
            </a:ln>
            <a:effectLst/>
          </c:spPr>
          <c:invertIfNegative val="0"/>
          <c:cat>
            <c:strRef>
              <c:f>'Chart 32'!$A$2:$A$13</c:f>
              <c:strCache>
                <c:ptCount val="12"/>
                <c:pt idx="0">
                  <c:v>I 16</c:v>
                </c:pt>
                <c:pt idx="1">
                  <c:v>II</c:v>
                </c:pt>
                <c:pt idx="2">
                  <c:v>III</c:v>
                </c:pt>
                <c:pt idx="3">
                  <c:v>IV</c:v>
                </c:pt>
                <c:pt idx="4">
                  <c:v>I 17</c:v>
                </c:pt>
                <c:pt idx="5">
                  <c:v>II</c:v>
                </c:pt>
                <c:pt idx="6">
                  <c:v>III</c:v>
                </c:pt>
                <c:pt idx="7">
                  <c:v>IV</c:v>
                </c:pt>
                <c:pt idx="8">
                  <c:v>I 18</c:v>
                </c:pt>
                <c:pt idx="9">
                  <c:v>II</c:v>
                </c:pt>
                <c:pt idx="10">
                  <c:v>III</c:v>
                </c:pt>
                <c:pt idx="11">
                  <c:v>IV</c:v>
                </c:pt>
              </c:strCache>
            </c:strRef>
          </c:cat>
          <c:val>
            <c:numRef>
              <c:f>'Chart 32'!$C$2:$C$13</c:f>
              <c:numCache>
                <c:formatCode>0.0%</c:formatCode>
                <c:ptCount val="12"/>
                <c:pt idx="0">
                  <c:v>4.5893943485694706E-2</c:v>
                </c:pt>
                <c:pt idx="1">
                  <c:v>-4.4135399121073247E-3</c:v>
                </c:pt>
                <c:pt idx="2">
                  <c:v>-5.105238534259627E-2</c:v>
                </c:pt>
                <c:pt idx="3">
                  <c:v>-8.2547105426899497E-2</c:v>
                </c:pt>
                <c:pt idx="4">
                  <c:v>-5.0421273451288752E-2</c:v>
                </c:pt>
                <c:pt idx="5">
                  <c:v>-5.2267496100827489E-2</c:v>
                </c:pt>
                <c:pt idx="6">
                  <c:v>-0.13498488780310311</c:v>
                </c:pt>
                <c:pt idx="7">
                  <c:v>6.7239041016456294E-2</c:v>
                </c:pt>
                <c:pt idx="8">
                  <c:v>3.3547378864302855E-3</c:v>
                </c:pt>
                <c:pt idx="9">
                  <c:v>8.1762795226400162E-2</c:v>
                </c:pt>
                <c:pt idx="10">
                  <c:v>-0.10765783452240939</c:v>
                </c:pt>
                <c:pt idx="11">
                  <c:v>-0.13688798600058177</c:v>
                </c:pt>
              </c:numCache>
            </c:numRef>
          </c:val>
        </c:ser>
        <c:ser>
          <c:idx val="2"/>
          <c:order val="2"/>
          <c:tx>
            <c:strRef>
              <c:f>'Chart 32'!$D$1</c:f>
              <c:strCache>
                <c:ptCount val="1"/>
                <c:pt idx="0">
                  <c:v>Construction</c:v>
                </c:pt>
              </c:strCache>
            </c:strRef>
          </c:tx>
          <c:spPr>
            <a:solidFill>
              <a:schemeClr val="accent3">
                <a:lumMod val="75000"/>
              </a:schemeClr>
            </a:solidFill>
            <a:ln>
              <a:noFill/>
            </a:ln>
            <a:effectLst/>
          </c:spPr>
          <c:invertIfNegative val="0"/>
          <c:cat>
            <c:strRef>
              <c:f>'Chart 32'!$A$2:$A$13</c:f>
              <c:strCache>
                <c:ptCount val="12"/>
                <c:pt idx="0">
                  <c:v>I 16</c:v>
                </c:pt>
                <c:pt idx="1">
                  <c:v>II</c:v>
                </c:pt>
                <c:pt idx="2">
                  <c:v>III</c:v>
                </c:pt>
                <c:pt idx="3">
                  <c:v>IV</c:v>
                </c:pt>
                <c:pt idx="4">
                  <c:v>I 17</c:v>
                </c:pt>
                <c:pt idx="5">
                  <c:v>II</c:v>
                </c:pt>
                <c:pt idx="6">
                  <c:v>III</c:v>
                </c:pt>
                <c:pt idx="7">
                  <c:v>IV</c:v>
                </c:pt>
                <c:pt idx="8">
                  <c:v>I 18</c:v>
                </c:pt>
                <c:pt idx="9">
                  <c:v>II</c:v>
                </c:pt>
                <c:pt idx="10">
                  <c:v>III</c:v>
                </c:pt>
                <c:pt idx="11">
                  <c:v>IV</c:v>
                </c:pt>
              </c:strCache>
            </c:strRef>
          </c:cat>
          <c:val>
            <c:numRef>
              <c:f>'Chart 32'!$D$2:$D$13</c:f>
              <c:numCache>
                <c:formatCode>0.0%</c:formatCode>
                <c:ptCount val="12"/>
                <c:pt idx="0">
                  <c:v>-5.5301521220841462E-2</c:v>
                </c:pt>
                <c:pt idx="1">
                  <c:v>-8.694748096349926E-2</c:v>
                </c:pt>
                <c:pt idx="2">
                  <c:v>-0.11530637498360448</c:v>
                </c:pt>
                <c:pt idx="3">
                  <c:v>-0.2121376500342636</c:v>
                </c:pt>
                <c:pt idx="4">
                  <c:v>-0.10105354930123028</c:v>
                </c:pt>
                <c:pt idx="5">
                  <c:v>-0.12253016839573377</c:v>
                </c:pt>
                <c:pt idx="6">
                  <c:v>7.7799803599125847E-2</c:v>
                </c:pt>
                <c:pt idx="7">
                  <c:v>0.1240648284193253</c:v>
                </c:pt>
                <c:pt idx="8">
                  <c:v>0.13442794349076806</c:v>
                </c:pt>
                <c:pt idx="9">
                  <c:v>6.8614300782598295E-2</c:v>
                </c:pt>
                <c:pt idx="10">
                  <c:v>-3.6807507397045923E-3</c:v>
                </c:pt>
                <c:pt idx="11">
                  <c:v>-2.7018981721294751E-2</c:v>
                </c:pt>
              </c:numCache>
            </c:numRef>
          </c:val>
        </c:ser>
        <c:ser>
          <c:idx val="3"/>
          <c:order val="3"/>
          <c:tx>
            <c:strRef>
              <c:f>'Chart 32'!$E$1</c:f>
              <c:strCache>
                <c:ptCount val="1"/>
                <c:pt idx="0">
                  <c:v>Services</c:v>
                </c:pt>
              </c:strCache>
            </c:strRef>
          </c:tx>
          <c:spPr>
            <a:solidFill>
              <a:srgbClr val="8064A2">
                <a:lumMod val="75000"/>
              </a:srgbClr>
            </a:solidFill>
            <a:ln>
              <a:noFill/>
            </a:ln>
            <a:effectLst/>
          </c:spPr>
          <c:invertIfNegative val="0"/>
          <c:cat>
            <c:strRef>
              <c:f>'Chart 32'!$A$2:$A$13</c:f>
              <c:strCache>
                <c:ptCount val="12"/>
                <c:pt idx="0">
                  <c:v>I 16</c:v>
                </c:pt>
                <c:pt idx="1">
                  <c:v>II</c:v>
                </c:pt>
                <c:pt idx="2">
                  <c:v>III</c:v>
                </c:pt>
                <c:pt idx="3">
                  <c:v>IV</c:v>
                </c:pt>
                <c:pt idx="4">
                  <c:v>I 17</c:v>
                </c:pt>
                <c:pt idx="5">
                  <c:v>II</c:v>
                </c:pt>
                <c:pt idx="6">
                  <c:v>III</c:v>
                </c:pt>
                <c:pt idx="7">
                  <c:v>IV</c:v>
                </c:pt>
                <c:pt idx="8">
                  <c:v>I 18</c:v>
                </c:pt>
                <c:pt idx="9">
                  <c:v>II</c:v>
                </c:pt>
                <c:pt idx="10">
                  <c:v>III</c:v>
                </c:pt>
                <c:pt idx="11">
                  <c:v>IV</c:v>
                </c:pt>
              </c:strCache>
            </c:strRef>
          </c:cat>
          <c:val>
            <c:numRef>
              <c:f>'Chart 32'!$E$2:$E$13</c:f>
              <c:numCache>
                <c:formatCode>0.0%</c:formatCode>
                <c:ptCount val="12"/>
                <c:pt idx="0">
                  <c:v>2.1852508842937938E-2</c:v>
                </c:pt>
                <c:pt idx="1">
                  <c:v>1.8583764267279007E-2</c:v>
                </c:pt>
                <c:pt idx="2">
                  <c:v>4.1776653174891723E-2</c:v>
                </c:pt>
                <c:pt idx="3">
                  <c:v>4.1750001703303209E-2</c:v>
                </c:pt>
                <c:pt idx="4">
                  <c:v>8.5998982518495665E-2</c:v>
                </c:pt>
                <c:pt idx="5">
                  <c:v>0.15283226486527979</c:v>
                </c:pt>
                <c:pt idx="6">
                  <c:v>0.13193021697358703</c:v>
                </c:pt>
                <c:pt idx="7">
                  <c:v>0.12136351213301168</c:v>
                </c:pt>
                <c:pt idx="8">
                  <c:v>0.12095494161722087</c:v>
                </c:pt>
                <c:pt idx="9">
                  <c:v>8.4171640482898061E-2</c:v>
                </c:pt>
                <c:pt idx="10">
                  <c:v>7.6630663108075078E-2</c:v>
                </c:pt>
                <c:pt idx="11">
                  <c:v>0.10686217650152159</c:v>
                </c:pt>
              </c:numCache>
            </c:numRef>
          </c:val>
        </c:ser>
        <c:dLbls>
          <c:showLegendKey val="0"/>
          <c:showVal val="0"/>
          <c:showCatName val="0"/>
          <c:showSerName val="0"/>
          <c:showPercent val="0"/>
          <c:showBubbleSize val="0"/>
        </c:dLbls>
        <c:gapWidth val="219"/>
        <c:overlap val="-27"/>
        <c:axId val="428671400"/>
        <c:axId val="428671792"/>
      </c:barChart>
      <c:lineChart>
        <c:grouping val="standard"/>
        <c:varyColors val="0"/>
        <c:ser>
          <c:idx val="4"/>
          <c:order val="4"/>
          <c:tx>
            <c:strRef>
              <c:f>'Chart 32'!$F$1</c:f>
              <c:strCache>
                <c:ptCount val="1"/>
                <c:pt idx="0">
                  <c:v>GDP: previous forecast</c:v>
                </c:pt>
              </c:strCache>
            </c:strRef>
          </c:tx>
          <c:spPr>
            <a:ln w="12700" cap="rnd">
              <a:solidFill>
                <a:srgbClr val="1F497D"/>
              </a:solidFill>
              <a:round/>
            </a:ln>
            <a:effectLst/>
          </c:spPr>
          <c:marker>
            <c:symbol val="none"/>
          </c:marker>
          <c:cat>
            <c:strRef>
              <c:f>'Chart 32'!$A$2:$A$12</c:f>
              <c:strCache>
                <c:ptCount val="11"/>
                <c:pt idx="0">
                  <c:v>I 16</c:v>
                </c:pt>
                <c:pt idx="1">
                  <c:v>II</c:v>
                </c:pt>
                <c:pt idx="2">
                  <c:v>III</c:v>
                </c:pt>
                <c:pt idx="3">
                  <c:v>IV</c:v>
                </c:pt>
                <c:pt idx="4">
                  <c:v>I 17</c:v>
                </c:pt>
                <c:pt idx="5">
                  <c:v>II</c:v>
                </c:pt>
                <c:pt idx="6">
                  <c:v>III</c:v>
                </c:pt>
                <c:pt idx="7">
                  <c:v>IV</c:v>
                </c:pt>
                <c:pt idx="8">
                  <c:v>I 18</c:v>
                </c:pt>
                <c:pt idx="9">
                  <c:v>II</c:v>
                </c:pt>
                <c:pt idx="10">
                  <c:v>III</c:v>
                </c:pt>
              </c:strCache>
            </c:strRef>
          </c:cat>
          <c:val>
            <c:numRef>
              <c:f>'Chart 32'!$F$2:$F$13</c:f>
              <c:numCache>
                <c:formatCode>0.0%</c:formatCode>
                <c:ptCount val="12"/>
                <c:pt idx="0">
                  <c:v>4.4015660102261905E-2</c:v>
                </c:pt>
                <c:pt idx="1">
                  <c:v>2.4323337794274237E-2</c:v>
                </c:pt>
                <c:pt idx="2">
                  <c:v>-2.522031674335537E-2</c:v>
                </c:pt>
                <c:pt idx="3">
                  <c:v>-9.889502013034103E-3</c:v>
                </c:pt>
                <c:pt idx="4">
                  <c:v>7.2132315126921476E-2</c:v>
                </c:pt>
                <c:pt idx="5">
                  <c:v>6.6927200491466998E-2</c:v>
                </c:pt>
                <c:pt idx="6">
                  <c:v>4.6607882048520108E-2</c:v>
                </c:pt>
                <c:pt idx="7">
                  <c:v>0.11041576071887491</c:v>
                </c:pt>
                <c:pt idx="8">
                  <c:v>9.6163216789007175E-2</c:v>
                </c:pt>
                <c:pt idx="9">
                  <c:v>7.1745893225522786E-2</c:v>
                </c:pt>
                <c:pt idx="10">
                  <c:v>3.4848321090618979E-2</c:v>
                </c:pt>
                <c:pt idx="11">
                  <c:v>1.9591257474599503E-2</c:v>
                </c:pt>
              </c:numCache>
            </c:numRef>
          </c:val>
          <c:smooth val="0"/>
        </c:ser>
        <c:ser>
          <c:idx val="5"/>
          <c:order val="5"/>
          <c:tx>
            <c:strRef>
              <c:f>'Chart 32'!$G$1</c:f>
              <c:strCache>
                <c:ptCount val="1"/>
                <c:pt idx="0">
                  <c:v>GDP: current estimate</c:v>
                </c:pt>
              </c:strCache>
            </c:strRef>
          </c:tx>
          <c:spPr>
            <a:ln w="12700" cap="rnd">
              <a:solidFill>
                <a:srgbClr val="C00000"/>
              </a:solidFill>
              <a:round/>
            </a:ln>
            <a:effectLst/>
          </c:spPr>
          <c:marker>
            <c:symbol val="none"/>
          </c:marker>
          <c:cat>
            <c:strRef>
              <c:f>'Chart 32'!$A$2:$A$12</c:f>
              <c:strCache>
                <c:ptCount val="11"/>
                <c:pt idx="0">
                  <c:v>I 16</c:v>
                </c:pt>
                <c:pt idx="1">
                  <c:v>II</c:v>
                </c:pt>
                <c:pt idx="2">
                  <c:v>III</c:v>
                </c:pt>
                <c:pt idx="3">
                  <c:v>IV</c:v>
                </c:pt>
                <c:pt idx="4">
                  <c:v>I 17</c:v>
                </c:pt>
                <c:pt idx="5">
                  <c:v>II</c:v>
                </c:pt>
                <c:pt idx="6">
                  <c:v>III</c:v>
                </c:pt>
                <c:pt idx="7">
                  <c:v>IV</c:v>
                </c:pt>
                <c:pt idx="8">
                  <c:v>I 18</c:v>
                </c:pt>
                <c:pt idx="9">
                  <c:v>II</c:v>
                </c:pt>
                <c:pt idx="10">
                  <c:v>III</c:v>
                </c:pt>
              </c:strCache>
            </c:strRef>
          </c:cat>
          <c:val>
            <c:numRef>
              <c:f>'Chart 32'!$G$2:$G$13</c:f>
              <c:numCache>
                <c:formatCode>0.0%</c:formatCode>
                <c:ptCount val="12"/>
                <c:pt idx="0">
                  <c:v>4.4015660102261905E-2</c:v>
                </c:pt>
                <c:pt idx="1">
                  <c:v>2.4323337794274237E-2</c:v>
                </c:pt>
                <c:pt idx="2">
                  <c:v>-2.522031674335537E-2</c:v>
                </c:pt>
                <c:pt idx="3">
                  <c:v>-9.889502013034103E-3</c:v>
                </c:pt>
                <c:pt idx="4">
                  <c:v>7.2132315126921476E-2</c:v>
                </c:pt>
                <c:pt idx="5">
                  <c:v>6.6927200491466998E-2</c:v>
                </c:pt>
                <c:pt idx="6">
                  <c:v>4.6607882048520108E-2</c:v>
                </c:pt>
                <c:pt idx="7">
                  <c:v>0.11041576071887491</c:v>
                </c:pt>
                <c:pt idx="8">
                  <c:v>9.9242415951140972E-2</c:v>
                </c:pt>
                <c:pt idx="9">
                  <c:v>7.4008453681758513E-2</c:v>
                </c:pt>
                <c:pt idx="10">
                  <c:v>2.532364912326358E-2</c:v>
                </c:pt>
                <c:pt idx="11">
                  <c:v>3.4297362371119959E-2</c:v>
                </c:pt>
              </c:numCache>
            </c:numRef>
          </c:val>
          <c:smooth val="0"/>
        </c:ser>
        <c:dLbls>
          <c:showLegendKey val="0"/>
          <c:showVal val="0"/>
          <c:showCatName val="0"/>
          <c:showSerName val="0"/>
          <c:showPercent val="0"/>
          <c:showBubbleSize val="0"/>
        </c:dLbls>
        <c:marker val="1"/>
        <c:smooth val="0"/>
        <c:axId val="428671400"/>
        <c:axId val="428671792"/>
      </c:lineChart>
      <c:catAx>
        <c:axId val="428671400"/>
        <c:scaling>
          <c:orientation val="minMax"/>
        </c:scaling>
        <c:delete val="0"/>
        <c:axPos val="b"/>
        <c:numFmt formatCode="General" sourceLinked="1"/>
        <c:majorTickMark val="out"/>
        <c:minorTickMark val="none"/>
        <c:tickLblPos val="low"/>
        <c:spPr>
          <a:noFill/>
          <a:ln w="9102" cap="flat" cmpd="sng" algn="ctr">
            <a:solidFill>
              <a:sysClr val="windowText" lastClr="000000"/>
            </a:solidFill>
            <a:round/>
          </a:ln>
          <a:effectLst/>
        </c:spPr>
        <c:txPr>
          <a:bodyPr rot="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28671792"/>
        <c:crosses val="autoZero"/>
        <c:auto val="1"/>
        <c:lblAlgn val="ctr"/>
        <c:lblOffset val="100"/>
        <c:noMultiLvlLbl val="0"/>
      </c:catAx>
      <c:valAx>
        <c:axId val="428671792"/>
        <c:scaling>
          <c:orientation val="minMax"/>
          <c:max val="0.15000000000000002"/>
          <c:min val="-0.15000000000000002"/>
        </c:scaling>
        <c:delete val="0"/>
        <c:axPos val="l"/>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671400"/>
        <c:crosses val="autoZero"/>
        <c:crossBetween val="between"/>
        <c:majorUnit val="5.000000000000001E-2"/>
      </c:valAx>
      <c:spPr>
        <a:noFill/>
        <a:ln w="24272">
          <a:noFill/>
        </a:ln>
      </c:spPr>
    </c:plotArea>
    <c:legend>
      <c:legendPos val="b"/>
      <c:layout>
        <c:manualLayout>
          <c:xMode val="edge"/>
          <c:yMode val="edge"/>
          <c:x val="0"/>
          <c:y val="0.79743616684986818"/>
          <c:w val="0.99943213565340061"/>
          <c:h val="0.20059890725693472"/>
        </c:manualLayout>
      </c:layout>
      <c:overlay val="0"/>
      <c:spPr>
        <a:noFill/>
        <a:ln w="24272">
          <a:noFill/>
        </a:ln>
      </c:spPr>
      <c:txPr>
        <a:bodyPr rot="0" spcFirstLastPara="1" vertOverflow="ellipsis" vert="horz" wrap="square" anchor="ctr" anchorCtr="1"/>
        <a:lstStyle/>
        <a:p>
          <a:pPr>
            <a:defRPr sz="764"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a:noFill/>
    </a:ln>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655956311915E-2"/>
          <c:y val="6.1373164838327159E-2"/>
          <c:w val="0.87607513652527302"/>
          <c:h val="0.68689876903383296"/>
        </c:manualLayout>
      </c:layout>
      <c:barChart>
        <c:barDir val="col"/>
        <c:grouping val="clustered"/>
        <c:varyColors val="0"/>
        <c:ser>
          <c:idx val="1"/>
          <c:order val="1"/>
          <c:tx>
            <c:strRef>
              <c:f>'Գրաֆիկ 36'!#REF!</c:f>
              <c:strCache>
                <c:ptCount val="1"/>
                <c:pt idx="0">
                  <c:v>#REF!</c:v>
                </c:pt>
              </c:strCache>
            </c:strRef>
          </c:tx>
          <c:invertIfNegative val="0"/>
          <c:cat>
            <c:strRef>
              <c:f>'Chart 33'!$A$2:$A$11</c:f>
              <c:strCache>
                <c:ptCount val="10"/>
                <c:pt idx="0">
                  <c:v>II 16</c:v>
                </c:pt>
                <c:pt idx="1">
                  <c:v>III</c:v>
                </c:pt>
                <c:pt idx="2">
                  <c:v>IV</c:v>
                </c:pt>
                <c:pt idx="3">
                  <c:v>I 17</c:v>
                </c:pt>
                <c:pt idx="4">
                  <c:v>II</c:v>
                </c:pt>
                <c:pt idx="5">
                  <c:v>III</c:v>
                </c:pt>
                <c:pt idx="6">
                  <c:v>IV</c:v>
                </c:pt>
                <c:pt idx="7">
                  <c:v>I 18</c:v>
                </c:pt>
                <c:pt idx="8">
                  <c:v>II</c:v>
                </c:pt>
                <c:pt idx="9">
                  <c:v>III</c:v>
                </c:pt>
              </c:strCache>
            </c:strRef>
          </c:cat>
          <c:val>
            <c:numRef>
              <c:f>'Գրաֆիկ 36'!#REF!</c:f>
              <c:numCache>
                <c:formatCode>General</c:formatCode>
                <c:ptCount val="1"/>
                <c:pt idx="0">
                  <c:v>1</c:v>
                </c:pt>
              </c:numCache>
            </c:numRef>
          </c:val>
        </c:ser>
        <c:ser>
          <c:idx val="0"/>
          <c:order val="0"/>
          <c:tx>
            <c:strRef>
              <c:f>'Գրաֆիկ 36'!#REF!</c:f>
              <c:strCache>
                <c:ptCount val="1"/>
                <c:pt idx="0">
                  <c:v>#REF!</c:v>
                </c:pt>
              </c:strCache>
            </c:strRef>
          </c:tx>
          <c:invertIfNegative val="0"/>
          <c:cat>
            <c:strRef>
              <c:f>'Chart 33'!$A$2:$A$11</c:f>
              <c:strCache>
                <c:ptCount val="10"/>
                <c:pt idx="0">
                  <c:v>II 16</c:v>
                </c:pt>
                <c:pt idx="1">
                  <c:v>III</c:v>
                </c:pt>
                <c:pt idx="2">
                  <c:v>IV</c:v>
                </c:pt>
                <c:pt idx="3">
                  <c:v>I 17</c:v>
                </c:pt>
                <c:pt idx="4">
                  <c:v>II</c:v>
                </c:pt>
                <c:pt idx="5">
                  <c:v>III</c:v>
                </c:pt>
                <c:pt idx="6">
                  <c:v>IV</c:v>
                </c:pt>
                <c:pt idx="7">
                  <c:v>I 18</c:v>
                </c:pt>
                <c:pt idx="8">
                  <c:v>II</c:v>
                </c:pt>
                <c:pt idx="9">
                  <c:v>III</c:v>
                </c:pt>
              </c:strCache>
            </c:strRef>
          </c:cat>
          <c:val>
            <c:numRef>
              <c:f>'Գրաֆիկ 36'!#REF!</c:f>
              <c:numCache>
                <c:formatCode>General</c:formatCode>
                <c:ptCount val="1"/>
                <c:pt idx="0">
                  <c:v>1</c:v>
                </c:pt>
              </c:numCache>
            </c:numRef>
          </c:val>
        </c:ser>
        <c:dLbls>
          <c:showLegendKey val="0"/>
          <c:showVal val="0"/>
          <c:showCatName val="0"/>
          <c:showSerName val="0"/>
          <c:showPercent val="0"/>
          <c:showBubbleSize val="0"/>
        </c:dLbls>
        <c:gapWidth val="219"/>
        <c:axId val="428672576"/>
        <c:axId val="428672968"/>
      </c:barChart>
      <c:lineChart>
        <c:grouping val="standard"/>
        <c:varyColors val="0"/>
        <c:ser>
          <c:idx val="2"/>
          <c:order val="2"/>
          <c:tx>
            <c:strRef>
              <c:f>'Chart 33'!$B$1</c:f>
              <c:strCache>
                <c:ptCount val="1"/>
                <c:pt idx="0">
                  <c:v>Current forecast</c:v>
                </c:pt>
              </c:strCache>
            </c:strRef>
          </c:tx>
          <c:spPr>
            <a:ln w="12700" cap="rnd">
              <a:solidFill>
                <a:srgbClr val="C00000"/>
              </a:solidFill>
              <a:round/>
            </a:ln>
            <a:effectLst/>
          </c:spPr>
          <c:marker>
            <c:symbol val="none"/>
          </c:marker>
          <c:cat>
            <c:strRef>
              <c:f>'Chart 33'!$A$2:$A$12</c:f>
              <c:strCache>
                <c:ptCount val="11"/>
                <c:pt idx="0">
                  <c:v>II 16</c:v>
                </c:pt>
                <c:pt idx="1">
                  <c:v>III</c:v>
                </c:pt>
                <c:pt idx="2">
                  <c:v>IV</c:v>
                </c:pt>
                <c:pt idx="3">
                  <c:v>I 17</c:v>
                </c:pt>
                <c:pt idx="4">
                  <c:v>II</c:v>
                </c:pt>
                <c:pt idx="5">
                  <c:v>III</c:v>
                </c:pt>
                <c:pt idx="6">
                  <c:v>IV</c:v>
                </c:pt>
                <c:pt idx="7">
                  <c:v>I 18</c:v>
                </c:pt>
                <c:pt idx="8">
                  <c:v>II</c:v>
                </c:pt>
                <c:pt idx="9">
                  <c:v>III</c:v>
                </c:pt>
                <c:pt idx="10">
                  <c:v>IV</c:v>
                </c:pt>
              </c:strCache>
            </c:strRef>
          </c:cat>
          <c:val>
            <c:numRef>
              <c:f>'Chart 33'!$B$2:$B$12</c:f>
              <c:numCache>
                <c:formatCode>0.0</c:formatCode>
                <c:ptCount val="11"/>
                <c:pt idx="0">
                  <c:v>5.6</c:v>
                </c:pt>
                <c:pt idx="1">
                  <c:v>3.7</c:v>
                </c:pt>
                <c:pt idx="2">
                  <c:v>4.3</c:v>
                </c:pt>
                <c:pt idx="3">
                  <c:v>3</c:v>
                </c:pt>
                <c:pt idx="4">
                  <c:v>3.4</c:v>
                </c:pt>
                <c:pt idx="5">
                  <c:v>3.4</c:v>
                </c:pt>
                <c:pt idx="6">
                  <c:v>6.1</c:v>
                </c:pt>
                <c:pt idx="7">
                  <c:v>6.1</c:v>
                </c:pt>
                <c:pt idx="8" formatCode="General">
                  <c:v>5.3</c:v>
                </c:pt>
                <c:pt idx="9">
                  <c:v>4.5</c:v>
                </c:pt>
                <c:pt idx="10">
                  <c:v>6</c:v>
                </c:pt>
              </c:numCache>
            </c:numRef>
          </c:val>
          <c:smooth val="0"/>
        </c:ser>
        <c:ser>
          <c:idx val="3"/>
          <c:order val="3"/>
          <c:tx>
            <c:strRef>
              <c:f>'Chart 33'!$C$1</c:f>
              <c:strCache>
                <c:ptCount val="1"/>
                <c:pt idx="0">
                  <c:v>Previous forecast</c:v>
                </c:pt>
              </c:strCache>
            </c:strRef>
          </c:tx>
          <c:spPr>
            <a:ln w="12700" cap="rnd">
              <a:solidFill>
                <a:srgbClr val="002060"/>
              </a:solidFill>
              <a:round/>
            </a:ln>
            <a:effectLst/>
          </c:spPr>
          <c:marker>
            <c:symbol val="none"/>
          </c:marker>
          <c:cat>
            <c:strRef>
              <c:f>'Chart 33'!$A$2:$A$12</c:f>
              <c:strCache>
                <c:ptCount val="11"/>
                <c:pt idx="0">
                  <c:v>II 16</c:v>
                </c:pt>
                <c:pt idx="1">
                  <c:v>III</c:v>
                </c:pt>
                <c:pt idx="2">
                  <c:v>IV</c:v>
                </c:pt>
                <c:pt idx="3">
                  <c:v>I 17</c:v>
                </c:pt>
                <c:pt idx="4">
                  <c:v>II</c:v>
                </c:pt>
                <c:pt idx="5">
                  <c:v>III</c:v>
                </c:pt>
                <c:pt idx="6">
                  <c:v>IV</c:v>
                </c:pt>
                <c:pt idx="7">
                  <c:v>I 18</c:v>
                </c:pt>
                <c:pt idx="8">
                  <c:v>II</c:v>
                </c:pt>
                <c:pt idx="9">
                  <c:v>III</c:v>
                </c:pt>
                <c:pt idx="10">
                  <c:v>IV</c:v>
                </c:pt>
              </c:strCache>
            </c:strRef>
          </c:cat>
          <c:val>
            <c:numRef>
              <c:f>'Chart 33'!$C$2:$C$12</c:f>
              <c:numCache>
                <c:formatCode>0.0</c:formatCode>
                <c:ptCount val="11"/>
                <c:pt idx="0">
                  <c:v>5.6</c:v>
                </c:pt>
                <c:pt idx="1">
                  <c:v>3.7</c:v>
                </c:pt>
                <c:pt idx="2">
                  <c:v>4.3</c:v>
                </c:pt>
                <c:pt idx="3">
                  <c:v>3</c:v>
                </c:pt>
                <c:pt idx="4">
                  <c:v>3.4</c:v>
                </c:pt>
                <c:pt idx="5">
                  <c:v>3.4</c:v>
                </c:pt>
                <c:pt idx="6">
                  <c:v>6.1</c:v>
                </c:pt>
                <c:pt idx="7">
                  <c:v>5.9</c:v>
                </c:pt>
                <c:pt idx="8" formatCode="General">
                  <c:v>6.4</c:v>
                </c:pt>
                <c:pt idx="9" formatCode="General">
                  <c:v>7.2</c:v>
                </c:pt>
                <c:pt idx="10" formatCode="General">
                  <c:v>6.2</c:v>
                </c:pt>
              </c:numCache>
            </c:numRef>
          </c:val>
          <c:smooth val="0"/>
        </c:ser>
        <c:dLbls>
          <c:showLegendKey val="0"/>
          <c:showVal val="0"/>
          <c:showCatName val="0"/>
          <c:showSerName val="0"/>
          <c:showPercent val="0"/>
          <c:showBubbleSize val="0"/>
        </c:dLbls>
        <c:marker val="1"/>
        <c:smooth val="0"/>
        <c:axId val="428672576"/>
        <c:axId val="428672968"/>
      </c:lineChart>
      <c:catAx>
        <c:axId val="428672576"/>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672968"/>
        <c:crosses val="autoZero"/>
        <c:auto val="1"/>
        <c:lblAlgn val="ctr"/>
        <c:lblOffset val="100"/>
        <c:noMultiLvlLbl val="0"/>
      </c:catAx>
      <c:valAx>
        <c:axId val="428672968"/>
        <c:scaling>
          <c:orientation val="minMax"/>
          <c:max val="7.5"/>
          <c:min val="2"/>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672576"/>
        <c:crosses val="autoZero"/>
        <c:crossBetween val="between"/>
        <c:majorUnit val="1"/>
      </c:valAx>
      <c:spPr>
        <a:noFill/>
        <a:ln>
          <a:noFill/>
        </a:ln>
        <a:effectLst/>
      </c:spPr>
    </c:plotArea>
    <c:legend>
      <c:legendPos val="b"/>
      <c:legendEntry>
        <c:idx val="0"/>
        <c:delete val="1"/>
      </c:legendEntry>
      <c:legendEntry>
        <c:idx val="1"/>
        <c:delete val="1"/>
      </c:legendEntry>
      <c:layout>
        <c:manualLayout>
          <c:xMode val="edge"/>
          <c:yMode val="edge"/>
          <c:x val="0"/>
          <c:y val="0.86387389667028858"/>
          <c:w val="0.89695863699419709"/>
          <c:h val="0.12352351041186016"/>
        </c:manualLayout>
      </c:layout>
      <c:overlay val="0"/>
      <c:spPr>
        <a:noFill/>
        <a:ln>
          <a:noFill/>
        </a:ln>
        <a:effectLst/>
      </c:spPr>
      <c:txPr>
        <a:bodyPr rot="0" spcFirstLastPara="1" vertOverflow="ellipsis" vert="horz" wrap="square" anchor="ctr" anchorCtr="1"/>
        <a:lstStyle/>
        <a:p>
          <a:pPr>
            <a:defRPr sz="800" b="0" i="1" u="none" strike="noStrike" kern="1200" baseline="-25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643478536957083E-2"/>
          <c:y val="4.3568414192459319E-2"/>
          <c:w val="0.86103394081788165"/>
          <c:h val="0.59969604464999282"/>
        </c:manualLayout>
      </c:layout>
      <c:barChart>
        <c:barDir val="col"/>
        <c:grouping val="stacked"/>
        <c:varyColors val="0"/>
        <c:ser>
          <c:idx val="0"/>
          <c:order val="0"/>
          <c:tx>
            <c:strRef>
              <c:f>'Chart 34'!$B$1</c:f>
              <c:strCache>
                <c:ptCount val="1"/>
                <c:pt idx="0">
                  <c:v>Real output per employed</c:v>
                </c:pt>
              </c:strCache>
            </c:strRef>
          </c:tx>
          <c:spPr>
            <a:solidFill>
              <a:schemeClr val="bg1">
                <a:lumMod val="50000"/>
              </a:schemeClr>
            </a:solidFill>
          </c:spPr>
          <c:invertIfNegative val="0"/>
          <c:cat>
            <c:strRef>
              <c:f>'Chart 34'!$A$2:$A$17</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34'!$B$2:$B$17</c:f>
              <c:numCache>
                <c:formatCode>0.0</c:formatCode>
                <c:ptCount val="16"/>
                <c:pt idx="0">
                  <c:v>8.2286982785561467</c:v>
                </c:pt>
                <c:pt idx="1">
                  <c:v>6.5610038139544242</c:v>
                </c:pt>
                <c:pt idx="2">
                  <c:v>6.7794774194163097</c:v>
                </c:pt>
                <c:pt idx="3">
                  <c:v>5.3083358986436009</c:v>
                </c:pt>
                <c:pt idx="4">
                  <c:v>5.7988725189059052</c:v>
                </c:pt>
                <c:pt idx="5">
                  <c:v>5.6</c:v>
                </c:pt>
                <c:pt idx="6">
                  <c:v>3.7</c:v>
                </c:pt>
                <c:pt idx="7">
                  <c:v>4.3</c:v>
                </c:pt>
                <c:pt idx="8">
                  <c:v>3</c:v>
                </c:pt>
                <c:pt idx="9">
                  <c:v>3.4</c:v>
                </c:pt>
                <c:pt idx="10">
                  <c:v>3.4</c:v>
                </c:pt>
                <c:pt idx="11">
                  <c:v>6.1</c:v>
                </c:pt>
                <c:pt idx="12">
                  <c:v>6.1</c:v>
                </c:pt>
                <c:pt idx="13" formatCode="General">
                  <c:v>5.3</c:v>
                </c:pt>
                <c:pt idx="14">
                  <c:v>4.5</c:v>
                </c:pt>
                <c:pt idx="15">
                  <c:v>6</c:v>
                </c:pt>
              </c:numCache>
            </c:numRef>
          </c:val>
        </c:ser>
        <c:ser>
          <c:idx val="1"/>
          <c:order val="1"/>
          <c:tx>
            <c:strRef>
              <c:f>'Chart 34'!$C$1</c:f>
              <c:strCache>
                <c:ptCount val="1"/>
                <c:pt idx="0">
                  <c:v>Unit labor costs</c:v>
                </c:pt>
              </c:strCache>
            </c:strRef>
          </c:tx>
          <c:invertIfNegative val="0"/>
          <c:cat>
            <c:strRef>
              <c:f>'Chart 34'!$A$2:$A$17</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34'!$C$2:$C$17</c:f>
              <c:numCache>
                <c:formatCode>0.0</c:formatCode>
                <c:ptCount val="16"/>
                <c:pt idx="0">
                  <c:v>10.38627982451618</c:v>
                </c:pt>
                <c:pt idx="1">
                  <c:v>14.152038846682856</c:v>
                </c:pt>
                <c:pt idx="2">
                  <c:v>8.7559590603525521</c:v>
                </c:pt>
                <c:pt idx="3">
                  <c:v>7.6445809076194564</c:v>
                </c:pt>
                <c:pt idx="4">
                  <c:v>14.897016734794903</c:v>
                </c:pt>
                <c:pt idx="5">
                  <c:v>10.38467978759914</c:v>
                </c:pt>
                <c:pt idx="6">
                  <c:v>6.643058380365801</c:v>
                </c:pt>
                <c:pt idx="7">
                  <c:v>2.6414222523475104</c:v>
                </c:pt>
                <c:pt idx="8">
                  <c:v>10.095721677528019</c:v>
                </c:pt>
                <c:pt idx="9">
                  <c:v>2.9228764602762425</c:v>
                </c:pt>
                <c:pt idx="10">
                  <c:v>2.3908408231820886</c:v>
                </c:pt>
                <c:pt idx="11">
                  <c:v>11.884228072033622</c:v>
                </c:pt>
                <c:pt idx="12">
                  <c:v>3.9216903162649288</c:v>
                </c:pt>
                <c:pt idx="13">
                  <c:v>2.3820964295599083</c:v>
                </c:pt>
                <c:pt idx="14">
                  <c:v>-4.2</c:v>
                </c:pt>
                <c:pt idx="15" formatCode="General">
                  <c:v>-2.5</c:v>
                </c:pt>
              </c:numCache>
            </c:numRef>
          </c:val>
        </c:ser>
        <c:dLbls>
          <c:showLegendKey val="0"/>
          <c:showVal val="0"/>
          <c:showCatName val="0"/>
          <c:showSerName val="0"/>
          <c:showPercent val="0"/>
          <c:showBubbleSize val="0"/>
        </c:dLbls>
        <c:gapWidth val="150"/>
        <c:overlap val="100"/>
        <c:axId val="428673752"/>
        <c:axId val="428674144"/>
      </c:barChart>
      <c:lineChart>
        <c:grouping val="standard"/>
        <c:varyColors val="0"/>
        <c:ser>
          <c:idx val="2"/>
          <c:order val="2"/>
          <c:tx>
            <c:strRef>
              <c:f>'Chart 34'!$D$1</c:f>
              <c:strCache>
                <c:ptCount val="1"/>
                <c:pt idx="0">
                  <c:v>Private wage</c:v>
                </c:pt>
              </c:strCache>
            </c:strRef>
          </c:tx>
          <c:spPr>
            <a:ln>
              <a:solidFill>
                <a:srgbClr val="002060"/>
              </a:solidFill>
            </a:ln>
          </c:spPr>
          <c:marker>
            <c:symbol val="none"/>
          </c:marker>
          <c:cat>
            <c:strRef>
              <c:f>'Chart 34'!$A$2:$A$17</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34'!$D$2:$D$17</c:f>
              <c:numCache>
                <c:formatCode>0.0</c:formatCode>
                <c:ptCount val="16"/>
                <c:pt idx="0">
                  <c:v>-2.1575815459600332</c:v>
                </c:pt>
                <c:pt idx="1">
                  <c:v>-7.5910350327284322</c:v>
                </c:pt>
                <c:pt idx="2">
                  <c:v>-1.9764816409362425</c:v>
                </c:pt>
                <c:pt idx="3">
                  <c:v>-2.3362450089758555</c:v>
                </c:pt>
                <c:pt idx="4">
                  <c:v>-9.0981442158889969</c:v>
                </c:pt>
                <c:pt idx="5">
                  <c:v>-4.7846797875991403</c:v>
                </c:pt>
                <c:pt idx="6">
                  <c:v>-2.9430583803658008</c:v>
                </c:pt>
                <c:pt idx="7">
                  <c:v>1.6585777476524894</c:v>
                </c:pt>
                <c:pt idx="8">
                  <c:v>-7.0957216775280187</c:v>
                </c:pt>
                <c:pt idx="9">
                  <c:v>0.47712353972375743</c:v>
                </c:pt>
                <c:pt idx="10">
                  <c:v>1.0091591768179113</c:v>
                </c:pt>
                <c:pt idx="11">
                  <c:v>-5.7842280720336223</c:v>
                </c:pt>
                <c:pt idx="12">
                  <c:v>2.1783096837350708</c:v>
                </c:pt>
                <c:pt idx="13">
                  <c:v>2.9179035704400902</c:v>
                </c:pt>
                <c:pt idx="14">
                  <c:v>8.6999999999999993</c:v>
                </c:pt>
                <c:pt idx="15" formatCode="General">
                  <c:v>8.5</c:v>
                </c:pt>
              </c:numCache>
            </c:numRef>
          </c:val>
          <c:smooth val="0"/>
        </c:ser>
        <c:dLbls>
          <c:showLegendKey val="0"/>
          <c:showVal val="0"/>
          <c:showCatName val="0"/>
          <c:showSerName val="0"/>
          <c:showPercent val="0"/>
          <c:showBubbleSize val="0"/>
        </c:dLbls>
        <c:marker val="1"/>
        <c:smooth val="0"/>
        <c:axId val="428673752"/>
        <c:axId val="428674144"/>
      </c:lineChart>
      <c:catAx>
        <c:axId val="428673752"/>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674144"/>
        <c:crosses val="autoZero"/>
        <c:auto val="1"/>
        <c:lblAlgn val="ctr"/>
        <c:lblOffset val="100"/>
        <c:noMultiLvlLbl val="0"/>
      </c:catAx>
      <c:valAx>
        <c:axId val="428674144"/>
        <c:scaling>
          <c:orientation val="minMax"/>
          <c:max val="25"/>
          <c:min val="-10"/>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8673752"/>
        <c:crosses val="autoZero"/>
        <c:crossBetween val="between"/>
      </c:valAx>
      <c:spPr>
        <a:noFill/>
        <a:ln>
          <a:noFill/>
        </a:ln>
        <a:effectLst/>
      </c:spPr>
    </c:plotArea>
    <c:legend>
      <c:legendPos val="b"/>
      <c:layout>
        <c:manualLayout>
          <c:xMode val="edge"/>
          <c:yMode val="edge"/>
          <c:x val="0"/>
          <c:y val="0.76047286829987504"/>
          <c:w val="0.48608870967741935"/>
          <c:h val="0.2259586106689174"/>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7472205821226606E-2"/>
          <c:y val="5.2060648787123541E-2"/>
          <c:w val="0.88909856788575237"/>
          <c:h val="0.58757632936712345"/>
        </c:manualLayout>
      </c:layout>
      <c:lineChart>
        <c:grouping val="standard"/>
        <c:varyColors val="0"/>
        <c:ser>
          <c:idx val="1"/>
          <c:order val="0"/>
          <c:tx>
            <c:strRef>
              <c:f>'Chart 35'!$B$1</c:f>
              <c:strCache>
                <c:ptCount val="1"/>
                <c:pt idx="0">
                  <c:v>CBA repo average</c:v>
                </c:pt>
              </c:strCache>
            </c:strRef>
          </c:tx>
          <c:spPr>
            <a:ln w="19050">
              <a:solidFill>
                <a:srgbClr val="C00000"/>
              </a:solidFill>
            </a:ln>
          </c:spPr>
          <c:marker>
            <c:symbol val="none"/>
          </c:marker>
          <c:cat>
            <c:numRef>
              <c:f>'Chart 35'!$A$2:$A$154</c:f>
              <c:numCache>
                <c:formatCode>[$-409]dd\-mmm\-yy;@</c:formatCode>
                <c:ptCount val="153"/>
                <c:pt idx="0">
                  <c:v>42382</c:v>
                </c:pt>
                <c:pt idx="1">
                  <c:v>42389</c:v>
                </c:pt>
                <c:pt idx="2">
                  <c:v>42396</c:v>
                </c:pt>
                <c:pt idx="3">
                  <c:v>42403</c:v>
                </c:pt>
                <c:pt idx="4">
                  <c:v>42410</c:v>
                </c:pt>
                <c:pt idx="5">
                  <c:v>42417</c:v>
                </c:pt>
                <c:pt idx="6">
                  <c:v>42424</c:v>
                </c:pt>
                <c:pt idx="7">
                  <c:v>42431</c:v>
                </c:pt>
                <c:pt idx="8">
                  <c:v>42438</c:v>
                </c:pt>
                <c:pt idx="9">
                  <c:v>42445</c:v>
                </c:pt>
                <c:pt idx="10">
                  <c:v>42452</c:v>
                </c:pt>
                <c:pt idx="11">
                  <c:v>42459</c:v>
                </c:pt>
                <c:pt idx="12">
                  <c:v>42466</c:v>
                </c:pt>
                <c:pt idx="13">
                  <c:v>42473</c:v>
                </c:pt>
                <c:pt idx="14">
                  <c:v>42480</c:v>
                </c:pt>
                <c:pt idx="15">
                  <c:v>42487</c:v>
                </c:pt>
                <c:pt idx="16">
                  <c:v>42494</c:v>
                </c:pt>
                <c:pt idx="17">
                  <c:v>42501</c:v>
                </c:pt>
                <c:pt idx="18">
                  <c:v>42508</c:v>
                </c:pt>
                <c:pt idx="19">
                  <c:v>42515</c:v>
                </c:pt>
                <c:pt idx="20">
                  <c:v>42522</c:v>
                </c:pt>
                <c:pt idx="21">
                  <c:v>42529</c:v>
                </c:pt>
                <c:pt idx="22">
                  <c:v>42536</c:v>
                </c:pt>
                <c:pt idx="23">
                  <c:v>42543</c:v>
                </c:pt>
                <c:pt idx="24">
                  <c:v>42550</c:v>
                </c:pt>
                <c:pt idx="25">
                  <c:v>42557</c:v>
                </c:pt>
                <c:pt idx="26">
                  <c:v>42564</c:v>
                </c:pt>
                <c:pt idx="27">
                  <c:v>42571</c:v>
                </c:pt>
                <c:pt idx="28">
                  <c:v>42578</c:v>
                </c:pt>
                <c:pt idx="29">
                  <c:v>42585</c:v>
                </c:pt>
                <c:pt idx="30">
                  <c:v>42592</c:v>
                </c:pt>
                <c:pt idx="31">
                  <c:v>42599</c:v>
                </c:pt>
                <c:pt idx="32">
                  <c:v>42606</c:v>
                </c:pt>
                <c:pt idx="33">
                  <c:v>42613</c:v>
                </c:pt>
                <c:pt idx="34">
                  <c:v>42620</c:v>
                </c:pt>
                <c:pt idx="35">
                  <c:v>42627</c:v>
                </c:pt>
                <c:pt idx="36">
                  <c:v>42635</c:v>
                </c:pt>
                <c:pt idx="37">
                  <c:v>42641</c:v>
                </c:pt>
                <c:pt idx="38">
                  <c:v>42648</c:v>
                </c:pt>
                <c:pt idx="39">
                  <c:v>42655</c:v>
                </c:pt>
                <c:pt idx="40">
                  <c:v>42662</c:v>
                </c:pt>
                <c:pt idx="41">
                  <c:v>42669</c:v>
                </c:pt>
                <c:pt idx="42">
                  <c:v>42676</c:v>
                </c:pt>
                <c:pt idx="43">
                  <c:v>42683</c:v>
                </c:pt>
                <c:pt idx="44">
                  <c:v>42690</c:v>
                </c:pt>
                <c:pt idx="45">
                  <c:v>42697</c:v>
                </c:pt>
                <c:pt idx="46">
                  <c:v>42704</c:v>
                </c:pt>
                <c:pt idx="47">
                  <c:v>42711</c:v>
                </c:pt>
                <c:pt idx="48">
                  <c:v>42718</c:v>
                </c:pt>
                <c:pt idx="49">
                  <c:v>42725</c:v>
                </c:pt>
                <c:pt idx="50">
                  <c:v>42734</c:v>
                </c:pt>
                <c:pt idx="51">
                  <c:v>42746</c:v>
                </c:pt>
                <c:pt idx="52">
                  <c:v>42753</c:v>
                </c:pt>
                <c:pt idx="53">
                  <c:v>42760</c:v>
                </c:pt>
                <c:pt idx="54">
                  <c:v>42767</c:v>
                </c:pt>
                <c:pt idx="55">
                  <c:v>42774</c:v>
                </c:pt>
                <c:pt idx="56">
                  <c:v>42781</c:v>
                </c:pt>
                <c:pt idx="57">
                  <c:v>42788</c:v>
                </c:pt>
                <c:pt idx="58">
                  <c:v>42795</c:v>
                </c:pt>
                <c:pt idx="59">
                  <c:v>42803</c:v>
                </c:pt>
                <c:pt idx="60">
                  <c:v>42809</c:v>
                </c:pt>
                <c:pt idx="61">
                  <c:v>42816</c:v>
                </c:pt>
                <c:pt idx="62">
                  <c:v>42823</c:v>
                </c:pt>
                <c:pt idx="63">
                  <c:v>42830</c:v>
                </c:pt>
                <c:pt idx="64">
                  <c:v>42837</c:v>
                </c:pt>
                <c:pt idx="65">
                  <c:v>42844</c:v>
                </c:pt>
                <c:pt idx="66">
                  <c:v>42851</c:v>
                </c:pt>
                <c:pt idx="67">
                  <c:v>42858</c:v>
                </c:pt>
                <c:pt idx="68">
                  <c:v>42865</c:v>
                </c:pt>
                <c:pt idx="69">
                  <c:v>42872</c:v>
                </c:pt>
                <c:pt idx="70">
                  <c:v>42879</c:v>
                </c:pt>
                <c:pt idx="71">
                  <c:v>42886</c:v>
                </c:pt>
                <c:pt idx="72">
                  <c:v>42893</c:v>
                </c:pt>
                <c:pt idx="73">
                  <c:v>42900</c:v>
                </c:pt>
                <c:pt idx="74">
                  <c:v>42907</c:v>
                </c:pt>
                <c:pt idx="75">
                  <c:v>42914</c:v>
                </c:pt>
                <c:pt idx="76">
                  <c:v>42921</c:v>
                </c:pt>
                <c:pt idx="77">
                  <c:v>42928</c:v>
                </c:pt>
                <c:pt idx="78">
                  <c:v>42935</c:v>
                </c:pt>
                <c:pt idx="79">
                  <c:v>42942</c:v>
                </c:pt>
                <c:pt idx="80">
                  <c:v>42949</c:v>
                </c:pt>
                <c:pt idx="81">
                  <c:v>42956</c:v>
                </c:pt>
                <c:pt idx="82">
                  <c:v>42963</c:v>
                </c:pt>
                <c:pt idx="83">
                  <c:v>42970</c:v>
                </c:pt>
                <c:pt idx="84">
                  <c:v>42977</c:v>
                </c:pt>
                <c:pt idx="85">
                  <c:v>42984</c:v>
                </c:pt>
                <c:pt idx="86">
                  <c:v>42991</c:v>
                </c:pt>
                <c:pt idx="87">
                  <c:v>42998</c:v>
                </c:pt>
                <c:pt idx="88">
                  <c:v>43005</c:v>
                </c:pt>
                <c:pt idx="89">
                  <c:v>43012</c:v>
                </c:pt>
                <c:pt idx="90">
                  <c:v>43019</c:v>
                </c:pt>
                <c:pt idx="91">
                  <c:v>43026</c:v>
                </c:pt>
                <c:pt idx="92">
                  <c:v>43033</c:v>
                </c:pt>
                <c:pt idx="93">
                  <c:v>43040</c:v>
                </c:pt>
                <c:pt idx="94">
                  <c:v>43047</c:v>
                </c:pt>
                <c:pt idx="95">
                  <c:v>43054</c:v>
                </c:pt>
                <c:pt idx="96">
                  <c:v>43061</c:v>
                </c:pt>
                <c:pt idx="97">
                  <c:v>43068</c:v>
                </c:pt>
                <c:pt idx="98">
                  <c:v>43075</c:v>
                </c:pt>
                <c:pt idx="99">
                  <c:v>43082</c:v>
                </c:pt>
                <c:pt idx="100">
                  <c:v>43089</c:v>
                </c:pt>
                <c:pt idx="101">
                  <c:v>43096</c:v>
                </c:pt>
                <c:pt idx="102">
                  <c:v>43110</c:v>
                </c:pt>
                <c:pt idx="103">
                  <c:v>43117</c:v>
                </c:pt>
                <c:pt idx="104">
                  <c:v>43124</c:v>
                </c:pt>
                <c:pt idx="105">
                  <c:v>43131</c:v>
                </c:pt>
                <c:pt idx="106">
                  <c:v>43138</c:v>
                </c:pt>
                <c:pt idx="107">
                  <c:v>43145</c:v>
                </c:pt>
                <c:pt idx="108">
                  <c:v>43152</c:v>
                </c:pt>
                <c:pt idx="109">
                  <c:v>43159</c:v>
                </c:pt>
                <c:pt idx="110">
                  <c:v>43166</c:v>
                </c:pt>
                <c:pt idx="111">
                  <c:v>43173</c:v>
                </c:pt>
                <c:pt idx="112">
                  <c:v>43180</c:v>
                </c:pt>
                <c:pt idx="113">
                  <c:v>43187</c:v>
                </c:pt>
                <c:pt idx="114">
                  <c:v>43194</c:v>
                </c:pt>
                <c:pt idx="115">
                  <c:v>43201</c:v>
                </c:pt>
                <c:pt idx="116">
                  <c:v>43208</c:v>
                </c:pt>
                <c:pt idx="117">
                  <c:v>43215</c:v>
                </c:pt>
                <c:pt idx="118">
                  <c:v>43222</c:v>
                </c:pt>
                <c:pt idx="119">
                  <c:v>43230</c:v>
                </c:pt>
                <c:pt idx="120">
                  <c:v>43236</c:v>
                </c:pt>
                <c:pt idx="121">
                  <c:v>43242</c:v>
                </c:pt>
                <c:pt idx="122">
                  <c:v>43249</c:v>
                </c:pt>
                <c:pt idx="123">
                  <c:v>43257</c:v>
                </c:pt>
                <c:pt idx="124">
                  <c:v>43264</c:v>
                </c:pt>
                <c:pt idx="125">
                  <c:v>43271</c:v>
                </c:pt>
                <c:pt idx="126">
                  <c:v>43278</c:v>
                </c:pt>
                <c:pt idx="127">
                  <c:v>43285</c:v>
                </c:pt>
                <c:pt idx="128">
                  <c:v>43292</c:v>
                </c:pt>
                <c:pt idx="129">
                  <c:v>43299</c:v>
                </c:pt>
                <c:pt idx="130">
                  <c:v>43306</c:v>
                </c:pt>
                <c:pt idx="131">
                  <c:v>43313</c:v>
                </c:pt>
                <c:pt idx="132">
                  <c:v>43320</c:v>
                </c:pt>
                <c:pt idx="133">
                  <c:v>43327</c:v>
                </c:pt>
                <c:pt idx="134">
                  <c:v>43334</c:v>
                </c:pt>
                <c:pt idx="135">
                  <c:v>43341</c:v>
                </c:pt>
                <c:pt idx="136">
                  <c:v>43348</c:v>
                </c:pt>
                <c:pt idx="137">
                  <c:v>43355</c:v>
                </c:pt>
                <c:pt idx="138">
                  <c:v>43362</c:v>
                </c:pt>
                <c:pt idx="139">
                  <c:v>43369</c:v>
                </c:pt>
                <c:pt idx="140">
                  <c:v>43376</c:v>
                </c:pt>
                <c:pt idx="141">
                  <c:v>43383</c:v>
                </c:pt>
                <c:pt idx="142">
                  <c:v>43390</c:v>
                </c:pt>
                <c:pt idx="143">
                  <c:v>43397</c:v>
                </c:pt>
                <c:pt idx="144">
                  <c:v>43404</c:v>
                </c:pt>
                <c:pt idx="145">
                  <c:v>43411</c:v>
                </c:pt>
                <c:pt idx="146">
                  <c:v>43418</c:v>
                </c:pt>
                <c:pt idx="147">
                  <c:v>43425</c:v>
                </c:pt>
                <c:pt idx="148">
                  <c:v>43432</c:v>
                </c:pt>
                <c:pt idx="149">
                  <c:v>43439</c:v>
                </c:pt>
                <c:pt idx="150">
                  <c:v>43446</c:v>
                </c:pt>
                <c:pt idx="151">
                  <c:v>43453</c:v>
                </c:pt>
                <c:pt idx="152">
                  <c:v>43460</c:v>
                </c:pt>
              </c:numCache>
            </c:numRef>
          </c:cat>
          <c:val>
            <c:numRef>
              <c:f>'Chart 35'!$B$2:$B$154</c:f>
              <c:numCache>
                <c:formatCode>_(* #,##0.0_);_(* \(#,##0.0\);_(* "-"??_);_(@_)</c:formatCode>
                <c:ptCount val="153"/>
                <c:pt idx="0">
                  <c:v>9.1164000000000005</c:v>
                </c:pt>
                <c:pt idx="1">
                  <c:v>8.9891000000000005</c:v>
                </c:pt>
                <c:pt idx="2">
                  <c:v>9.1273999999999997</c:v>
                </c:pt>
                <c:pt idx="3">
                  <c:v>9.1359999999999992</c:v>
                </c:pt>
                <c:pt idx="4">
                  <c:v>9.1</c:v>
                </c:pt>
                <c:pt idx="5">
                  <c:v>8.8009000000000004</c:v>
                </c:pt>
                <c:pt idx="6">
                  <c:v>8.7195999999999998</c:v>
                </c:pt>
                <c:pt idx="7">
                  <c:v>8.8008000000000006</c:v>
                </c:pt>
                <c:pt idx="8">
                  <c:v>8.8148</c:v>
                </c:pt>
                <c:pt idx="9">
                  <c:v>8.7798999999999996</c:v>
                </c:pt>
                <c:pt idx="10">
                  <c:v>8.8132000000000001</c:v>
                </c:pt>
                <c:pt idx="11">
                  <c:v>8.5150000000000006</c:v>
                </c:pt>
                <c:pt idx="12">
                  <c:v>8.5113000000000003</c:v>
                </c:pt>
                <c:pt idx="13">
                  <c:v>8.5672999999999995</c:v>
                </c:pt>
                <c:pt idx="14">
                  <c:v>8.4694000000000003</c:v>
                </c:pt>
                <c:pt idx="15">
                  <c:v>8.4648000000000003</c:v>
                </c:pt>
                <c:pt idx="16">
                  <c:v>8.4045000000000005</c:v>
                </c:pt>
                <c:pt idx="17">
                  <c:v>8.3789999999999996</c:v>
                </c:pt>
                <c:pt idx="18">
                  <c:v>7.7785000000000002</c:v>
                </c:pt>
                <c:pt idx="19">
                  <c:v>7.7885999999999997</c:v>
                </c:pt>
                <c:pt idx="20">
                  <c:v>7.8441000000000001</c:v>
                </c:pt>
                <c:pt idx="21">
                  <c:v>7.8583999999999996</c:v>
                </c:pt>
                <c:pt idx="22">
                  <c:v>7.83</c:v>
                </c:pt>
                <c:pt idx="23">
                  <c:v>7.8667999999999996</c:v>
                </c:pt>
                <c:pt idx="24">
                  <c:v>7.6875999999999998</c:v>
                </c:pt>
                <c:pt idx="25">
                  <c:v>7.5739000000000001</c:v>
                </c:pt>
                <c:pt idx="26">
                  <c:v>7.5136000000000003</c:v>
                </c:pt>
                <c:pt idx="27">
                  <c:v>7.5145999999999997</c:v>
                </c:pt>
                <c:pt idx="28">
                  <c:v>7.5602</c:v>
                </c:pt>
                <c:pt idx="29">
                  <c:v>7.54</c:v>
                </c:pt>
                <c:pt idx="30">
                  <c:v>7.51</c:v>
                </c:pt>
                <c:pt idx="31">
                  <c:v>7.27</c:v>
                </c:pt>
                <c:pt idx="32">
                  <c:v>7.2663000000000002</c:v>
                </c:pt>
                <c:pt idx="33">
                  <c:v>7.2717000000000001</c:v>
                </c:pt>
                <c:pt idx="34">
                  <c:v>7.2824999999999998</c:v>
                </c:pt>
                <c:pt idx="35">
                  <c:v>7.2725999999999997</c:v>
                </c:pt>
                <c:pt idx="36">
                  <c:v>7.2685000000000004</c:v>
                </c:pt>
                <c:pt idx="37">
                  <c:v>6.7614000000000001</c:v>
                </c:pt>
                <c:pt idx="38">
                  <c:v>6.7569999999999997</c:v>
                </c:pt>
                <c:pt idx="39">
                  <c:v>6.7720000000000002</c:v>
                </c:pt>
                <c:pt idx="40">
                  <c:v>6.7526000000000002</c:v>
                </c:pt>
                <c:pt idx="41">
                  <c:v>6.8231000000000002</c:v>
                </c:pt>
                <c:pt idx="49">
                  <c:v>6.52</c:v>
                </c:pt>
                <c:pt idx="50">
                  <c:v>6.2874999999999996</c:v>
                </c:pt>
                <c:pt idx="53">
                  <c:v>6.2901999999999996</c:v>
                </c:pt>
                <c:pt idx="54">
                  <c:v>6.3182</c:v>
                </c:pt>
                <c:pt idx="56">
                  <c:v>6.0892999999999997</c:v>
                </c:pt>
                <c:pt idx="57">
                  <c:v>6.0994000000000002</c:v>
                </c:pt>
                <c:pt idx="58">
                  <c:v>6.0571999999999999</c:v>
                </c:pt>
                <c:pt idx="60">
                  <c:v>6.0473999999999997</c:v>
                </c:pt>
                <c:pt idx="61">
                  <c:v>6.1036000000000001</c:v>
                </c:pt>
                <c:pt idx="62">
                  <c:v>6.1547999999999998</c:v>
                </c:pt>
                <c:pt idx="63">
                  <c:v>6.1231999999999998</c:v>
                </c:pt>
                <c:pt idx="64">
                  <c:v>6.15</c:v>
                </c:pt>
                <c:pt idx="65">
                  <c:v>6.1228999999999996</c:v>
                </c:pt>
                <c:pt idx="66">
                  <c:v>6.0957999999999997</c:v>
                </c:pt>
                <c:pt idx="67">
                  <c:v>6.1369999999999996</c:v>
                </c:pt>
                <c:pt idx="74">
                  <c:v>6.0250000000000004</c:v>
                </c:pt>
                <c:pt idx="75">
                  <c:v>6.0038</c:v>
                </c:pt>
                <c:pt idx="88">
                  <c:v>6.06</c:v>
                </c:pt>
                <c:pt idx="92">
                  <c:v>6.0339999999999998</c:v>
                </c:pt>
                <c:pt idx="96">
                  <c:v>6.0890000000000004</c:v>
                </c:pt>
                <c:pt idx="97">
                  <c:v>6.1220999999999997</c:v>
                </c:pt>
                <c:pt idx="98">
                  <c:v>6.2652000000000001</c:v>
                </c:pt>
                <c:pt idx="99">
                  <c:v>6.3860000000000001</c:v>
                </c:pt>
                <c:pt idx="100">
                  <c:v>6.4134000000000002</c:v>
                </c:pt>
                <c:pt idx="101">
                  <c:v>6</c:v>
                </c:pt>
                <c:pt idx="102">
                  <c:v>6.22</c:v>
                </c:pt>
                <c:pt idx="104">
                  <c:v>6.3964999999999996</c:v>
                </c:pt>
                <c:pt idx="105">
                  <c:v>6.4024000000000001</c:v>
                </c:pt>
                <c:pt idx="113">
                  <c:v>6.02</c:v>
                </c:pt>
                <c:pt idx="116">
                  <c:v>6.02</c:v>
                </c:pt>
                <c:pt idx="117">
                  <c:v>6.2953999999999999</c:v>
                </c:pt>
                <c:pt idx="118">
                  <c:v>6.72</c:v>
                </c:pt>
                <c:pt idx="119">
                  <c:v>6.74</c:v>
                </c:pt>
                <c:pt idx="120">
                  <c:v>6.3329000000000004</c:v>
                </c:pt>
                <c:pt idx="121">
                  <c:v>6.0762</c:v>
                </c:pt>
                <c:pt idx="122">
                  <c:v>6.0975999999999999</c:v>
                </c:pt>
                <c:pt idx="123">
                  <c:v>6.03</c:v>
                </c:pt>
                <c:pt idx="124">
                  <c:v>6.1089000000000002</c:v>
                </c:pt>
                <c:pt idx="125">
                  <c:v>6.2840999999999996</c:v>
                </c:pt>
                <c:pt idx="126">
                  <c:v>6.3470000000000004</c:v>
                </c:pt>
                <c:pt idx="127">
                  <c:v>6.32</c:v>
                </c:pt>
                <c:pt idx="128">
                  <c:v>6.2958999999999996</c:v>
                </c:pt>
                <c:pt idx="129">
                  <c:v>6.3375000000000004</c:v>
                </c:pt>
                <c:pt idx="130">
                  <c:v>6.3617999999999997</c:v>
                </c:pt>
                <c:pt idx="131">
                  <c:v>6.2065000000000001</c:v>
                </c:pt>
                <c:pt idx="132">
                  <c:v>6.1406000000000001</c:v>
                </c:pt>
                <c:pt idx="133">
                  <c:v>6.23</c:v>
                </c:pt>
                <c:pt idx="134">
                  <c:v>6.1238999999999999</c:v>
                </c:pt>
                <c:pt idx="135">
                  <c:v>6.13</c:v>
                </c:pt>
                <c:pt idx="136">
                  <c:v>6.09</c:v>
                </c:pt>
                <c:pt idx="137">
                  <c:v>6.0777099999999997</c:v>
                </c:pt>
                <c:pt idx="138">
                  <c:v>6.0891000000000002</c:v>
                </c:pt>
                <c:pt idx="139">
                  <c:v>6.1158000000000001</c:v>
                </c:pt>
                <c:pt idx="140">
                  <c:v>6.07</c:v>
                </c:pt>
                <c:pt idx="141">
                  <c:v>6.0991</c:v>
                </c:pt>
                <c:pt idx="142">
                  <c:v>6.1059000000000001</c:v>
                </c:pt>
                <c:pt idx="143">
                  <c:v>6.1375999999999999</c:v>
                </c:pt>
                <c:pt idx="144">
                  <c:v>6.1649000000000003</c:v>
                </c:pt>
                <c:pt idx="145">
                  <c:v>6.1645000000000003</c:v>
                </c:pt>
                <c:pt idx="146">
                  <c:v>6.1894999999999998</c:v>
                </c:pt>
                <c:pt idx="147">
                  <c:v>6.1772</c:v>
                </c:pt>
                <c:pt idx="148">
                  <c:v>6.1957000000000004</c:v>
                </c:pt>
                <c:pt idx="149">
                  <c:v>6.2080000000000002</c:v>
                </c:pt>
                <c:pt idx="150">
                  <c:v>6.1848000000000001</c:v>
                </c:pt>
                <c:pt idx="151">
                  <c:v>6.2054999999999998</c:v>
                </c:pt>
                <c:pt idx="152">
                  <c:v>6.19</c:v>
                </c:pt>
              </c:numCache>
            </c:numRef>
          </c:val>
          <c:smooth val="0"/>
        </c:ser>
        <c:ser>
          <c:idx val="2"/>
          <c:order val="1"/>
          <c:tx>
            <c:strRef>
              <c:f>'Chart 35'!$C$1</c:f>
              <c:strCache>
                <c:ptCount val="1"/>
                <c:pt idx="0">
                  <c:v>Interbank repo rate</c:v>
                </c:pt>
              </c:strCache>
            </c:strRef>
          </c:tx>
          <c:spPr>
            <a:ln w="12700">
              <a:solidFill>
                <a:srgbClr val="00B050"/>
              </a:solidFill>
            </a:ln>
          </c:spPr>
          <c:marker>
            <c:symbol val="none"/>
          </c:marker>
          <c:cat>
            <c:numRef>
              <c:f>'Chart 35'!$A$2:$A$154</c:f>
              <c:numCache>
                <c:formatCode>[$-409]dd\-mmm\-yy;@</c:formatCode>
                <c:ptCount val="153"/>
                <c:pt idx="0">
                  <c:v>42382</c:v>
                </c:pt>
                <c:pt idx="1">
                  <c:v>42389</c:v>
                </c:pt>
                <c:pt idx="2">
                  <c:v>42396</c:v>
                </c:pt>
                <c:pt idx="3">
                  <c:v>42403</c:v>
                </c:pt>
                <c:pt idx="4">
                  <c:v>42410</c:v>
                </c:pt>
                <c:pt idx="5">
                  <c:v>42417</c:v>
                </c:pt>
                <c:pt idx="6">
                  <c:v>42424</c:v>
                </c:pt>
                <c:pt idx="7">
                  <c:v>42431</c:v>
                </c:pt>
                <c:pt idx="8">
                  <c:v>42438</c:v>
                </c:pt>
                <c:pt idx="9">
                  <c:v>42445</c:v>
                </c:pt>
                <c:pt idx="10">
                  <c:v>42452</c:v>
                </c:pt>
                <c:pt idx="11">
                  <c:v>42459</c:v>
                </c:pt>
                <c:pt idx="12">
                  <c:v>42466</c:v>
                </c:pt>
                <c:pt idx="13">
                  <c:v>42473</c:v>
                </c:pt>
                <c:pt idx="14">
                  <c:v>42480</c:v>
                </c:pt>
                <c:pt idx="15">
                  <c:v>42487</c:v>
                </c:pt>
                <c:pt idx="16">
                  <c:v>42494</c:v>
                </c:pt>
                <c:pt idx="17">
                  <c:v>42501</c:v>
                </c:pt>
                <c:pt idx="18">
                  <c:v>42508</c:v>
                </c:pt>
                <c:pt idx="19">
                  <c:v>42515</c:v>
                </c:pt>
                <c:pt idx="20">
                  <c:v>42522</c:v>
                </c:pt>
                <c:pt idx="21">
                  <c:v>42529</c:v>
                </c:pt>
                <c:pt idx="22">
                  <c:v>42536</c:v>
                </c:pt>
                <c:pt idx="23">
                  <c:v>42543</c:v>
                </c:pt>
                <c:pt idx="24">
                  <c:v>42550</c:v>
                </c:pt>
                <c:pt idx="25">
                  <c:v>42557</c:v>
                </c:pt>
                <c:pt idx="26">
                  <c:v>42564</c:v>
                </c:pt>
                <c:pt idx="27">
                  <c:v>42571</c:v>
                </c:pt>
                <c:pt idx="28">
                  <c:v>42578</c:v>
                </c:pt>
                <c:pt idx="29">
                  <c:v>42585</c:v>
                </c:pt>
                <c:pt idx="30">
                  <c:v>42592</c:v>
                </c:pt>
                <c:pt idx="31">
                  <c:v>42599</c:v>
                </c:pt>
                <c:pt idx="32">
                  <c:v>42606</c:v>
                </c:pt>
                <c:pt idx="33">
                  <c:v>42613</c:v>
                </c:pt>
                <c:pt idx="34">
                  <c:v>42620</c:v>
                </c:pt>
                <c:pt idx="35">
                  <c:v>42627</c:v>
                </c:pt>
                <c:pt idx="36">
                  <c:v>42635</c:v>
                </c:pt>
                <c:pt idx="37">
                  <c:v>42641</c:v>
                </c:pt>
                <c:pt idx="38">
                  <c:v>42648</c:v>
                </c:pt>
                <c:pt idx="39">
                  <c:v>42655</c:v>
                </c:pt>
                <c:pt idx="40">
                  <c:v>42662</c:v>
                </c:pt>
                <c:pt idx="41">
                  <c:v>42669</c:v>
                </c:pt>
                <c:pt idx="42">
                  <c:v>42676</c:v>
                </c:pt>
                <c:pt idx="43">
                  <c:v>42683</c:v>
                </c:pt>
                <c:pt idx="44">
                  <c:v>42690</c:v>
                </c:pt>
                <c:pt idx="45">
                  <c:v>42697</c:v>
                </c:pt>
                <c:pt idx="46">
                  <c:v>42704</c:v>
                </c:pt>
                <c:pt idx="47">
                  <c:v>42711</c:v>
                </c:pt>
                <c:pt idx="48">
                  <c:v>42718</c:v>
                </c:pt>
                <c:pt idx="49">
                  <c:v>42725</c:v>
                </c:pt>
                <c:pt idx="50">
                  <c:v>42734</c:v>
                </c:pt>
                <c:pt idx="51">
                  <c:v>42746</c:v>
                </c:pt>
                <c:pt idx="52">
                  <c:v>42753</c:v>
                </c:pt>
                <c:pt idx="53">
                  <c:v>42760</c:v>
                </c:pt>
                <c:pt idx="54">
                  <c:v>42767</c:v>
                </c:pt>
                <c:pt idx="55">
                  <c:v>42774</c:v>
                </c:pt>
                <c:pt idx="56">
                  <c:v>42781</c:v>
                </c:pt>
                <c:pt idx="57">
                  <c:v>42788</c:v>
                </c:pt>
                <c:pt idx="58">
                  <c:v>42795</c:v>
                </c:pt>
                <c:pt idx="59">
                  <c:v>42803</c:v>
                </c:pt>
                <c:pt idx="60">
                  <c:v>42809</c:v>
                </c:pt>
                <c:pt idx="61">
                  <c:v>42816</c:v>
                </c:pt>
                <c:pt idx="62">
                  <c:v>42823</c:v>
                </c:pt>
                <c:pt idx="63">
                  <c:v>42830</c:v>
                </c:pt>
                <c:pt idx="64">
                  <c:v>42837</c:v>
                </c:pt>
                <c:pt idx="65">
                  <c:v>42844</c:v>
                </c:pt>
                <c:pt idx="66">
                  <c:v>42851</c:v>
                </c:pt>
                <c:pt idx="67">
                  <c:v>42858</c:v>
                </c:pt>
                <c:pt idx="68">
                  <c:v>42865</c:v>
                </c:pt>
                <c:pt idx="69">
                  <c:v>42872</c:v>
                </c:pt>
                <c:pt idx="70">
                  <c:v>42879</c:v>
                </c:pt>
                <c:pt idx="71">
                  <c:v>42886</c:v>
                </c:pt>
                <c:pt idx="72">
                  <c:v>42893</c:v>
                </c:pt>
                <c:pt idx="73">
                  <c:v>42900</c:v>
                </c:pt>
                <c:pt idx="74">
                  <c:v>42907</c:v>
                </c:pt>
                <c:pt idx="75">
                  <c:v>42914</c:v>
                </c:pt>
                <c:pt idx="76">
                  <c:v>42921</c:v>
                </c:pt>
                <c:pt idx="77">
                  <c:v>42928</c:v>
                </c:pt>
                <c:pt idx="78">
                  <c:v>42935</c:v>
                </c:pt>
                <c:pt idx="79">
                  <c:v>42942</c:v>
                </c:pt>
                <c:pt idx="80">
                  <c:v>42949</c:v>
                </c:pt>
                <c:pt idx="81">
                  <c:v>42956</c:v>
                </c:pt>
                <c:pt idx="82">
                  <c:v>42963</c:v>
                </c:pt>
                <c:pt idx="83">
                  <c:v>42970</c:v>
                </c:pt>
                <c:pt idx="84">
                  <c:v>42977</c:v>
                </c:pt>
                <c:pt idx="85">
                  <c:v>42984</c:v>
                </c:pt>
                <c:pt idx="86">
                  <c:v>42991</c:v>
                </c:pt>
                <c:pt idx="87">
                  <c:v>42998</c:v>
                </c:pt>
                <c:pt idx="88">
                  <c:v>43005</c:v>
                </c:pt>
                <c:pt idx="89">
                  <c:v>43012</c:v>
                </c:pt>
                <c:pt idx="90">
                  <c:v>43019</c:v>
                </c:pt>
                <c:pt idx="91">
                  <c:v>43026</c:v>
                </c:pt>
                <c:pt idx="92">
                  <c:v>43033</c:v>
                </c:pt>
                <c:pt idx="93">
                  <c:v>43040</c:v>
                </c:pt>
                <c:pt idx="94">
                  <c:v>43047</c:v>
                </c:pt>
                <c:pt idx="95">
                  <c:v>43054</c:v>
                </c:pt>
                <c:pt idx="96">
                  <c:v>43061</c:v>
                </c:pt>
                <c:pt idx="97">
                  <c:v>43068</c:v>
                </c:pt>
                <c:pt idx="98">
                  <c:v>43075</c:v>
                </c:pt>
                <c:pt idx="99">
                  <c:v>43082</c:v>
                </c:pt>
                <c:pt idx="100">
                  <c:v>43089</c:v>
                </c:pt>
                <c:pt idx="101">
                  <c:v>43096</c:v>
                </c:pt>
                <c:pt idx="102">
                  <c:v>43110</c:v>
                </c:pt>
                <c:pt idx="103">
                  <c:v>43117</c:v>
                </c:pt>
                <c:pt idx="104">
                  <c:v>43124</c:v>
                </c:pt>
                <c:pt idx="105">
                  <c:v>43131</c:v>
                </c:pt>
                <c:pt idx="106">
                  <c:v>43138</c:v>
                </c:pt>
                <c:pt idx="107">
                  <c:v>43145</c:v>
                </c:pt>
                <c:pt idx="108">
                  <c:v>43152</c:v>
                </c:pt>
                <c:pt idx="109">
                  <c:v>43159</c:v>
                </c:pt>
                <c:pt idx="110">
                  <c:v>43166</c:v>
                </c:pt>
                <c:pt idx="111">
                  <c:v>43173</c:v>
                </c:pt>
                <c:pt idx="112">
                  <c:v>43180</c:v>
                </c:pt>
                <c:pt idx="113">
                  <c:v>43187</c:v>
                </c:pt>
                <c:pt idx="114">
                  <c:v>43194</c:v>
                </c:pt>
                <c:pt idx="115">
                  <c:v>43201</c:v>
                </c:pt>
                <c:pt idx="116">
                  <c:v>43208</c:v>
                </c:pt>
                <c:pt idx="117">
                  <c:v>43215</c:v>
                </c:pt>
                <c:pt idx="118">
                  <c:v>43222</c:v>
                </c:pt>
                <c:pt idx="119">
                  <c:v>43230</c:v>
                </c:pt>
                <c:pt idx="120">
                  <c:v>43236</c:v>
                </c:pt>
                <c:pt idx="121">
                  <c:v>43242</c:v>
                </c:pt>
                <c:pt idx="122">
                  <c:v>43249</c:v>
                </c:pt>
                <c:pt idx="123">
                  <c:v>43257</c:v>
                </c:pt>
                <c:pt idx="124">
                  <c:v>43264</c:v>
                </c:pt>
                <c:pt idx="125">
                  <c:v>43271</c:v>
                </c:pt>
                <c:pt idx="126">
                  <c:v>43278</c:v>
                </c:pt>
                <c:pt idx="127">
                  <c:v>43285</c:v>
                </c:pt>
                <c:pt idx="128">
                  <c:v>43292</c:v>
                </c:pt>
                <c:pt idx="129">
                  <c:v>43299</c:v>
                </c:pt>
                <c:pt idx="130">
                  <c:v>43306</c:v>
                </c:pt>
                <c:pt idx="131">
                  <c:v>43313</c:v>
                </c:pt>
                <c:pt idx="132">
                  <c:v>43320</c:v>
                </c:pt>
                <c:pt idx="133">
                  <c:v>43327</c:v>
                </c:pt>
                <c:pt idx="134">
                  <c:v>43334</c:v>
                </c:pt>
                <c:pt idx="135">
                  <c:v>43341</c:v>
                </c:pt>
                <c:pt idx="136">
                  <c:v>43348</c:v>
                </c:pt>
                <c:pt idx="137">
                  <c:v>43355</c:v>
                </c:pt>
                <c:pt idx="138">
                  <c:v>43362</c:v>
                </c:pt>
                <c:pt idx="139">
                  <c:v>43369</c:v>
                </c:pt>
                <c:pt idx="140">
                  <c:v>43376</c:v>
                </c:pt>
                <c:pt idx="141">
                  <c:v>43383</c:v>
                </c:pt>
                <c:pt idx="142">
                  <c:v>43390</c:v>
                </c:pt>
                <c:pt idx="143">
                  <c:v>43397</c:v>
                </c:pt>
                <c:pt idx="144">
                  <c:v>43404</c:v>
                </c:pt>
                <c:pt idx="145">
                  <c:v>43411</c:v>
                </c:pt>
                <c:pt idx="146">
                  <c:v>43418</c:v>
                </c:pt>
                <c:pt idx="147">
                  <c:v>43425</c:v>
                </c:pt>
                <c:pt idx="148">
                  <c:v>43432</c:v>
                </c:pt>
                <c:pt idx="149">
                  <c:v>43439</c:v>
                </c:pt>
                <c:pt idx="150">
                  <c:v>43446</c:v>
                </c:pt>
                <c:pt idx="151">
                  <c:v>43453</c:v>
                </c:pt>
                <c:pt idx="152">
                  <c:v>43460</c:v>
                </c:pt>
              </c:numCache>
            </c:numRef>
          </c:cat>
          <c:val>
            <c:numRef>
              <c:f>'Chart 35'!$C$2:$C$154</c:f>
              <c:numCache>
                <c:formatCode>_(* #,##0.0_);_(* \(#,##0.0\);_(* "-"??_);_(@_)</c:formatCode>
                <c:ptCount val="153"/>
                <c:pt idx="0">
                  <c:v>8.8000000000000007</c:v>
                </c:pt>
                <c:pt idx="1">
                  <c:v>9.1020429743676505</c:v>
                </c:pt>
                <c:pt idx="2">
                  <c:v>8.9700000000000006</c:v>
                </c:pt>
                <c:pt idx="3">
                  <c:v>8.9067955300513439</c:v>
                </c:pt>
                <c:pt idx="4">
                  <c:v>8.9911312692144971</c:v>
                </c:pt>
                <c:pt idx="5">
                  <c:v>8.65</c:v>
                </c:pt>
                <c:pt idx="6">
                  <c:v>8.65</c:v>
                </c:pt>
                <c:pt idx="7">
                  <c:v>8.66</c:v>
                </c:pt>
                <c:pt idx="8">
                  <c:v>8.6650815035928836</c:v>
                </c:pt>
                <c:pt idx="9">
                  <c:v>8.65</c:v>
                </c:pt>
                <c:pt idx="10">
                  <c:v>8.65</c:v>
                </c:pt>
                <c:pt idx="11">
                  <c:v>8.5</c:v>
                </c:pt>
                <c:pt idx="12">
                  <c:v>8.5285507227888822</c:v>
                </c:pt>
                <c:pt idx="13">
                  <c:v>8.4080457714477781</c:v>
                </c:pt>
                <c:pt idx="14">
                  <c:v>8.25</c:v>
                </c:pt>
                <c:pt idx="15">
                  <c:v>8.39</c:v>
                </c:pt>
                <c:pt idx="16">
                  <c:v>8.3764909543196726</c:v>
                </c:pt>
                <c:pt idx="17">
                  <c:v>8.2561891557564557</c:v>
                </c:pt>
                <c:pt idx="18">
                  <c:v>7.730945172516309</c:v>
                </c:pt>
                <c:pt idx="19">
                  <c:v>7.7513961627156531</c:v>
                </c:pt>
                <c:pt idx="20">
                  <c:v>7.8753005581111823</c:v>
                </c:pt>
                <c:pt idx="21">
                  <c:v>7.8142556621241175</c:v>
                </c:pt>
                <c:pt idx="22">
                  <c:v>7.75</c:v>
                </c:pt>
                <c:pt idx="23">
                  <c:v>7.7471815285944254</c:v>
                </c:pt>
                <c:pt idx="24">
                  <c:v>7.53</c:v>
                </c:pt>
                <c:pt idx="25">
                  <c:v>7.5</c:v>
                </c:pt>
                <c:pt idx="26">
                  <c:v>7.5</c:v>
                </c:pt>
                <c:pt idx="27">
                  <c:v>7.4808522773567994</c:v>
                </c:pt>
                <c:pt idx="28">
                  <c:v>7.4427864872085241</c:v>
                </c:pt>
                <c:pt idx="29">
                  <c:v>7.48</c:v>
                </c:pt>
                <c:pt idx="30">
                  <c:v>7.43</c:v>
                </c:pt>
                <c:pt idx="31">
                  <c:v>7.22</c:v>
                </c:pt>
                <c:pt idx="32">
                  <c:v>7.1066860837736607</c:v>
                </c:pt>
                <c:pt idx="33">
                  <c:v>7.0988986258835185</c:v>
                </c:pt>
                <c:pt idx="34">
                  <c:v>7.0998798273675385</c:v>
                </c:pt>
                <c:pt idx="35">
                  <c:v>7.1210812539987201</c:v>
                </c:pt>
                <c:pt idx="36">
                  <c:v>7.1187722187369298</c:v>
                </c:pt>
                <c:pt idx="37">
                  <c:v>6.7081467375381907</c:v>
                </c:pt>
                <c:pt idx="38">
                  <c:v>6.722514716855982</c:v>
                </c:pt>
                <c:pt idx="39">
                  <c:v>6.6567417922372307</c:v>
                </c:pt>
                <c:pt idx="40">
                  <c:v>6.6412872113264374</c:v>
                </c:pt>
                <c:pt idx="41">
                  <c:v>6.5453761022534964</c:v>
                </c:pt>
                <c:pt idx="42">
                  <c:v>6.3270823811700181</c:v>
                </c:pt>
                <c:pt idx="43">
                  <c:v>6.0525799516259067</c:v>
                </c:pt>
                <c:pt idx="44">
                  <c:v>5.7737542745481196</c:v>
                </c:pt>
                <c:pt idx="45">
                  <c:v>5.74</c:v>
                </c:pt>
                <c:pt idx="46">
                  <c:v>5.6486176851879764</c:v>
                </c:pt>
                <c:pt idx="47">
                  <c:v>5.6130754024286924</c:v>
                </c:pt>
                <c:pt idx="48">
                  <c:v>5.6206014699265037</c:v>
                </c:pt>
                <c:pt idx="49">
                  <c:v>5.7594704157322756</c:v>
                </c:pt>
                <c:pt idx="50">
                  <c:v>5.9596689160691687</c:v>
                </c:pt>
                <c:pt idx="51">
                  <c:v>5.9596689160691687</c:v>
                </c:pt>
                <c:pt idx="52">
                  <c:v>5.9889129642749754</c:v>
                </c:pt>
                <c:pt idx="53">
                  <c:v>6.2032623493730519</c:v>
                </c:pt>
                <c:pt idx="54">
                  <c:v>6.2051500307809997</c:v>
                </c:pt>
                <c:pt idx="55">
                  <c:v>6.23</c:v>
                </c:pt>
                <c:pt idx="56">
                  <c:v>6.0102644753384808</c:v>
                </c:pt>
                <c:pt idx="57">
                  <c:v>6.0323513318576367</c:v>
                </c:pt>
                <c:pt idx="58">
                  <c:v>6.0374430500501646</c:v>
                </c:pt>
                <c:pt idx="59">
                  <c:v>6.0205572915955949</c:v>
                </c:pt>
                <c:pt idx="60">
                  <c:v>5.950039091712557</c:v>
                </c:pt>
                <c:pt idx="61">
                  <c:v>6.0578014215399145</c:v>
                </c:pt>
                <c:pt idx="62">
                  <c:v>6.0581107877178653</c:v>
                </c:pt>
                <c:pt idx="63">
                  <c:v>6.0791317020426385</c:v>
                </c:pt>
                <c:pt idx="64">
                  <c:v>6.05</c:v>
                </c:pt>
                <c:pt idx="65">
                  <c:v>6.0321002862215138</c:v>
                </c:pt>
                <c:pt idx="66">
                  <c:v>6.0066171310312324</c:v>
                </c:pt>
                <c:pt idx="67">
                  <c:v>5.9973996065825457</c:v>
                </c:pt>
                <c:pt idx="68">
                  <c:v>5.8215825058102686</c:v>
                </c:pt>
                <c:pt idx="69">
                  <c:v>5.921652791330164</c:v>
                </c:pt>
                <c:pt idx="70">
                  <c:v>5.9599285745974004</c:v>
                </c:pt>
                <c:pt idx="71">
                  <c:v>5.6825393610413464</c:v>
                </c:pt>
                <c:pt idx="72">
                  <c:v>5.5825809738900514</c:v>
                </c:pt>
                <c:pt idx="73">
                  <c:v>5.5893664874551972</c:v>
                </c:pt>
                <c:pt idx="74">
                  <c:v>5.648756308175396</c:v>
                </c:pt>
                <c:pt idx="75">
                  <c:v>5.7324251734390481</c:v>
                </c:pt>
                <c:pt idx="76">
                  <c:v>5.6591731711520943</c:v>
                </c:pt>
                <c:pt idx="77">
                  <c:v>5.7363224503409427</c:v>
                </c:pt>
                <c:pt idx="78">
                  <c:v>5.6222268338503207</c:v>
                </c:pt>
                <c:pt idx="79">
                  <c:v>5.4184975890733753</c:v>
                </c:pt>
                <c:pt idx="80">
                  <c:v>5.1593812313060816</c:v>
                </c:pt>
                <c:pt idx="81">
                  <c:v>5.1214706025979106</c:v>
                </c:pt>
                <c:pt idx="82">
                  <c:v>5.35</c:v>
                </c:pt>
                <c:pt idx="83">
                  <c:v>5.32</c:v>
                </c:pt>
                <c:pt idx="84">
                  <c:v>5.15</c:v>
                </c:pt>
                <c:pt idx="85">
                  <c:v>5.0138238524684935</c:v>
                </c:pt>
                <c:pt idx="86">
                  <c:v>5.1504264894280993</c:v>
                </c:pt>
                <c:pt idx="87">
                  <c:v>5.1483917927491119</c:v>
                </c:pt>
                <c:pt idx="88">
                  <c:v>5.3033478016209967</c:v>
                </c:pt>
                <c:pt idx="89">
                  <c:v>5.5327476295087159</c:v>
                </c:pt>
                <c:pt idx="90">
                  <c:v>5.6196299863289711</c:v>
                </c:pt>
                <c:pt idx="91">
                  <c:v>5.8051203582290327</c:v>
                </c:pt>
                <c:pt idx="92">
                  <c:v>5.8392499217170517</c:v>
                </c:pt>
                <c:pt idx="93">
                  <c:v>5.7981012605695126</c:v>
                </c:pt>
                <c:pt idx="94">
                  <c:v>5.7309841211589809</c:v>
                </c:pt>
                <c:pt idx="95">
                  <c:v>5.7680539294035764</c:v>
                </c:pt>
                <c:pt idx="96">
                  <c:v>5.9224645906709288</c:v>
                </c:pt>
                <c:pt idx="97">
                  <c:v>6.0148700927824228</c:v>
                </c:pt>
                <c:pt idx="98">
                  <c:v>6.0653071273234582</c:v>
                </c:pt>
                <c:pt idx="99">
                  <c:v>6.2127851509905749</c:v>
                </c:pt>
                <c:pt idx="100">
                  <c:v>6.2651924841720819</c:v>
                </c:pt>
                <c:pt idx="101">
                  <c:v>5.9856117145876686</c:v>
                </c:pt>
                <c:pt idx="102">
                  <c:v>6.0539318271516995</c:v>
                </c:pt>
                <c:pt idx="103">
                  <c:v>5.9768534270388853</c:v>
                </c:pt>
                <c:pt idx="104">
                  <c:v>5.9801343580372981</c:v>
                </c:pt>
                <c:pt idx="105">
                  <c:v>6.1</c:v>
                </c:pt>
                <c:pt idx="106">
                  <c:v>5.4880153899549891</c:v>
                </c:pt>
                <c:pt idx="107">
                  <c:v>5.9317163527745986</c:v>
                </c:pt>
                <c:pt idx="108">
                  <c:v>6.0052236806857753</c:v>
                </c:pt>
                <c:pt idx="109">
                  <c:v>5.9854191980558928</c:v>
                </c:pt>
                <c:pt idx="110">
                  <c:v>6</c:v>
                </c:pt>
                <c:pt idx="111">
                  <c:v>6</c:v>
                </c:pt>
                <c:pt idx="112">
                  <c:v>6</c:v>
                </c:pt>
                <c:pt idx="113">
                  <c:v>6</c:v>
                </c:pt>
                <c:pt idx="114">
                  <c:v>5.9931242274412853</c:v>
                </c:pt>
                <c:pt idx="115">
                  <c:v>5.7975766215253026</c:v>
                </c:pt>
                <c:pt idx="116">
                  <c:v>5.9846561584600364</c:v>
                </c:pt>
                <c:pt idx="117">
                  <c:v>5.97</c:v>
                </c:pt>
                <c:pt idx="118">
                  <c:v>6.22</c:v>
                </c:pt>
                <c:pt idx="119">
                  <c:v>6.3575452500803253</c:v>
                </c:pt>
                <c:pt idx="120">
                  <c:v>6.2369926199261991</c:v>
                </c:pt>
                <c:pt idx="121">
                  <c:v>6.1466738732745716</c:v>
                </c:pt>
                <c:pt idx="122">
                  <c:v>6.1141669406092483</c:v>
                </c:pt>
                <c:pt idx="123">
                  <c:v>6.0287004181979471</c:v>
                </c:pt>
                <c:pt idx="124">
                  <c:v>6.0660363946545353</c:v>
                </c:pt>
                <c:pt idx="125">
                  <c:v>6.1178801386825157</c:v>
                </c:pt>
                <c:pt idx="126">
                  <c:v>6.1842472118959106</c:v>
                </c:pt>
                <c:pt idx="127">
                  <c:v>6.1740266811870406</c:v>
                </c:pt>
                <c:pt idx="128">
                  <c:v>6.2080984409356565</c:v>
                </c:pt>
                <c:pt idx="129">
                  <c:v>6.2756697085663822</c:v>
                </c:pt>
                <c:pt idx="130">
                  <c:v>6.225542168674699</c:v>
                </c:pt>
                <c:pt idx="131">
                  <c:v>6.2175656984785617</c:v>
                </c:pt>
                <c:pt idx="132">
                  <c:v>6.1192982456140355</c:v>
                </c:pt>
                <c:pt idx="133">
                  <c:v>6.1504322003178764</c:v>
                </c:pt>
                <c:pt idx="134">
                  <c:v>6.1831895635915526</c:v>
                </c:pt>
                <c:pt idx="135">
                  <c:v>6.15</c:v>
                </c:pt>
                <c:pt idx="136">
                  <c:v>6.14</c:v>
                </c:pt>
                <c:pt idx="137">
                  <c:v>6.15</c:v>
                </c:pt>
                <c:pt idx="138">
                  <c:v>6.1407030284880024</c:v>
                </c:pt>
                <c:pt idx="139">
                  <c:v>6.1345191248229183</c:v>
                </c:pt>
                <c:pt idx="140">
                  <c:v>6.0758602711157454</c:v>
                </c:pt>
                <c:pt idx="141">
                  <c:v>6.0638725605454971</c:v>
                </c:pt>
                <c:pt idx="142">
                  <c:v>6.1192257855523158</c:v>
                </c:pt>
                <c:pt idx="143">
                  <c:v>6.13</c:v>
                </c:pt>
                <c:pt idx="144">
                  <c:v>6.1475630252100837</c:v>
                </c:pt>
                <c:pt idx="145">
                  <c:v>6.1538277511961725</c:v>
                </c:pt>
                <c:pt idx="146">
                  <c:v>6.1533333333333333</c:v>
                </c:pt>
                <c:pt idx="147">
                  <c:v>6.1698630136986301</c:v>
                </c:pt>
                <c:pt idx="148">
                  <c:v>6.2091416813639038</c:v>
                </c:pt>
                <c:pt idx="149">
                  <c:v>6.1951086956521735</c:v>
                </c:pt>
                <c:pt idx="150">
                  <c:v>6.233770992366412</c:v>
                </c:pt>
                <c:pt idx="151">
                  <c:v>6.2431917211328978</c:v>
                </c:pt>
                <c:pt idx="152">
                  <c:v>6.2190794096978212</c:v>
                </c:pt>
              </c:numCache>
            </c:numRef>
          </c:val>
          <c:smooth val="0"/>
        </c:ser>
        <c:ser>
          <c:idx val="3"/>
          <c:order val="2"/>
          <c:tx>
            <c:strRef>
              <c:f>'Chart 35'!$D$1</c:f>
              <c:strCache>
                <c:ptCount val="1"/>
                <c:pt idx="0">
                  <c:v>Բորսայական վարկերի %</c:v>
                </c:pt>
              </c:strCache>
            </c:strRef>
          </c:tx>
          <c:marker>
            <c:symbol val="none"/>
          </c:marker>
          <c:cat>
            <c:numRef>
              <c:f>'Chart 35'!$A$2:$A$154</c:f>
              <c:numCache>
                <c:formatCode>[$-409]dd\-mmm\-yy;@</c:formatCode>
                <c:ptCount val="153"/>
                <c:pt idx="0">
                  <c:v>42382</c:v>
                </c:pt>
                <c:pt idx="1">
                  <c:v>42389</c:v>
                </c:pt>
                <c:pt idx="2">
                  <c:v>42396</c:v>
                </c:pt>
                <c:pt idx="3">
                  <c:v>42403</c:v>
                </c:pt>
                <c:pt idx="4">
                  <c:v>42410</c:v>
                </c:pt>
                <c:pt idx="5">
                  <c:v>42417</c:v>
                </c:pt>
                <c:pt idx="6">
                  <c:v>42424</c:v>
                </c:pt>
                <c:pt idx="7">
                  <c:v>42431</c:v>
                </c:pt>
                <c:pt idx="8">
                  <c:v>42438</c:v>
                </c:pt>
                <c:pt idx="9">
                  <c:v>42445</c:v>
                </c:pt>
                <c:pt idx="10">
                  <c:v>42452</c:v>
                </c:pt>
                <c:pt idx="11">
                  <c:v>42459</c:v>
                </c:pt>
                <c:pt idx="12">
                  <c:v>42466</c:v>
                </c:pt>
                <c:pt idx="13">
                  <c:v>42473</c:v>
                </c:pt>
                <c:pt idx="14">
                  <c:v>42480</c:v>
                </c:pt>
                <c:pt idx="15">
                  <c:v>42487</c:v>
                </c:pt>
                <c:pt idx="16">
                  <c:v>42494</c:v>
                </c:pt>
                <c:pt idx="17">
                  <c:v>42501</c:v>
                </c:pt>
                <c:pt idx="18">
                  <c:v>42508</c:v>
                </c:pt>
                <c:pt idx="19">
                  <c:v>42515</c:v>
                </c:pt>
                <c:pt idx="20">
                  <c:v>42522</c:v>
                </c:pt>
                <c:pt idx="21">
                  <c:v>42529</c:v>
                </c:pt>
                <c:pt idx="22">
                  <c:v>42536</c:v>
                </c:pt>
                <c:pt idx="23">
                  <c:v>42543</c:v>
                </c:pt>
                <c:pt idx="24">
                  <c:v>42550</c:v>
                </c:pt>
                <c:pt idx="25">
                  <c:v>42557</c:v>
                </c:pt>
                <c:pt idx="26">
                  <c:v>42564</c:v>
                </c:pt>
                <c:pt idx="27">
                  <c:v>42571</c:v>
                </c:pt>
                <c:pt idx="28">
                  <c:v>42578</c:v>
                </c:pt>
                <c:pt idx="29">
                  <c:v>42585</c:v>
                </c:pt>
                <c:pt idx="30">
                  <c:v>42592</c:v>
                </c:pt>
                <c:pt idx="31">
                  <c:v>42599</c:v>
                </c:pt>
                <c:pt idx="32">
                  <c:v>42606</c:v>
                </c:pt>
                <c:pt idx="33">
                  <c:v>42613</c:v>
                </c:pt>
                <c:pt idx="34">
                  <c:v>42620</c:v>
                </c:pt>
                <c:pt idx="35">
                  <c:v>42627</c:v>
                </c:pt>
                <c:pt idx="36">
                  <c:v>42635</c:v>
                </c:pt>
                <c:pt idx="37">
                  <c:v>42641</c:v>
                </c:pt>
                <c:pt idx="38">
                  <c:v>42648</c:v>
                </c:pt>
                <c:pt idx="39">
                  <c:v>42655</c:v>
                </c:pt>
                <c:pt idx="40">
                  <c:v>42662</c:v>
                </c:pt>
                <c:pt idx="41">
                  <c:v>42669</c:v>
                </c:pt>
                <c:pt idx="42">
                  <c:v>42676</c:v>
                </c:pt>
                <c:pt idx="43">
                  <c:v>42683</c:v>
                </c:pt>
                <c:pt idx="44">
                  <c:v>42690</c:v>
                </c:pt>
                <c:pt idx="45">
                  <c:v>42697</c:v>
                </c:pt>
                <c:pt idx="46">
                  <c:v>42704</c:v>
                </c:pt>
                <c:pt idx="47">
                  <c:v>42711</c:v>
                </c:pt>
                <c:pt idx="48">
                  <c:v>42718</c:v>
                </c:pt>
                <c:pt idx="49">
                  <c:v>42725</c:v>
                </c:pt>
                <c:pt idx="50">
                  <c:v>42734</c:v>
                </c:pt>
                <c:pt idx="51">
                  <c:v>42746</c:v>
                </c:pt>
                <c:pt idx="52">
                  <c:v>42753</c:v>
                </c:pt>
                <c:pt idx="53">
                  <c:v>42760</c:v>
                </c:pt>
                <c:pt idx="54">
                  <c:v>42767</c:v>
                </c:pt>
                <c:pt idx="55">
                  <c:v>42774</c:v>
                </c:pt>
                <c:pt idx="56">
                  <c:v>42781</c:v>
                </c:pt>
                <c:pt idx="57">
                  <c:v>42788</c:v>
                </c:pt>
                <c:pt idx="58">
                  <c:v>42795</c:v>
                </c:pt>
                <c:pt idx="59">
                  <c:v>42803</c:v>
                </c:pt>
                <c:pt idx="60">
                  <c:v>42809</c:v>
                </c:pt>
                <c:pt idx="61">
                  <c:v>42816</c:v>
                </c:pt>
                <c:pt idx="62">
                  <c:v>42823</c:v>
                </c:pt>
                <c:pt idx="63">
                  <c:v>42830</c:v>
                </c:pt>
                <c:pt idx="64">
                  <c:v>42837</c:v>
                </c:pt>
                <c:pt idx="65">
                  <c:v>42844</c:v>
                </c:pt>
                <c:pt idx="66">
                  <c:v>42851</c:v>
                </c:pt>
                <c:pt idx="67">
                  <c:v>42858</c:v>
                </c:pt>
                <c:pt idx="68">
                  <c:v>42865</c:v>
                </c:pt>
                <c:pt idx="69">
                  <c:v>42872</c:v>
                </c:pt>
                <c:pt idx="70">
                  <c:v>42879</c:v>
                </c:pt>
                <c:pt idx="71">
                  <c:v>42886</c:v>
                </c:pt>
                <c:pt idx="72">
                  <c:v>42893</c:v>
                </c:pt>
                <c:pt idx="73">
                  <c:v>42900</c:v>
                </c:pt>
                <c:pt idx="74">
                  <c:v>42907</c:v>
                </c:pt>
                <c:pt idx="75">
                  <c:v>42914</c:v>
                </c:pt>
                <c:pt idx="76">
                  <c:v>42921</c:v>
                </c:pt>
                <c:pt idx="77">
                  <c:v>42928</c:v>
                </c:pt>
                <c:pt idx="78">
                  <c:v>42935</c:v>
                </c:pt>
                <c:pt idx="79">
                  <c:v>42942</c:v>
                </c:pt>
                <c:pt idx="80">
                  <c:v>42949</c:v>
                </c:pt>
                <c:pt idx="81">
                  <c:v>42956</c:v>
                </c:pt>
                <c:pt idx="82">
                  <c:v>42963</c:v>
                </c:pt>
                <c:pt idx="83">
                  <c:v>42970</c:v>
                </c:pt>
                <c:pt idx="84">
                  <c:v>42977</c:v>
                </c:pt>
                <c:pt idx="85">
                  <c:v>42984</c:v>
                </c:pt>
                <c:pt idx="86">
                  <c:v>42991</c:v>
                </c:pt>
                <c:pt idx="87">
                  <c:v>42998</c:v>
                </c:pt>
                <c:pt idx="88">
                  <c:v>43005</c:v>
                </c:pt>
                <c:pt idx="89">
                  <c:v>43012</c:v>
                </c:pt>
                <c:pt idx="90">
                  <c:v>43019</c:v>
                </c:pt>
                <c:pt idx="91">
                  <c:v>43026</c:v>
                </c:pt>
                <c:pt idx="92">
                  <c:v>43033</c:v>
                </c:pt>
                <c:pt idx="93">
                  <c:v>43040</c:v>
                </c:pt>
                <c:pt idx="94">
                  <c:v>43047</c:v>
                </c:pt>
                <c:pt idx="95">
                  <c:v>43054</c:v>
                </c:pt>
                <c:pt idx="96">
                  <c:v>43061</c:v>
                </c:pt>
                <c:pt idx="97">
                  <c:v>43068</c:v>
                </c:pt>
                <c:pt idx="98">
                  <c:v>43075</c:v>
                </c:pt>
                <c:pt idx="99">
                  <c:v>43082</c:v>
                </c:pt>
                <c:pt idx="100">
                  <c:v>43089</c:v>
                </c:pt>
                <c:pt idx="101">
                  <c:v>43096</c:v>
                </c:pt>
                <c:pt idx="102">
                  <c:v>43110</c:v>
                </c:pt>
                <c:pt idx="103">
                  <c:v>43117</c:v>
                </c:pt>
                <c:pt idx="104">
                  <c:v>43124</c:v>
                </c:pt>
                <c:pt idx="105">
                  <c:v>43131</c:v>
                </c:pt>
                <c:pt idx="106">
                  <c:v>43138</c:v>
                </c:pt>
                <c:pt idx="107">
                  <c:v>43145</c:v>
                </c:pt>
                <c:pt idx="108">
                  <c:v>43152</c:v>
                </c:pt>
                <c:pt idx="109">
                  <c:v>43159</c:v>
                </c:pt>
                <c:pt idx="110">
                  <c:v>43166</c:v>
                </c:pt>
                <c:pt idx="111">
                  <c:v>43173</c:v>
                </c:pt>
                <c:pt idx="112">
                  <c:v>43180</c:v>
                </c:pt>
                <c:pt idx="113">
                  <c:v>43187</c:v>
                </c:pt>
                <c:pt idx="114">
                  <c:v>43194</c:v>
                </c:pt>
                <c:pt idx="115">
                  <c:v>43201</c:v>
                </c:pt>
                <c:pt idx="116">
                  <c:v>43208</c:v>
                </c:pt>
                <c:pt idx="117">
                  <c:v>43215</c:v>
                </c:pt>
                <c:pt idx="118">
                  <c:v>43222</c:v>
                </c:pt>
                <c:pt idx="119">
                  <c:v>43230</c:v>
                </c:pt>
                <c:pt idx="120">
                  <c:v>43236</c:v>
                </c:pt>
                <c:pt idx="121">
                  <c:v>43242</c:v>
                </c:pt>
                <c:pt idx="122">
                  <c:v>43249</c:v>
                </c:pt>
                <c:pt idx="123">
                  <c:v>43257</c:v>
                </c:pt>
                <c:pt idx="124">
                  <c:v>43264</c:v>
                </c:pt>
                <c:pt idx="125">
                  <c:v>43271</c:v>
                </c:pt>
                <c:pt idx="126">
                  <c:v>43278</c:v>
                </c:pt>
                <c:pt idx="127">
                  <c:v>43285</c:v>
                </c:pt>
                <c:pt idx="128">
                  <c:v>43292</c:v>
                </c:pt>
                <c:pt idx="129">
                  <c:v>43299</c:v>
                </c:pt>
                <c:pt idx="130">
                  <c:v>43306</c:v>
                </c:pt>
                <c:pt idx="131">
                  <c:v>43313</c:v>
                </c:pt>
                <c:pt idx="132">
                  <c:v>43320</c:v>
                </c:pt>
                <c:pt idx="133">
                  <c:v>43327</c:v>
                </c:pt>
                <c:pt idx="134">
                  <c:v>43334</c:v>
                </c:pt>
                <c:pt idx="135">
                  <c:v>43341</c:v>
                </c:pt>
                <c:pt idx="136">
                  <c:v>43348</c:v>
                </c:pt>
                <c:pt idx="137">
                  <c:v>43355</c:v>
                </c:pt>
                <c:pt idx="138">
                  <c:v>43362</c:v>
                </c:pt>
                <c:pt idx="139">
                  <c:v>43369</c:v>
                </c:pt>
                <c:pt idx="140">
                  <c:v>43376</c:v>
                </c:pt>
                <c:pt idx="141">
                  <c:v>43383</c:v>
                </c:pt>
                <c:pt idx="142">
                  <c:v>43390</c:v>
                </c:pt>
                <c:pt idx="143">
                  <c:v>43397</c:v>
                </c:pt>
                <c:pt idx="144">
                  <c:v>43404</c:v>
                </c:pt>
                <c:pt idx="145">
                  <c:v>43411</c:v>
                </c:pt>
                <c:pt idx="146">
                  <c:v>43418</c:v>
                </c:pt>
                <c:pt idx="147">
                  <c:v>43425</c:v>
                </c:pt>
                <c:pt idx="148">
                  <c:v>43432</c:v>
                </c:pt>
                <c:pt idx="149">
                  <c:v>43439</c:v>
                </c:pt>
                <c:pt idx="150">
                  <c:v>43446</c:v>
                </c:pt>
                <c:pt idx="151">
                  <c:v>43453</c:v>
                </c:pt>
                <c:pt idx="152">
                  <c:v>43460</c:v>
                </c:pt>
              </c:numCache>
            </c:numRef>
          </c:cat>
          <c:val>
            <c:numRef>
              <c:f>'Chart 35'!$D$2:$D$154</c:f>
            </c:numRef>
          </c:val>
          <c:smooth val="0"/>
        </c:ser>
        <c:ser>
          <c:idx val="4"/>
          <c:order val="3"/>
          <c:tx>
            <c:strRef>
              <c:f>'Chart 35'!$E$1</c:f>
              <c:strCache>
                <c:ptCount val="1"/>
                <c:pt idx="0">
                  <c:v>CBA refinancing rate</c:v>
                </c:pt>
              </c:strCache>
            </c:strRef>
          </c:tx>
          <c:spPr>
            <a:ln w="12700">
              <a:prstDash val="solid"/>
            </a:ln>
          </c:spPr>
          <c:marker>
            <c:symbol val="none"/>
          </c:marker>
          <c:cat>
            <c:numRef>
              <c:f>'Chart 35'!$A$2:$A$154</c:f>
              <c:numCache>
                <c:formatCode>[$-409]dd\-mmm\-yy;@</c:formatCode>
                <c:ptCount val="153"/>
                <c:pt idx="0">
                  <c:v>42382</c:v>
                </c:pt>
                <c:pt idx="1">
                  <c:v>42389</c:v>
                </c:pt>
                <c:pt idx="2">
                  <c:v>42396</c:v>
                </c:pt>
                <c:pt idx="3">
                  <c:v>42403</c:v>
                </c:pt>
                <c:pt idx="4">
                  <c:v>42410</c:v>
                </c:pt>
                <c:pt idx="5">
                  <c:v>42417</c:v>
                </c:pt>
                <c:pt idx="6">
                  <c:v>42424</c:v>
                </c:pt>
                <c:pt idx="7">
                  <c:v>42431</c:v>
                </c:pt>
                <c:pt idx="8">
                  <c:v>42438</c:v>
                </c:pt>
                <c:pt idx="9">
                  <c:v>42445</c:v>
                </c:pt>
                <c:pt idx="10">
                  <c:v>42452</c:v>
                </c:pt>
                <c:pt idx="11">
                  <c:v>42459</c:v>
                </c:pt>
                <c:pt idx="12">
                  <c:v>42466</c:v>
                </c:pt>
                <c:pt idx="13">
                  <c:v>42473</c:v>
                </c:pt>
                <c:pt idx="14">
                  <c:v>42480</c:v>
                </c:pt>
                <c:pt idx="15">
                  <c:v>42487</c:v>
                </c:pt>
                <c:pt idx="16">
                  <c:v>42494</c:v>
                </c:pt>
                <c:pt idx="17">
                  <c:v>42501</c:v>
                </c:pt>
                <c:pt idx="18">
                  <c:v>42508</c:v>
                </c:pt>
                <c:pt idx="19">
                  <c:v>42515</c:v>
                </c:pt>
                <c:pt idx="20">
                  <c:v>42522</c:v>
                </c:pt>
                <c:pt idx="21">
                  <c:v>42529</c:v>
                </c:pt>
                <c:pt idx="22">
                  <c:v>42536</c:v>
                </c:pt>
                <c:pt idx="23">
                  <c:v>42543</c:v>
                </c:pt>
                <c:pt idx="24">
                  <c:v>42550</c:v>
                </c:pt>
                <c:pt idx="25">
                  <c:v>42557</c:v>
                </c:pt>
                <c:pt idx="26">
                  <c:v>42564</c:v>
                </c:pt>
                <c:pt idx="27">
                  <c:v>42571</c:v>
                </c:pt>
                <c:pt idx="28">
                  <c:v>42578</c:v>
                </c:pt>
                <c:pt idx="29">
                  <c:v>42585</c:v>
                </c:pt>
                <c:pt idx="30">
                  <c:v>42592</c:v>
                </c:pt>
                <c:pt idx="31">
                  <c:v>42599</c:v>
                </c:pt>
                <c:pt idx="32">
                  <c:v>42606</c:v>
                </c:pt>
                <c:pt idx="33">
                  <c:v>42613</c:v>
                </c:pt>
                <c:pt idx="34">
                  <c:v>42620</c:v>
                </c:pt>
                <c:pt idx="35">
                  <c:v>42627</c:v>
                </c:pt>
                <c:pt idx="36">
                  <c:v>42635</c:v>
                </c:pt>
                <c:pt idx="37">
                  <c:v>42641</c:v>
                </c:pt>
                <c:pt idx="38">
                  <c:v>42648</c:v>
                </c:pt>
                <c:pt idx="39">
                  <c:v>42655</c:v>
                </c:pt>
                <c:pt idx="40">
                  <c:v>42662</c:v>
                </c:pt>
                <c:pt idx="41">
                  <c:v>42669</c:v>
                </c:pt>
                <c:pt idx="42">
                  <c:v>42676</c:v>
                </c:pt>
                <c:pt idx="43">
                  <c:v>42683</c:v>
                </c:pt>
                <c:pt idx="44">
                  <c:v>42690</c:v>
                </c:pt>
                <c:pt idx="45">
                  <c:v>42697</c:v>
                </c:pt>
                <c:pt idx="46">
                  <c:v>42704</c:v>
                </c:pt>
                <c:pt idx="47">
                  <c:v>42711</c:v>
                </c:pt>
                <c:pt idx="48">
                  <c:v>42718</c:v>
                </c:pt>
                <c:pt idx="49">
                  <c:v>42725</c:v>
                </c:pt>
                <c:pt idx="50">
                  <c:v>42734</c:v>
                </c:pt>
                <c:pt idx="51">
                  <c:v>42746</c:v>
                </c:pt>
                <c:pt idx="52">
                  <c:v>42753</c:v>
                </c:pt>
                <c:pt idx="53">
                  <c:v>42760</c:v>
                </c:pt>
                <c:pt idx="54">
                  <c:v>42767</c:v>
                </c:pt>
                <c:pt idx="55">
                  <c:v>42774</c:v>
                </c:pt>
                <c:pt idx="56">
                  <c:v>42781</c:v>
                </c:pt>
                <c:pt idx="57">
                  <c:v>42788</c:v>
                </c:pt>
                <c:pt idx="58">
                  <c:v>42795</c:v>
                </c:pt>
                <c:pt idx="59">
                  <c:v>42803</c:v>
                </c:pt>
                <c:pt idx="60">
                  <c:v>42809</c:v>
                </c:pt>
                <c:pt idx="61">
                  <c:v>42816</c:v>
                </c:pt>
                <c:pt idx="62">
                  <c:v>42823</c:v>
                </c:pt>
                <c:pt idx="63">
                  <c:v>42830</c:v>
                </c:pt>
                <c:pt idx="64">
                  <c:v>42837</c:v>
                </c:pt>
                <c:pt idx="65">
                  <c:v>42844</c:v>
                </c:pt>
                <c:pt idx="66">
                  <c:v>42851</c:v>
                </c:pt>
                <c:pt idx="67">
                  <c:v>42858</c:v>
                </c:pt>
                <c:pt idx="68">
                  <c:v>42865</c:v>
                </c:pt>
                <c:pt idx="69">
                  <c:v>42872</c:v>
                </c:pt>
                <c:pt idx="70">
                  <c:v>42879</c:v>
                </c:pt>
                <c:pt idx="71">
                  <c:v>42886</c:v>
                </c:pt>
                <c:pt idx="72">
                  <c:v>42893</c:v>
                </c:pt>
                <c:pt idx="73">
                  <c:v>42900</c:v>
                </c:pt>
                <c:pt idx="74">
                  <c:v>42907</c:v>
                </c:pt>
                <c:pt idx="75">
                  <c:v>42914</c:v>
                </c:pt>
                <c:pt idx="76">
                  <c:v>42921</c:v>
                </c:pt>
                <c:pt idx="77">
                  <c:v>42928</c:v>
                </c:pt>
                <c:pt idx="78">
                  <c:v>42935</c:v>
                </c:pt>
                <c:pt idx="79">
                  <c:v>42942</c:v>
                </c:pt>
                <c:pt idx="80">
                  <c:v>42949</c:v>
                </c:pt>
                <c:pt idx="81">
                  <c:v>42956</c:v>
                </c:pt>
                <c:pt idx="82">
                  <c:v>42963</c:v>
                </c:pt>
                <c:pt idx="83">
                  <c:v>42970</c:v>
                </c:pt>
                <c:pt idx="84">
                  <c:v>42977</c:v>
                </c:pt>
                <c:pt idx="85">
                  <c:v>42984</c:v>
                </c:pt>
                <c:pt idx="86">
                  <c:v>42991</c:v>
                </c:pt>
                <c:pt idx="87">
                  <c:v>42998</c:v>
                </c:pt>
                <c:pt idx="88">
                  <c:v>43005</c:v>
                </c:pt>
                <c:pt idx="89">
                  <c:v>43012</c:v>
                </c:pt>
                <c:pt idx="90">
                  <c:v>43019</c:v>
                </c:pt>
                <c:pt idx="91">
                  <c:v>43026</c:v>
                </c:pt>
                <c:pt idx="92">
                  <c:v>43033</c:v>
                </c:pt>
                <c:pt idx="93">
                  <c:v>43040</c:v>
                </c:pt>
                <c:pt idx="94">
                  <c:v>43047</c:v>
                </c:pt>
                <c:pt idx="95">
                  <c:v>43054</c:v>
                </c:pt>
                <c:pt idx="96">
                  <c:v>43061</c:v>
                </c:pt>
                <c:pt idx="97">
                  <c:v>43068</c:v>
                </c:pt>
                <c:pt idx="98">
                  <c:v>43075</c:v>
                </c:pt>
                <c:pt idx="99">
                  <c:v>43082</c:v>
                </c:pt>
                <c:pt idx="100">
                  <c:v>43089</c:v>
                </c:pt>
                <c:pt idx="101">
                  <c:v>43096</c:v>
                </c:pt>
                <c:pt idx="102">
                  <c:v>43110</c:v>
                </c:pt>
                <c:pt idx="103">
                  <c:v>43117</c:v>
                </c:pt>
                <c:pt idx="104">
                  <c:v>43124</c:v>
                </c:pt>
                <c:pt idx="105">
                  <c:v>43131</c:v>
                </c:pt>
                <c:pt idx="106">
                  <c:v>43138</c:v>
                </c:pt>
                <c:pt idx="107">
                  <c:v>43145</c:v>
                </c:pt>
                <c:pt idx="108">
                  <c:v>43152</c:v>
                </c:pt>
                <c:pt idx="109">
                  <c:v>43159</c:v>
                </c:pt>
                <c:pt idx="110">
                  <c:v>43166</c:v>
                </c:pt>
                <c:pt idx="111">
                  <c:v>43173</c:v>
                </c:pt>
                <c:pt idx="112">
                  <c:v>43180</c:v>
                </c:pt>
                <c:pt idx="113">
                  <c:v>43187</c:v>
                </c:pt>
                <c:pt idx="114">
                  <c:v>43194</c:v>
                </c:pt>
                <c:pt idx="115">
                  <c:v>43201</c:v>
                </c:pt>
                <c:pt idx="116">
                  <c:v>43208</c:v>
                </c:pt>
                <c:pt idx="117">
                  <c:v>43215</c:v>
                </c:pt>
                <c:pt idx="118">
                  <c:v>43222</c:v>
                </c:pt>
                <c:pt idx="119">
                  <c:v>43230</c:v>
                </c:pt>
                <c:pt idx="120">
                  <c:v>43236</c:v>
                </c:pt>
                <c:pt idx="121">
                  <c:v>43242</c:v>
                </c:pt>
                <c:pt idx="122">
                  <c:v>43249</c:v>
                </c:pt>
                <c:pt idx="123">
                  <c:v>43257</c:v>
                </c:pt>
                <c:pt idx="124">
                  <c:v>43264</c:v>
                </c:pt>
                <c:pt idx="125">
                  <c:v>43271</c:v>
                </c:pt>
                <c:pt idx="126">
                  <c:v>43278</c:v>
                </c:pt>
                <c:pt idx="127">
                  <c:v>43285</c:v>
                </c:pt>
                <c:pt idx="128">
                  <c:v>43292</c:v>
                </c:pt>
                <c:pt idx="129">
                  <c:v>43299</c:v>
                </c:pt>
                <c:pt idx="130">
                  <c:v>43306</c:v>
                </c:pt>
                <c:pt idx="131">
                  <c:v>43313</c:v>
                </c:pt>
                <c:pt idx="132">
                  <c:v>43320</c:v>
                </c:pt>
                <c:pt idx="133">
                  <c:v>43327</c:v>
                </c:pt>
                <c:pt idx="134">
                  <c:v>43334</c:v>
                </c:pt>
                <c:pt idx="135">
                  <c:v>43341</c:v>
                </c:pt>
                <c:pt idx="136">
                  <c:v>43348</c:v>
                </c:pt>
                <c:pt idx="137">
                  <c:v>43355</c:v>
                </c:pt>
                <c:pt idx="138">
                  <c:v>43362</c:v>
                </c:pt>
                <c:pt idx="139">
                  <c:v>43369</c:v>
                </c:pt>
                <c:pt idx="140">
                  <c:v>43376</c:v>
                </c:pt>
                <c:pt idx="141">
                  <c:v>43383</c:v>
                </c:pt>
                <c:pt idx="142">
                  <c:v>43390</c:v>
                </c:pt>
                <c:pt idx="143">
                  <c:v>43397</c:v>
                </c:pt>
                <c:pt idx="144">
                  <c:v>43404</c:v>
                </c:pt>
                <c:pt idx="145">
                  <c:v>43411</c:v>
                </c:pt>
                <c:pt idx="146">
                  <c:v>43418</c:v>
                </c:pt>
                <c:pt idx="147">
                  <c:v>43425</c:v>
                </c:pt>
                <c:pt idx="148">
                  <c:v>43432</c:v>
                </c:pt>
                <c:pt idx="149">
                  <c:v>43439</c:v>
                </c:pt>
                <c:pt idx="150">
                  <c:v>43446</c:v>
                </c:pt>
                <c:pt idx="151">
                  <c:v>43453</c:v>
                </c:pt>
                <c:pt idx="152">
                  <c:v>43460</c:v>
                </c:pt>
              </c:numCache>
            </c:numRef>
          </c:cat>
          <c:val>
            <c:numRef>
              <c:f>'Chart 35'!$E$2:$E$154</c:f>
              <c:numCache>
                <c:formatCode>_(* #,##0.0_);_(* \(#,##0.0\);_(* "-"??_);_(@_)</c:formatCode>
                <c:ptCount val="153"/>
                <c:pt idx="0">
                  <c:v>8.75</c:v>
                </c:pt>
                <c:pt idx="1">
                  <c:v>8.75</c:v>
                </c:pt>
                <c:pt idx="2">
                  <c:v>8.75</c:v>
                </c:pt>
                <c:pt idx="3">
                  <c:v>8.75</c:v>
                </c:pt>
                <c:pt idx="4">
                  <c:v>8.75</c:v>
                </c:pt>
                <c:pt idx="5">
                  <c:v>8.5</c:v>
                </c:pt>
                <c:pt idx="6">
                  <c:v>8.5</c:v>
                </c:pt>
                <c:pt idx="7">
                  <c:v>8.5</c:v>
                </c:pt>
                <c:pt idx="8">
                  <c:v>8.5</c:v>
                </c:pt>
                <c:pt idx="9">
                  <c:v>8.5</c:v>
                </c:pt>
                <c:pt idx="10">
                  <c:v>8.5</c:v>
                </c:pt>
                <c:pt idx="11">
                  <c:v>8.25</c:v>
                </c:pt>
                <c:pt idx="12">
                  <c:v>8.25</c:v>
                </c:pt>
                <c:pt idx="13">
                  <c:v>8.25</c:v>
                </c:pt>
                <c:pt idx="14">
                  <c:v>8.25</c:v>
                </c:pt>
                <c:pt idx="15">
                  <c:v>8.25</c:v>
                </c:pt>
                <c:pt idx="16">
                  <c:v>8.25</c:v>
                </c:pt>
                <c:pt idx="17">
                  <c:v>8.25</c:v>
                </c:pt>
                <c:pt idx="18">
                  <c:v>7.75</c:v>
                </c:pt>
                <c:pt idx="19">
                  <c:v>7.75</c:v>
                </c:pt>
                <c:pt idx="20">
                  <c:v>7.75</c:v>
                </c:pt>
                <c:pt idx="21">
                  <c:v>7.75</c:v>
                </c:pt>
                <c:pt idx="22">
                  <c:v>7.75</c:v>
                </c:pt>
                <c:pt idx="23">
                  <c:v>7.75</c:v>
                </c:pt>
                <c:pt idx="24">
                  <c:v>7.5</c:v>
                </c:pt>
                <c:pt idx="25">
                  <c:v>7.5</c:v>
                </c:pt>
                <c:pt idx="26">
                  <c:v>7.5</c:v>
                </c:pt>
                <c:pt idx="27">
                  <c:v>7.5</c:v>
                </c:pt>
                <c:pt idx="28">
                  <c:v>7.5</c:v>
                </c:pt>
                <c:pt idx="29">
                  <c:v>7.5</c:v>
                </c:pt>
                <c:pt idx="30">
                  <c:v>7.5</c:v>
                </c:pt>
                <c:pt idx="31">
                  <c:v>7.25</c:v>
                </c:pt>
                <c:pt idx="32">
                  <c:v>7.25</c:v>
                </c:pt>
                <c:pt idx="33">
                  <c:v>7.25</c:v>
                </c:pt>
                <c:pt idx="34">
                  <c:v>7.25</c:v>
                </c:pt>
                <c:pt idx="35">
                  <c:v>7.25</c:v>
                </c:pt>
                <c:pt idx="36">
                  <c:v>7.25</c:v>
                </c:pt>
                <c:pt idx="37">
                  <c:v>6.75</c:v>
                </c:pt>
                <c:pt idx="38">
                  <c:v>6.75</c:v>
                </c:pt>
                <c:pt idx="39">
                  <c:v>6.75</c:v>
                </c:pt>
                <c:pt idx="40">
                  <c:v>6.75</c:v>
                </c:pt>
                <c:pt idx="41">
                  <c:v>6.75</c:v>
                </c:pt>
                <c:pt idx="42">
                  <c:v>6.75</c:v>
                </c:pt>
                <c:pt idx="43">
                  <c:v>6.75</c:v>
                </c:pt>
                <c:pt idx="44">
                  <c:v>6.5</c:v>
                </c:pt>
                <c:pt idx="45">
                  <c:v>6.5</c:v>
                </c:pt>
                <c:pt idx="46">
                  <c:v>6.5</c:v>
                </c:pt>
                <c:pt idx="47">
                  <c:v>6.5</c:v>
                </c:pt>
                <c:pt idx="48">
                  <c:v>6.5</c:v>
                </c:pt>
                <c:pt idx="49">
                  <c:v>6.5</c:v>
                </c:pt>
                <c:pt idx="50">
                  <c:v>6.25</c:v>
                </c:pt>
                <c:pt idx="51">
                  <c:v>6.25</c:v>
                </c:pt>
                <c:pt idx="52">
                  <c:v>6.25</c:v>
                </c:pt>
                <c:pt idx="53">
                  <c:v>6.25</c:v>
                </c:pt>
                <c:pt idx="54">
                  <c:v>6.25</c:v>
                </c:pt>
                <c:pt idx="55">
                  <c:v>6.25</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6</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6</c:v>
                </c:pt>
                <c:pt idx="111">
                  <c:v>6</c:v>
                </c:pt>
                <c:pt idx="112">
                  <c:v>6</c:v>
                </c:pt>
                <c:pt idx="113">
                  <c:v>6</c:v>
                </c:pt>
                <c:pt idx="114">
                  <c:v>6</c:v>
                </c:pt>
                <c:pt idx="115">
                  <c:v>6</c:v>
                </c:pt>
                <c:pt idx="116">
                  <c:v>6</c:v>
                </c:pt>
                <c:pt idx="117">
                  <c:v>6</c:v>
                </c:pt>
                <c:pt idx="118">
                  <c:v>6</c:v>
                </c:pt>
                <c:pt idx="119">
                  <c:v>6</c:v>
                </c:pt>
                <c:pt idx="120">
                  <c:v>6</c:v>
                </c:pt>
                <c:pt idx="121">
                  <c:v>6</c:v>
                </c:pt>
                <c:pt idx="122">
                  <c:v>6</c:v>
                </c:pt>
                <c:pt idx="123">
                  <c:v>6</c:v>
                </c:pt>
                <c:pt idx="124">
                  <c:v>6</c:v>
                </c:pt>
                <c:pt idx="125">
                  <c:v>6</c:v>
                </c:pt>
                <c:pt idx="126">
                  <c:v>6</c:v>
                </c:pt>
                <c:pt idx="127">
                  <c:v>6</c:v>
                </c:pt>
                <c:pt idx="128">
                  <c:v>6</c:v>
                </c:pt>
                <c:pt idx="129">
                  <c:v>6</c:v>
                </c:pt>
                <c:pt idx="130">
                  <c:v>6</c:v>
                </c:pt>
                <c:pt idx="131">
                  <c:v>6</c:v>
                </c:pt>
                <c:pt idx="132">
                  <c:v>6</c:v>
                </c:pt>
                <c:pt idx="133">
                  <c:v>6</c:v>
                </c:pt>
                <c:pt idx="134">
                  <c:v>6</c:v>
                </c:pt>
                <c:pt idx="135">
                  <c:v>6</c:v>
                </c:pt>
                <c:pt idx="136">
                  <c:v>6</c:v>
                </c:pt>
                <c:pt idx="137">
                  <c:v>6</c:v>
                </c:pt>
                <c:pt idx="138">
                  <c:v>6</c:v>
                </c:pt>
                <c:pt idx="139">
                  <c:v>6</c:v>
                </c:pt>
                <c:pt idx="140">
                  <c:v>6</c:v>
                </c:pt>
                <c:pt idx="141">
                  <c:v>6</c:v>
                </c:pt>
                <c:pt idx="142">
                  <c:v>6</c:v>
                </c:pt>
                <c:pt idx="143">
                  <c:v>6</c:v>
                </c:pt>
                <c:pt idx="144">
                  <c:v>6</c:v>
                </c:pt>
                <c:pt idx="145">
                  <c:v>6</c:v>
                </c:pt>
                <c:pt idx="146">
                  <c:v>6</c:v>
                </c:pt>
                <c:pt idx="147">
                  <c:v>6</c:v>
                </c:pt>
                <c:pt idx="148">
                  <c:v>6</c:v>
                </c:pt>
                <c:pt idx="149">
                  <c:v>6</c:v>
                </c:pt>
                <c:pt idx="150">
                  <c:v>6</c:v>
                </c:pt>
                <c:pt idx="151">
                  <c:v>6</c:v>
                </c:pt>
                <c:pt idx="152">
                  <c:v>6</c:v>
                </c:pt>
              </c:numCache>
            </c:numRef>
          </c:val>
          <c:smooth val="0"/>
        </c:ser>
        <c:ser>
          <c:idx val="5"/>
          <c:order val="4"/>
          <c:tx>
            <c:strRef>
              <c:f>'Chart 35'!$F$1</c:f>
              <c:strCache>
                <c:ptCount val="1"/>
                <c:pt idx="0">
                  <c:v>CBA deposit facility</c:v>
                </c:pt>
              </c:strCache>
            </c:strRef>
          </c:tx>
          <c:spPr>
            <a:ln w="12700">
              <a:solidFill>
                <a:srgbClr val="8064A2">
                  <a:lumMod val="50000"/>
                </a:srgbClr>
              </a:solidFill>
            </a:ln>
          </c:spPr>
          <c:marker>
            <c:symbol val="none"/>
          </c:marker>
          <c:cat>
            <c:numRef>
              <c:f>'Chart 35'!$A$2:$A$154</c:f>
              <c:numCache>
                <c:formatCode>[$-409]dd\-mmm\-yy;@</c:formatCode>
                <c:ptCount val="153"/>
                <c:pt idx="0">
                  <c:v>42382</c:v>
                </c:pt>
                <c:pt idx="1">
                  <c:v>42389</c:v>
                </c:pt>
                <c:pt idx="2">
                  <c:v>42396</c:v>
                </c:pt>
                <c:pt idx="3">
                  <c:v>42403</c:v>
                </c:pt>
                <c:pt idx="4">
                  <c:v>42410</c:v>
                </c:pt>
                <c:pt idx="5">
                  <c:v>42417</c:v>
                </c:pt>
                <c:pt idx="6">
                  <c:v>42424</c:v>
                </c:pt>
                <c:pt idx="7">
                  <c:v>42431</c:v>
                </c:pt>
                <c:pt idx="8">
                  <c:v>42438</c:v>
                </c:pt>
                <c:pt idx="9">
                  <c:v>42445</c:v>
                </c:pt>
                <c:pt idx="10">
                  <c:v>42452</c:v>
                </c:pt>
                <c:pt idx="11">
                  <c:v>42459</c:v>
                </c:pt>
                <c:pt idx="12">
                  <c:v>42466</c:v>
                </c:pt>
                <c:pt idx="13">
                  <c:v>42473</c:v>
                </c:pt>
                <c:pt idx="14">
                  <c:v>42480</c:v>
                </c:pt>
                <c:pt idx="15">
                  <c:v>42487</c:v>
                </c:pt>
                <c:pt idx="16">
                  <c:v>42494</c:v>
                </c:pt>
                <c:pt idx="17">
                  <c:v>42501</c:v>
                </c:pt>
                <c:pt idx="18">
                  <c:v>42508</c:v>
                </c:pt>
                <c:pt idx="19">
                  <c:v>42515</c:v>
                </c:pt>
                <c:pt idx="20">
                  <c:v>42522</c:v>
                </c:pt>
                <c:pt idx="21">
                  <c:v>42529</c:v>
                </c:pt>
                <c:pt idx="22">
                  <c:v>42536</c:v>
                </c:pt>
                <c:pt idx="23">
                  <c:v>42543</c:v>
                </c:pt>
                <c:pt idx="24">
                  <c:v>42550</c:v>
                </c:pt>
                <c:pt idx="25">
                  <c:v>42557</c:v>
                </c:pt>
                <c:pt idx="26">
                  <c:v>42564</c:v>
                </c:pt>
                <c:pt idx="27">
                  <c:v>42571</c:v>
                </c:pt>
                <c:pt idx="28">
                  <c:v>42578</c:v>
                </c:pt>
                <c:pt idx="29">
                  <c:v>42585</c:v>
                </c:pt>
                <c:pt idx="30">
                  <c:v>42592</c:v>
                </c:pt>
                <c:pt idx="31">
                  <c:v>42599</c:v>
                </c:pt>
                <c:pt idx="32">
                  <c:v>42606</c:v>
                </c:pt>
                <c:pt idx="33">
                  <c:v>42613</c:v>
                </c:pt>
                <c:pt idx="34">
                  <c:v>42620</c:v>
                </c:pt>
                <c:pt idx="35">
                  <c:v>42627</c:v>
                </c:pt>
                <c:pt idx="36">
                  <c:v>42635</c:v>
                </c:pt>
                <c:pt idx="37">
                  <c:v>42641</c:v>
                </c:pt>
                <c:pt idx="38">
                  <c:v>42648</c:v>
                </c:pt>
                <c:pt idx="39">
                  <c:v>42655</c:v>
                </c:pt>
                <c:pt idx="40">
                  <c:v>42662</c:v>
                </c:pt>
                <c:pt idx="41">
                  <c:v>42669</c:v>
                </c:pt>
                <c:pt idx="42">
                  <c:v>42676</c:v>
                </c:pt>
                <c:pt idx="43">
                  <c:v>42683</c:v>
                </c:pt>
                <c:pt idx="44">
                  <c:v>42690</c:v>
                </c:pt>
                <c:pt idx="45">
                  <c:v>42697</c:v>
                </c:pt>
                <c:pt idx="46">
                  <c:v>42704</c:v>
                </c:pt>
                <c:pt idx="47">
                  <c:v>42711</c:v>
                </c:pt>
                <c:pt idx="48">
                  <c:v>42718</c:v>
                </c:pt>
                <c:pt idx="49">
                  <c:v>42725</c:v>
                </c:pt>
                <c:pt idx="50">
                  <c:v>42734</c:v>
                </c:pt>
                <c:pt idx="51">
                  <c:v>42746</c:v>
                </c:pt>
                <c:pt idx="52">
                  <c:v>42753</c:v>
                </c:pt>
                <c:pt idx="53">
                  <c:v>42760</c:v>
                </c:pt>
                <c:pt idx="54">
                  <c:v>42767</c:v>
                </c:pt>
                <c:pt idx="55">
                  <c:v>42774</c:v>
                </c:pt>
                <c:pt idx="56">
                  <c:v>42781</c:v>
                </c:pt>
                <c:pt idx="57">
                  <c:v>42788</c:v>
                </c:pt>
                <c:pt idx="58">
                  <c:v>42795</c:v>
                </c:pt>
                <c:pt idx="59">
                  <c:v>42803</c:v>
                </c:pt>
                <c:pt idx="60">
                  <c:v>42809</c:v>
                </c:pt>
                <c:pt idx="61">
                  <c:v>42816</c:v>
                </c:pt>
                <c:pt idx="62">
                  <c:v>42823</c:v>
                </c:pt>
                <c:pt idx="63">
                  <c:v>42830</c:v>
                </c:pt>
                <c:pt idx="64">
                  <c:v>42837</c:v>
                </c:pt>
                <c:pt idx="65">
                  <c:v>42844</c:v>
                </c:pt>
                <c:pt idx="66">
                  <c:v>42851</c:v>
                </c:pt>
                <c:pt idx="67">
                  <c:v>42858</c:v>
                </c:pt>
                <c:pt idx="68">
                  <c:v>42865</c:v>
                </c:pt>
                <c:pt idx="69">
                  <c:v>42872</c:v>
                </c:pt>
                <c:pt idx="70">
                  <c:v>42879</c:v>
                </c:pt>
                <c:pt idx="71">
                  <c:v>42886</c:v>
                </c:pt>
                <c:pt idx="72">
                  <c:v>42893</c:v>
                </c:pt>
                <c:pt idx="73">
                  <c:v>42900</c:v>
                </c:pt>
                <c:pt idx="74">
                  <c:v>42907</c:v>
                </c:pt>
                <c:pt idx="75">
                  <c:v>42914</c:v>
                </c:pt>
                <c:pt idx="76">
                  <c:v>42921</c:v>
                </c:pt>
                <c:pt idx="77">
                  <c:v>42928</c:v>
                </c:pt>
                <c:pt idx="78">
                  <c:v>42935</c:v>
                </c:pt>
                <c:pt idx="79">
                  <c:v>42942</c:v>
                </c:pt>
                <c:pt idx="80">
                  <c:v>42949</c:v>
                </c:pt>
                <c:pt idx="81">
                  <c:v>42956</c:v>
                </c:pt>
                <c:pt idx="82">
                  <c:v>42963</c:v>
                </c:pt>
                <c:pt idx="83">
                  <c:v>42970</c:v>
                </c:pt>
                <c:pt idx="84">
                  <c:v>42977</c:v>
                </c:pt>
                <c:pt idx="85">
                  <c:v>42984</c:v>
                </c:pt>
                <c:pt idx="86">
                  <c:v>42991</c:v>
                </c:pt>
                <c:pt idx="87">
                  <c:v>42998</c:v>
                </c:pt>
                <c:pt idx="88">
                  <c:v>43005</c:v>
                </c:pt>
                <c:pt idx="89">
                  <c:v>43012</c:v>
                </c:pt>
                <c:pt idx="90">
                  <c:v>43019</c:v>
                </c:pt>
                <c:pt idx="91">
                  <c:v>43026</c:v>
                </c:pt>
                <c:pt idx="92">
                  <c:v>43033</c:v>
                </c:pt>
                <c:pt idx="93">
                  <c:v>43040</c:v>
                </c:pt>
                <c:pt idx="94">
                  <c:v>43047</c:v>
                </c:pt>
                <c:pt idx="95">
                  <c:v>43054</c:v>
                </c:pt>
                <c:pt idx="96">
                  <c:v>43061</c:v>
                </c:pt>
                <c:pt idx="97">
                  <c:v>43068</c:v>
                </c:pt>
                <c:pt idx="98">
                  <c:v>43075</c:v>
                </c:pt>
                <c:pt idx="99">
                  <c:v>43082</c:v>
                </c:pt>
                <c:pt idx="100">
                  <c:v>43089</c:v>
                </c:pt>
                <c:pt idx="101">
                  <c:v>43096</c:v>
                </c:pt>
                <c:pt idx="102">
                  <c:v>43110</c:v>
                </c:pt>
                <c:pt idx="103">
                  <c:v>43117</c:v>
                </c:pt>
                <c:pt idx="104">
                  <c:v>43124</c:v>
                </c:pt>
                <c:pt idx="105">
                  <c:v>43131</c:v>
                </c:pt>
                <c:pt idx="106">
                  <c:v>43138</c:v>
                </c:pt>
                <c:pt idx="107">
                  <c:v>43145</c:v>
                </c:pt>
                <c:pt idx="108">
                  <c:v>43152</c:v>
                </c:pt>
                <c:pt idx="109">
                  <c:v>43159</c:v>
                </c:pt>
                <c:pt idx="110">
                  <c:v>43166</c:v>
                </c:pt>
                <c:pt idx="111">
                  <c:v>43173</c:v>
                </c:pt>
                <c:pt idx="112">
                  <c:v>43180</c:v>
                </c:pt>
                <c:pt idx="113">
                  <c:v>43187</c:v>
                </c:pt>
                <c:pt idx="114">
                  <c:v>43194</c:v>
                </c:pt>
                <c:pt idx="115">
                  <c:v>43201</c:v>
                </c:pt>
                <c:pt idx="116">
                  <c:v>43208</c:v>
                </c:pt>
                <c:pt idx="117">
                  <c:v>43215</c:v>
                </c:pt>
                <c:pt idx="118">
                  <c:v>43222</c:v>
                </c:pt>
                <c:pt idx="119">
                  <c:v>43230</c:v>
                </c:pt>
                <c:pt idx="120">
                  <c:v>43236</c:v>
                </c:pt>
                <c:pt idx="121">
                  <c:v>43242</c:v>
                </c:pt>
                <c:pt idx="122">
                  <c:v>43249</c:v>
                </c:pt>
                <c:pt idx="123">
                  <c:v>43257</c:v>
                </c:pt>
                <c:pt idx="124">
                  <c:v>43264</c:v>
                </c:pt>
                <c:pt idx="125">
                  <c:v>43271</c:v>
                </c:pt>
                <c:pt idx="126">
                  <c:v>43278</c:v>
                </c:pt>
                <c:pt idx="127">
                  <c:v>43285</c:v>
                </c:pt>
                <c:pt idx="128">
                  <c:v>43292</c:v>
                </c:pt>
                <c:pt idx="129">
                  <c:v>43299</c:v>
                </c:pt>
                <c:pt idx="130">
                  <c:v>43306</c:v>
                </c:pt>
                <c:pt idx="131">
                  <c:v>43313</c:v>
                </c:pt>
                <c:pt idx="132">
                  <c:v>43320</c:v>
                </c:pt>
                <c:pt idx="133">
                  <c:v>43327</c:v>
                </c:pt>
                <c:pt idx="134">
                  <c:v>43334</c:v>
                </c:pt>
                <c:pt idx="135">
                  <c:v>43341</c:v>
                </c:pt>
                <c:pt idx="136">
                  <c:v>43348</c:v>
                </c:pt>
                <c:pt idx="137">
                  <c:v>43355</c:v>
                </c:pt>
                <c:pt idx="138">
                  <c:v>43362</c:v>
                </c:pt>
                <c:pt idx="139">
                  <c:v>43369</c:v>
                </c:pt>
                <c:pt idx="140">
                  <c:v>43376</c:v>
                </c:pt>
                <c:pt idx="141">
                  <c:v>43383</c:v>
                </c:pt>
                <c:pt idx="142">
                  <c:v>43390</c:v>
                </c:pt>
                <c:pt idx="143">
                  <c:v>43397</c:v>
                </c:pt>
                <c:pt idx="144">
                  <c:v>43404</c:v>
                </c:pt>
                <c:pt idx="145">
                  <c:v>43411</c:v>
                </c:pt>
                <c:pt idx="146">
                  <c:v>43418</c:v>
                </c:pt>
                <c:pt idx="147">
                  <c:v>43425</c:v>
                </c:pt>
                <c:pt idx="148">
                  <c:v>43432</c:v>
                </c:pt>
                <c:pt idx="149">
                  <c:v>43439</c:v>
                </c:pt>
                <c:pt idx="150">
                  <c:v>43446</c:v>
                </c:pt>
                <c:pt idx="151">
                  <c:v>43453</c:v>
                </c:pt>
                <c:pt idx="152">
                  <c:v>43460</c:v>
                </c:pt>
              </c:numCache>
            </c:numRef>
          </c:cat>
          <c:val>
            <c:numRef>
              <c:f>'Chart 35'!$F$2:$F$154</c:f>
              <c:numCache>
                <c:formatCode>_(* #,##0.0_);_(* \(#,##0.0\);_(* "-"??_);_(@_)</c:formatCode>
                <c:ptCount val="153"/>
                <c:pt idx="0">
                  <c:v>7.25</c:v>
                </c:pt>
                <c:pt idx="1">
                  <c:v>7.25</c:v>
                </c:pt>
                <c:pt idx="2">
                  <c:v>7.25</c:v>
                </c:pt>
                <c:pt idx="3">
                  <c:v>7.25</c:v>
                </c:pt>
                <c:pt idx="4">
                  <c:v>7.25</c:v>
                </c:pt>
                <c:pt idx="5">
                  <c:v>7</c:v>
                </c:pt>
                <c:pt idx="6">
                  <c:v>7</c:v>
                </c:pt>
                <c:pt idx="7">
                  <c:v>7</c:v>
                </c:pt>
                <c:pt idx="8">
                  <c:v>7</c:v>
                </c:pt>
                <c:pt idx="9">
                  <c:v>7</c:v>
                </c:pt>
                <c:pt idx="10">
                  <c:v>7</c:v>
                </c:pt>
                <c:pt idx="11">
                  <c:v>6.75</c:v>
                </c:pt>
                <c:pt idx="12">
                  <c:v>6.75</c:v>
                </c:pt>
                <c:pt idx="13">
                  <c:v>6.75</c:v>
                </c:pt>
                <c:pt idx="14">
                  <c:v>6.75</c:v>
                </c:pt>
                <c:pt idx="15">
                  <c:v>6.75</c:v>
                </c:pt>
                <c:pt idx="16">
                  <c:v>6.75</c:v>
                </c:pt>
                <c:pt idx="17">
                  <c:v>6.75</c:v>
                </c:pt>
                <c:pt idx="18">
                  <c:v>6.25</c:v>
                </c:pt>
                <c:pt idx="19">
                  <c:v>6.25</c:v>
                </c:pt>
                <c:pt idx="20">
                  <c:v>6.25</c:v>
                </c:pt>
                <c:pt idx="21">
                  <c:v>6.25</c:v>
                </c:pt>
                <c:pt idx="22">
                  <c:v>6.25</c:v>
                </c:pt>
                <c:pt idx="23">
                  <c:v>6.25</c:v>
                </c:pt>
                <c:pt idx="24">
                  <c:v>6</c:v>
                </c:pt>
                <c:pt idx="25">
                  <c:v>6</c:v>
                </c:pt>
                <c:pt idx="26">
                  <c:v>6</c:v>
                </c:pt>
                <c:pt idx="27">
                  <c:v>6</c:v>
                </c:pt>
                <c:pt idx="28">
                  <c:v>6</c:v>
                </c:pt>
                <c:pt idx="29">
                  <c:v>6</c:v>
                </c:pt>
                <c:pt idx="30">
                  <c:v>6</c:v>
                </c:pt>
                <c:pt idx="31">
                  <c:v>5.75</c:v>
                </c:pt>
                <c:pt idx="32">
                  <c:v>5.75</c:v>
                </c:pt>
                <c:pt idx="33">
                  <c:v>5.75</c:v>
                </c:pt>
                <c:pt idx="34">
                  <c:v>5.75</c:v>
                </c:pt>
                <c:pt idx="35">
                  <c:v>5.75</c:v>
                </c:pt>
                <c:pt idx="36">
                  <c:v>5.75</c:v>
                </c:pt>
                <c:pt idx="37">
                  <c:v>5.25</c:v>
                </c:pt>
                <c:pt idx="38">
                  <c:v>5.25</c:v>
                </c:pt>
                <c:pt idx="39">
                  <c:v>5.25</c:v>
                </c:pt>
                <c:pt idx="40">
                  <c:v>5.25</c:v>
                </c:pt>
                <c:pt idx="41">
                  <c:v>5.25</c:v>
                </c:pt>
                <c:pt idx="42">
                  <c:v>5.25</c:v>
                </c:pt>
                <c:pt idx="43">
                  <c:v>5.25</c:v>
                </c:pt>
                <c:pt idx="44">
                  <c:v>5</c:v>
                </c:pt>
                <c:pt idx="45">
                  <c:v>5</c:v>
                </c:pt>
                <c:pt idx="46">
                  <c:v>5</c:v>
                </c:pt>
                <c:pt idx="47">
                  <c:v>5</c:v>
                </c:pt>
                <c:pt idx="48">
                  <c:v>5</c:v>
                </c:pt>
                <c:pt idx="49">
                  <c:v>5</c:v>
                </c:pt>
                <c:pt idx="50">
                  <c:v>4.75</c:v>
                </c:pt>
                <c:pt idx="51">
                  <c:v>4.75</c:v>
                </c:pt>
                <c:pt idx="52">
                  <c:v>4.75</c:v>
                </c:pt>
                <c:pt idx="53">
                  <c:v>4.75</c:v>
                </c:pt>
                <c:pt idx="54">
                  <c:v>4.75</c:v>
                </c:pt>
                <c:pt idx="55">
                  <c:v>4.75</c:v>
                </c:pt>
                <c:pt idx="56">
                  <c:v>4.5</c:v>
                </c:pt>
                <c:pt idx="57">
                  <c:v>4.5</c:v>
                </c:pt>
                <c:pt idx="58">
                  <c:v>4.5</c:v>
                </c:pt>
                <c:pt idx="59">
                  <c:v>4.5</c:v>
                </c:pt>
                <c:pt idx="60">
                  <c:v>4.5</c:v>
                </c:pt>
                <c:pt idx="61">
                  <c:v>4.5</c:v>
                </c:pt>
                <c:pt idx="62">
                  <c:v>4.5</c:v>
                </c:pt>
                <c:pt idx="63">
                  <c:v>4.5</c:v>
                </c:pt>
                <c:pt idx="64">
                  <c:v>4.5</c:v>
                </c:pt>
                <c:pt idx="65">
                  <c:v>4.5</c:v>
                </c:pt>
                <c:pt idx="66">
                  <c:v>4.5</c:v>
                </c:pt>
                <c:pt idx="67">
                  <c:v>4.5</c:v>
                </c:pt>
                <c:pt idx="68">
                  <c:v>4.5</c:v>
                </c:pt>
                <c:pt idx="69">
                  <c:v>4.5</c:v>
                </c:pt>
                <c:pt idx="70">
                  <c:v>4.5</c:v>
                </c:pt>
                <c:pt idx="71">
                  <c:v>4.5</c:v>
                </c:pt>
                <c:pt idx="72">
                  <c:v>4.5</c:v>
                </c:pt>
                <c:pt idx="73">
                  <c:v>4.5</c:v>
                </c:pt>
                <c:pt idx="74">
                  <c:v>4.5</c:v>
                </c:pt>
                <c:pt idx="75">
                  <c:v>4.5</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numCache>
            </c:numRef>
          </c:val>
          <c:smooth val="0"/>
        </c:ser>
        <c:ser>
          <c:idx val="0"/>
          <c:order val="5"/>
          <c:tx>
            <c:strRef>
              <c:f>'Chart 35'!$G$1</c:f>
              <c:strCache>
                <c:ptCount val="1"/>
                <c:pt idx="0">
                  <c:v>Lombard repo facility</c:v>
                </c:pt>
              </c:strCache>
            </c:strRef>
          </c:tx>
          <c:spPr>
            <a:ln w="12700">
              <a:solidFill>
                <a:srgbClr val="ED7D31">
                  <a:lumMod val="75000"/>
                </a:srgbClr>
              </a:solidFill>
            </a:ln>
          </c:spPr>
          <c:marker>
            <c:symbol val="none"/>
          </c:marker>
          <c:cat>
            <c:numRef>
              <c:f>'Chart 35'!$A$2:$A$154</c:f>
              <c:numCache>
                <c:formatCode>[$-409]dd\-mmm\-yy;@</c:formatCode>
                <c:ptCount val="153"/>
                <c:pt idx="0">
                  <c:v>42382</c:v>
                </c:pt>
                <c:pt idx="1">
                  <c:v>42389</c:v>
                </c:pt>
                <c:pt idx="2">
                  <c:v>42396</c:v>
                </c:pt>
                <c:pt idx="3">
                  <c:v>42403</c:v>
                </c:pt>
                <c:pt idx="4">
                  <c:v>42410</c:v>
                </c:pt>
                <c:pt idx="5">
                  <c:v>42417</c:v>
                </c:pt>
                <c:pt idx="6">
                  <c:v>42424</c:v>
                </c:pt>
                <c:pt idx="7">
                  <c:v>42431</c:v>
                </c:pt>
                <c:pt idx="8">
                  <c:v>42438</c:v>
                </c:pt>
                <c:pt idx="9">
                  <c:v>42445</c:v>
                </c:pt>
                <c:pt idx="10">
                  <c:v>42452</c:v>
                </c:pt>
                <c:pt idx="11">
                  <c:v>42459</c:v>
                </c:pt>
                <c:pt idx="12">
                  <c:v>42466</c:v>
                </c:pt>
                <c:pt idx="13">
                  <c:v>42473</c:v>
                </c:pt>
                <c:pt idx="14">
                  <c:v>42480</c:v>
                </c:pt>
                <c:pt idx="15">
                  <c:v>42487</c:v>
                </c:pt>
                <c:pt idx="16">
                  <c:v>42494</c:v>
                </c:pt>
                <c:pt idx="17">
                  <c:v>42501</c:v>
                </c:pt>
                <c:pt idx="18">
                  <c:v>42508</c:v>
                </c:pt>
                <c:pt idx="19">
                  <c:v>42515</c:v>
                </c:pt>
                <c:pt idx="20">
                  <c:v>42522</c:v>
                </c:pt>
                <c:pt idx="21">
                  <c:v>42529</c:v>
                </c:pt>
                <c:pt idx="22">
                  <c:v>42536</c:v>
                </c:pt>
                <c:pt idx="23">
                  <c:v>42543</c:v>
                </c:pt>
                <c:pt idx="24">
                  <c:v>42550</c:v>
                </c:pt>
                <c:pt idx="25">
                  <c:v>42557</c:v>
                </c:pt>
                <c:pt idx="26">
                  <c:v>42564</c:v>
                </c:pt>
                <c:pt idx="27">
                  <c:v>42571</c:v>
                </c:pt>
                <c:pt idx="28">
                  <c:v>42578</c:v>
                </c:pt>
                <c:pt idx="29">
                  <c:v>42585</c:v>
                </c:pt>
                <c:pt idx="30">
                  <c:v>42592</c:v>
                </c:pt>
                <c:pt idx="31">
                  <c:v>42599</c:v>
                </c:pt>
                <c:pt idx="32">
                  <c:v>42606</c:v>
                </c:pt>
                <c:pt idx="33">
                  <c:v>42613</c:v>
                </c:pt>
                <c:pt idx="34">
                  <c:v>42620</c:v>
                </c:pt>
                <c:pt idx="35">
                  <c:v>42627</c:v>
                </c:pt>
                <c:pt idx="36">
                  <c:v>42635</c:v>
                </c:pt>
                <c:pt idx="37">
                  <c:v>42641</c:v>
                </c:pt>
                <c:pt idx="38">
                  <c:v>42648</c:v>
                </c:pt>
                <c:pt idx="39">
                  <c:v>42655</c:v>
                </c:pt>
                <c:pt idx="40">
                  <c:v>42662</c:v>
                </c:pt>
                <c:pt idx="41">
                  <c:v>42669</c:v>
                </c:pt>
                <c:pt idx="42">
                  <c:v>42676</c:v>
                </c:pt>
                <c:pt idx="43">
                  <c:v>42683</c:v>
                </c:pt>
                <c:pt idx="44">
                  <c:v>42690</c:v>
                </c:pt>
                <c:pt idx="45">
                  <c:v>42697</c:v>
                </c:pt>
                <c:pt idx="46">
                  <c:v>42704</c:v>
                </c:pt>
                <c:pt idx="47">
                  <c:v>42711</c:v>
                </c:pt>
                <c:pt idx="48">
                  <c:v>42718</c:v>
                </c:pt>
                <c:pt idx="49">
                  <c:v>42725</c:v>
                </c:pt>
                <c:pt idx="50">
                  <c:v>42734</c:v>
                </c:pt>
                <c:pt idx="51">
                  <c:v>42746</c:v>
                </c:pt>
                <c:pt idx="52">
                  <c:v>42753</c:v>
                </c:pt>
                <c:pt idx="53">
                  <c:v>42760</c:v>
                </c:pt>
                <c:pt idx="54">
                  <c:v>42767</c:v>
                </c:pt>
                <c:pt idx="55">
                  <c:v>42774</c:v>
                </c:pt>
                <c:pt idx="56">
                  <c:v>42781</c:v>
                </c:pt>
                <c:pt idx="57">
                  <c:v>42788</c:v>
                </c:pt>
                <c:pt idx="58">
                  <c:v>42795</c:v>
                </c:pt>
                <c:pt idx="59">
                  <c:v>42803</c:v>
                </c:pt>
                <c:pt idx="60">
                  <c:v>42809</c:v>
                </c:pt>
                <c:pt idx="61">
                  <c:v>42816</c:v>
                </c:pt>
                <c:pt idx="62">
                  <c:v>42823</c:v>
                </c:pt>
                <c:pt idx="63">
                  <c:v>42830</c:v>
                </c:pt>
                <c:pt idx="64">
                  <c:v>42837</c:v>
                </c:pt>
                <c:pt idx="65">
                  <c:v>42844</c:v>
                </c:pt>
                <c:pt idx="66">
                  <c:v>42851</c:v>
                </c:pt>
                <c:pt idx="67">
                  <c:v>42858</c:v>
                </c:pt>
                <c:pt idx="68">
                  <c:v>42865</c:v>
                </c:pt>
                <c:pt idx="69">
                  <c:v>42872</c:v>
                </c:pt>
                <c:pt idx="70">
                  <c:v>42879</c:v>
                </c:pt>
                <c:pt idx="71">
                  <c:v>42886</c:v>
                </c:pt>
                <c:pt idx="72">
                  <c:v>42893</c:v>
                </c:pt>
                <c:pt idx="73">
                  <c:v>42900</c:v>
                </c:pt>
                <c:pt idx="74">
                  <c:v>42907</c:v>
                </c:pt>
                <c:pt idx="75">
                  <c:v>42914</c:v>
                </c:pt>
                <c:pt idx="76">
                  <c:v>42921</c:v>
                </c:pt>
                <c:pt idx="77">
                  <c:v>42928</c:v>
                </c:pt>
                <c:pt idx="78">
                  <c:v>42935</c:v>
                </c:pt>
                <c:pt idx="79">
                  <c:v>42942</c:v>
                </c:pt>
                <c:pt idx="80">
                  <c:v>42949</c:v>
                </c:pt>
                <c:pt idx="81">
                  <c:v>42956</c:v>
                </c:pt>
                <c:pt idx="82">
                  <c:v>42963</c:v>
                </c:pt>
                <c:pt idx="83">
                  <c:v>42970</c:v>
                </c:pt>
                <c:pt idx="84">
                  <c:v>42977</c:v>
                </c:pt>
                <c:pt idx="85">
                  <c:v>42984</c:v>
                </c:pt>
                <c:pt idx="86">
                  <c:v>42991</c:v>
                </c:pt>
                <c:pt idx="87">
                  <c:v>42998</c:v>
                </c:pt>
                <c:pt idx="88">
                  <c:v>43005</c:v>
                </c:pt>
                <c:pt idx="89">
                  <c:v>43012</c:v>
                </c:pt>
                <c:pt idx="90">
                  <c:v>43019</c:v>
                </c:pt>
                <c:pt idx="91">
                  <c:v>43026</c:v>
                </c:pt>
                <c:pt idx="92">
                  <c:v>43033</c:v>
                </c:pt>
                <c:pt idx="93">
                  <c:v>43040</c:v>
                </c:pt>
                <c:pt idx="94">
                  <c:v>43047</c:v>
                </c:pt>
                <c:pt idx="95">
                  <c:v>43054</c:v>
                </c:pt>
                <c:pt idx="96">
                  <c:v>43061</c:v>
                </c:pt>
                <c:pt idx="97">
                  <c:v>43068</c:v>
                </c:pt>
                <c:pt idx="98">
                  <c:v>43075</c:v>
                </c:pt>
                <c:pt idx="99">
                  <c:v>43082</c:v>
                </c:pt>
                <c:pt idx="100">
                  <c:v>43089</c:v>
                </c:pt>
                <c:pt idx="101">
                  <c:v>43096</c:v>
                </c:pt>
                <c:pt idx="102">
                  <c:v>43110</c:v>
                </c:pt>
                <c:pt idx="103">
                  <c:v>43117</c:v>
                </c:pt>
                <c:pt idx="104">
                  <c:v>43124</c:v>
                </c:pt>
                <c:pt idx="105">
                  <c:v>43131</c:v>
                </c:pt>
                <c:pt idx="106">
                  <c:v>43138</c:v>
                </c:pt>
                <c:pt idx="107">
                  <c:v>43145</c:v>
                </c:pt>
                <c:pt idx="108">
                  <c:v>43152</c:v>
                </c:pt>
                <c:pt idx="109">
                  <c:v>43159</c:v>
                </c:pt>
                <c:pt idx="110">
                  <c:v>43166</c:v>
                </c:pt>
                <c:pt idx="111">
                  <c:v>43173</c:v>
                </c:pt>
                <c:pt idx="112">
                  <c:v>43180</c:v>
                </c:pt>
                <c:pt idx="113">
                  <c:v>43187</c:v>
                </c:pt>
                <c:pt idx="114">
                  <c:v>43194</c:v>
                </c:pt>
                <c:pt idx="115">
                  <c:v>43201</c:v>
                </c:pt>
                <c:pt idx="116">
                  <c:v>43208</c:v>
                </c:pt>
                <c:pt idx="117">
                  <c:v>43215</c:v>
                </c:pt>
                <c:pt idx="118">
                  <c:v>43222</c:v>
                </c:pt>
                <c:pt idx="119">
                  <c:v>43230</c:v>
                </c:pt>
                <c:pt idx="120">
                  <c:v>43236</c:v>
                </c:pt>
                <c:pt idx="121">
                  <c:v>43242</c:v>
                </c:pt>
                <c:pt idx="122">
                  <c:v>43249</c:v>
                </c:pt>
                <c:pt idx="123">
                  <c:v>43257</c:v>
                </c:pt>
                <c:pt idx="124">
                  <c:v>43264</c:v>
                </c:pt>
                <c:pt idx="125">
                  <c:v>43271</c:v>
                </c:pt>
                <c:pt idx="126">
                  <c:v>43278</c:v>
                </c:pt>
                <c:pt idx="127">
                  <c:v>43285</c:v>
                </c:pt>
                <c:pt idx="128">
                  <c:v>43292</c:v>
                </c:pt>
                <c:pt idx="129">
                  <c:v>43299</c:v>
                </c:pt>
                <c:pt idx="130">
                  <c:v>43306</c:v>
                </c:pt>
                <c:pt idx="131">
                  <c:v>43313</c:v>
                </c:pt>
                <c:pt idx="132">
                  <c:v>43320</c:v>
                </c:pt>
                <c:pt idx="133">
                  <c:v>43327</c:v>
                </c:pt>
                <c:pt idx="134">
                  <c:v>43334</c:v>
                </c:pt>
                <c:pt idx="135">
                  <c:v>43341</c:v>
                </c:pt>
                <c:pt idx="136">
                  <c:v>43348</c:v>
                </c:pt>
                <c:pt idx="137">
                  <c:v>43355</c:v>
                </c:pt>
                <c:pt idx="138">
                  <c:v>43362</c:v>
                </c:pt>
                <c:pt idx="139">
                  <c:v>43369</c:v>
                </c:pt>
                <c:pt idx="140">
                  <c:v>43376</c:v>
                </c:pt>
                <c:pt idx="141">
                  <c:v>43383</c:v>
                </c:pt>
                <c:pt idx="142">
                  <c:v>43390</c:v>
                </c:pt>
                <c:pt idx="143">
                  <c:v>43397</c:v>
                </c:pt>
                <c:pt idx="144">
                  <c:v>43404</c:v>
                </c:pt>
                <c:pt idx="145">
                  <c:v>43411</c:v>
                </c:pt>
                <c:pt idx="146">
                  <c:v>43418</c:v>
                </c:pt>
                <c:pt idx="147">
                  <c:v>43425</c:v>
                </c:pt>
                <c:pt idx="148">
                  <c:v>43432</c:v>
                </c:pt>
                <c:pt idx="149">
                  <c:v>43439</c:v>
                </c:pt>
                <c:pt idx="150">
                  <c:v>43446</c:v>
                </c:pt>
                <c:pt idx="151">
                  <c:v>43453</c:v>
                </c:pt>
                <c:pt idx="152">
                  <c:v>43460</c:v>
                </c:pt>
              </c:numCache>
            </c:numRef>
          </c:cat>
          <c:val>
            <c:numRef>
              <c:f>'Chart 35'!$G$2:$G$154</c:f>
              <c:numCache>
                <c:formatCode>_(* #,##0.0_);_(* \(#,##0.0\);_(* "-"??_);_(@_)</c:formatCode>
                <c:ptCount val="153"/>
                <c:pt idx="0">
                  <c:v>10.25</c:v>
                </c:pt>
                <c:pt idx="1">
                  <c:v>10.25</c:v>
                </c:pt>
                <c:pt idx="2">
                  <c:v>10.25</c:v>
                </c:pt>
                <c:pt idx="3">
                  <c:v>10.25</c:v>
                </c:pt>
                <c:pt idx="4">
                  <c:v>10.25</c:v>
                </c:pt>
                <c:pt idx="5">
                  <c:v>10</c:v>
                </c:pt>
                <c:pt idx="6">
                  <c:v>10</c:v>
                </c:pt>
                <c:pt idx="7">
                  <c:v>10</c:v>
                </c:pt>
                <c:pt idx="8">
                  <c:v>10</c:v>
                </c:pt>
                <c:pt idx="9">
                  <c:v>10</c:v>
                </c:pt>
                <c:pt idx="10">
                  <c:v>10</c:v>
                </c:pt>
                <c:pt idx="11">
                  <c:v>9.75</c:v>
                </c:pt>
                <c:pt idx="12">
                  <c:v>9.75</c:v>
                </c:pt>
                <c:pt idx="13">
                  <c:v>9.75</c:v>
                </c:pt>
                <c:pt idx="14">
                  <c:v>9.75</c:v>
                </c:pt>
                <c:pt idx="15">
                  <c:v>9.75</c:v>
                </c:pt>
                <c:pt idx="16">
                  <c:v>9.75</c:v>
                </c:pt>
                <c:pt idx="17">
                  <c:v>9.75</c:v>
                </c:pt>
                <c:pt idx="18">
                  <c:v>9.25</c:v>
                </c:pt>
                <c:pt idx="19">
                  <c:v>9.25</c:v>
                </c:pt>
                <c:pt idx="20">
                  <c:v>9.25</c:v>
                </c:pt>
                <c:pt idx="21">
                  <c:v>9.25</c:v>
                </c:pt>
                <c:pt idx="22">
                  <c:v>9.25</c:v>
                </c:pt>
                <c:pt idx="23">
                  <c:v>9.25</c:v>
                </c:pt>
                <c:pt idx="24">
                  <c:v>9</c:v>
                </c:pt>
                <c:pt idx="25">
                  <c:v>9</c:v>
                </c:pt>
                <c:pt idx="26">
                  <c:v>9</c:v>
                </c:pt>
                <c:pt idx="27">
                  <c:v>9</c:v>
                </c:pt>
                <c:pt idx="28">
                  <c:v>9</c:v>
                </c:pt>
                <c:pt idx="29">
                  <c:v>9</c:v>
                </c:pt>
                <c:pt idx="30">
                  <c:v>9</c:v>
                </c:pt>
                <c:pt idx="31">
                  <c:v>8.75</c:v>
                </c:pt>
                <c:pt idx="32">
                  <c:v>8.75</c:v>
                </c:pt>
                <c:pt idx="33">
                  <c:v>8.75</c:v>
                </c:pt>
                <c:pt idx="34">
                  <c:v>8.75</c:v>
                </c:pt>
                <c:pt idx="35">
                  <c:v>8.75</c:v>
                </c:pt>
                <c:pt idx="36">
                  <c:v>8.75</c:v>
                </c:pt>
                <c:pt idx="37">
                  <c:v>8.25</c:v>
                </c:pt>
                <c:pt idx="38">
                  <c:v>8.25</c:v>
                </c:pt>
                <c:pt idx="39">
                  <c:v>8.25</c:v>
                </c:pt>
                <c:pt idx="40">
                  <c:v>8.25</c:v>
                </c:pt>
                <c:pt idx="41">
                  <c:v>8.25</c:v>
                </c:pt>
                <c:pt idx="42">
                  <c:v>8.25</c:v>
                </c:pt>
                <c:pt idx="43">
                  <c:v>8.25</c:v>
                </c:pt>
                <c:pt idx="44">
                  <c:v>8</c:v>
                </c:pt>
                <c:pt idx="45">
                  <c:v>8</c:v>
                </c:pt>
                <c:pt idx="46">
                  <c:v>8</c:v>
                </c:pt>
                <c:pt idx="47">
                  <c:v>8</c:v>
                </c:pt>
                <c:pt idx="48">
                  <c:v>8</c:v>
                </c:pt>
                <c:pt idx="49">
                  <c:v>8</c:v>
                </c:pt>
                <c:pt idx="50">
                  <c:v>7.75</c:v>
                </c:pt>
                <c:pt idx="51">
                  <c:v>7.75</c:v>
                </c:pt>
                <c:pt idx="52">
                  <c:v>7.75</c:v>
                </c:pt>
                <c:pt idx="53">
                  <c:v>7.75</c:v>
                </c:pt>
                <c:pt idx="54">
                  <c:v>7.75</c:v>
                </c:pt>
                <c:pt idx="55">
                  <c:v>7.75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pt idx="101">
                  <c:v>7.5</c:v>
                </c:pt>
                <c:pt idx="102">
                  <c:v>7.5</c:v>
                </c:pt>
                <c:pt idx="103">
                  <c:v>7.5</c:v>
                </c:pt>
                <c:pt idx="104">
                  <c:v>7.5</c:v>
                </c:pt>
                <c:pt idx="105">
                  <c:v>7.5</c:v>
                </c:pt>
                <c:pt idx="106">
                  <c:v>7.5</c:v>
                </c:pt>
                <c:pt idx="107">
                  <c:v>7.5</c:v>
                </c:pt>
                <c:pt idx="108">
                  <c:v>7.5</c:v>
                </c:pt>
                <c:pt idx="109">
                  <c:v>7.5</c:v>
                </c:pt>
                <c:pt idx="110">
                  <c:v>7.5</c:v>
                </c:pt>
                <c:pt idx="111">
                  <c:v>7.5</c:v>
                </c:pt>
                <c:pt idx="112">
                  <c:v>7.5</c:v>
                </c:pt>
                <c:pt idx="113">
                  <c:v>7.5</c:v>
                </c:pt>
                <c:pt idx="114">
                  <c:v>7.5</c:v>
                </c:pt>
                <c:pt idx="115">
                  <c:v>7.5</c:v>
                </c:pt>
                <c:pt idx="116">
                  <c:v>7.5</c:v>
                </c:pt>
                <c:pt idx="117">
                  <c:v>7.5</c:v>
                </c:pt>
                <c:pt idx="118">
                  <c:v>7.5</c:v>
                </c:pt>
                <c:pt idx="119">
                  <c:v>7.5</c:v>
                </c:pt>
                <c:pt idx="120">
                  <c:v>7.5</c:v>
                </c:pt>
                <c:pt idx="121">
                  <c:v>7.5</c:v>
                </c:pt>
                <c:pt idx="122">
                  <c:v>7.5</c:v>
                </c:pt>
                <c:pt idx="123">
                  <c:v>7.5</c:v>
                </c:pt>
                <c:pt idx="124">
                  <c:v>7.5</c:v>
                </c:pt>
                <c:pt idx="125">
                  <c:v>7.5</c:v>
                </c:pt>
                <c:pt idx="126">
                  <c:v>7.5</c:v>
                </c:pt>
                <c:pt idx="127">
                  <c:v>7.5</c:v>
                </c:pt>
                <c:pt idx="128">
                  <c:v>7.5</c:v>
                </c:pt>
                <c:pt idx="129">
                  <c:v>7.5</c:v>
                </c:pt>
                <c:pt idx="130">
                  <c:v>7.5</c:v>
                </c:pt>
                <c:pt idx="131">
                  <c:v>7.5</c:v>
                </c:pt>
                <c:pt idx="132">
                  <c:v>7.5</c:v>
                </c:pt>
                <c:pt idx="133">
                  <c:v>7.5</c:v>
                </c:pt>
                <c:pt idx="134">
                  <c:v>7.5</c:v>
                </c:pt>
                <c:pt idx="135">
                  <c:v>7.5</c:v>
                </c:pt>
                <c:pt idx="136">
                  <c:v>7.5</c:v>
                </c:pt>
                <c:pt idx="137">
                  <c:v>7.5</c:v>
                </c:pt>
                <c:pt idx="138">
                  <c:v>7.5</c:v>
                </c:pt>
                <c:pt idx="139">
                  <c:v>7.5</c:v>
                </c:pt>
                <c:pt idx="140">
                  <c:v>7.5</c:v>
                </c:pt>
                <c:pt idx="141">
                  <c:v>7.5</c:v>
                </c:pt>
                <c:pt idx="142">
                  <c:v>7.5</c:v>
                </c:pt>
                <c:pt idx="143">
                  <c:v>7.5</c:v>
                </c:pt>
                <c:pt idx="144">
                  <c:v>7.5</c:v>
                </c:pt>
                <c:pt idx="145">
                  <c:v>7.5</c:v>
                </c:pt>
                <c:pt idx="146">
                  <c:v>7.5</c:v>
                </c:pt>
                <c:pt idx="147">
                  <c:v>7.5</c:v>
                </c:pt>
                <c:pt idx="148">
                  <c:v>7.5</c:v>
                </c:pt>
                <c:pt idx="149">
                  <c:v>7.5</c:v>
                </c:pt>
                <c:pt idx="150">
                  <c:v>7.5</c:v>
                </c:pt>
                <c:pt idx="151">
                  <c:v>7.5</c:v>
                </c:pt>
                <c:pt idx="152">
                  <c:v>7.5</c:v>
                </c:pt>
              </c:numCache>
            </c:numRef>
          </c:val>
          <c:smooth val="0"/>
        </c:ser>
        <c:dLbls>
          <c:showLegendKey val="0"/>
          <c:showVal val="0"/>
          <c:showCatName val="0"/>
          <c:showSerName val="0"/>
          <c:showPercent val="0"/>
          <c:showBubbleSize val="0"/>
        </c:dLbls>
        <c:smooth val="0"/>
        <c:axId val="428674536"/>
        <c:axId val="429918848"/>
      </c:lineChart>
      <c:dateAx>
        <c:axId val="428674536"/>
        <c:scaling>
          <c:orientation val="minMax"/>
          <c:max val="43373"/>
          <c:min val="42736"/>
        </c:scaling>
        <c:delete val="0"/>
        <c:axPos val="b"/>
        <c:numFmt formatCode="dd/mm/yy;@" sourceLinked="0"/>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pitchFamily="50" charset="0"/>
                <a:ea typeface="Calibri"/>
                <a:cs typeface="Calibri"/>
              </a:defRPr>
            </a:pPr>
            <a:endParaRPr lang="en-US"/>
          </a:p>
        </c:txPr>
        <c:crossAx val="429918848"/>
        <c:crosses val="autoZero"/>
        <c:auto val="1"/>
        <c:lblOffset val="100"/>
        <c:baseTimeUnit val="days"/>
        <c:majorUnit val="30"/>
        <c:majorTimeUnit val="days"/>
      </c:dateAx>
      <c:valAx>
        <c:axId val="429918848"/>
        <c:scaling>
          <c:orientation val="minMax"/>
          <c:max val="8"/>
          <c:min val="4"/>
        </c:scaling>
        <c:delete val="0"/>
        <c:axPos val="l"/>
        <c:numFmt formatCode="_(* #,##0_);_(* \(#,##0\);_(* &quot;-&quot;_);_(@_)" sourceLinked="0"/>
        <c:majorTickMark val="out"/>
        <c:minorTickMark val="none"/>
        <c:tickLblPos val="nextTo"/>
        <c:spPr>
          <a:ln w="6350">
            <a:solidFill>
              <a:sysClr val="windowText" lastClr="000000"/>
            </a:solidFill>
          </a:ln>
        </c:spPr>
        <c:txPr>
          <a:bodyPr rot="0" vert="horz"/>
          <a:lstStyle/>
          <a:p>
            <a:pPr>
              <a:defRPr sz="600" b="0" i="0" u="none" strike="noStrike" baseline="0">
                <a:solidFill>
                  <a:srgbClr val="000000"/>
                </a:solidFill>
                <a:latin typeface="GHEA Grapalat" pitchFamily="50" charset="0"/>
                <a:ea typeface="Calibri"/>
                <a:cs typeface="Calibri"/>
              </a:defRPr>
            </a:pPr>
            <a:endParaRPr lang="en-US"/>
          </a:p>
        </c:txPr>
        <c:crossAx val="428674536"/>
        <c:crosses val="autoZero"/>
        <c:crossBetween val="between"/>
        <c:majorUnit val="1"/>
      </c:valAx>
    </c:plotArea>
    <c:legend>
      <c:legendPos val="r"/>
      <c:layout>
        <c:manualLayout>
          <c:xMode val="edge"/>
          <c:yMode val="edge"/>
          <c:x val="2.3796489451069765E-2"/>
          <c:y val="0.8125886550737883"/>
          <c:w val="0.95844047619047623"/>
          <c:h val="0.17454341411558108"/>
        </c:manualLayout>
      </c:layout>
      <c:overlay val="0"/>
      <c:txPr>
        <a:bodyPr/>
        <a:lstStyle/>
        <a:p>
          <a:pPr>
            <a:defRPr sz="900" b="0" i="1" u="none" strike="noStrike" baseline="-14000">
              <a:solidFill>
                <a:srgbClr val="000000"/>
              </a:solidFill>
              <a:latin typeface="GHEA Grapalat" pitchFamily="50" charset="0"/>
              <a:ea typeface="Calibri"/>
              <a:cs typeface="Calibri"/>
            </a:defRPr>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2"/>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41066413608203"/>
          <c:y val="5.8933070866141725E-2"/>
          <c:w val="0.78763692214884429"/>
          <c:h val="0.38761718054105693"/>
        </c:manualLayout>
      </c:layout>
      <c:areaChart>
        <c:grouping val="standard"/>
        <c:varyColors val="0"/>
        <c:ser>
          <c:idx val="0"/>
          <c:order val="0"/>
          <c:tx>
            <c:strRef>
              <c:f>'Chart 36'!$B$1</c:f>
              <c:strCache>
                <c:ptCount val="1"/>
                <c:pt idx="0">
                  <c:v>Deposit</c:v>
                </c:pt>
              </c:strCache>
            </c:strRef>
          </c:tx>
          <c:spPr>
            <a:solidFill>
              <a:srgbClr val="4F81BD">
                <a:lumMod val="40000"/>
                <a:lumOff val="60000"/>
              </a:srgbClr>
            </a:solidFill>
            <a:ln>
              <a:noFill/>
            </a:ln>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36'!$B$2:$B$61</c:f>
              <c:numCache>
                <c:formatCode>_(* #,##0.0_);_(* \(#,##0.0\);_(* "-"??_);_(@_)</c:formatCode>
                <c:ptCount val="48"/>
                <c:pt idx="0">
                  <c:v>-8542.2049384105267</c:v>
                </c:pt>
                <c:pt idx="1">
                  <c:v>-7119.7926349649997</c:v>
                </c:pt>
                <c:pt idx="2">
                  <c:v>-11961.484039804547</c:v>
                </c:pt>
                <c:pt idx="3">
                  <c:v>-11703.385946223811</c:v>
                </c:pt>
                <c:pt idx="4">
                  <c:v>-11968.387203278948</c:v>
                </c:pt>
                <c:pt idx="5">
                  <c:v>-7820.9863602347832</c:v>
                </c:pt>
                <c:pt idx="6">
                  <c:v>-5683.2760102583343</c:v>
                </c:pt>
                <c:pt idx="7">
                  <c:v>-4155.7763861523808</c:v>
                </c:pt>
                <c:pt idx="8">
                  <c:v>-790.6656881904762</c:v>
                </c:pt>
                <c:pt idx="9">
                  <c:v>-6071.0004825454535</c:v>
                </c:pt>
                <c:pt idx="10">
                  <c:v>-4713.9468395333333</c:v>
                </c:pt>
                <c:pt idx="11">
                  <c:v>-8626.7971824363649</c:v>
                </c:pt>
                <c:pt idx="12">
                  <c:v>-13100.594549173335</c:v>
                </c:pt>
                <c:pt idx="13">
                  <c:v>-4853.3393832952379</c:v>
                </c:pt>
                <c:pt idx="14">
                  <c:v>-1228.8031485809524</c:v>
                </c:pt>
                <c:pt idx="15">
                  <c:v>-11322.087704913636</c:v>
                </c:pt>
                <c:pt idx="16">
                  <c:v>-12559.418976042854</c:v>
                </c:pt>
                <c:pt idx="17">
                  <c:v>-18225.796541218184</c:v>
                </c:pt>
                <c:pt idx="18">
                  <c:v>-15695.072540989995</c:v>
                </c:pt>
                <c:pt idx="19">
                  <c:v>-11654.079056778259</c:v>
                </c:pt>
                <c:pt idx="20">
                  <c:v>-7605.9533892761901</c:v>
                </c:pt>
                <c:pt idx="21">
                  <c:v>-6486.6446135904753</c:v>
                </c:pt>
                <c:pt idx="22">
                  <c:v>-36934.815092568177</c:v>
                </c:pt>
                <c:pt idx="23">
                  <c:v>-23116.852024345455</c:v>
                </c:pt>
                <c:pt idx="24">
                  <c:v>-24143.586426715789</c:v>
                </c:pt>
                <c:pt idx="25">
                  <c:v>-21738.870232274996</c:v>
                </c:pt>
                <c:pt idx="26">
                  <c:v>-34797.0185190591</c:v>
                </c:pt>
                <c:pt idx="27">
                  <c:v>-8485.3103821210534</c:v>
                </c:pt>
                <c:pt idx="28">
                  <c:v>-28305.762048595454</c:v>
                </c:pt>
                <c:pt idx="29">
                  <c:v>-22968.740504368179</c:v>
                </c:pt>
                <c:pt idx="30">
                  <c:v>-18242.248767129997</c:v>
                </c:pt>
                <c:pt idx="31">
                  <c:v>-41252.911435452173</c:v>
                </c:pt>
                <c:pt idx="32">
                  <c:v>-30538.783082215006</c:v>
                </c:pt>
                <c:pt idx="33">
                  <c:v>-16441.340143204543</c:v>
                </c:pt>
                <c:pt idx="34">
                  <c:v>-33950.163312622732</c:v>
                </c:pt>
                <c:pt idx="35">
                  <c:v>-10093.778104357141</c:v>
                </c:pt>
                <c:pt idx="36">
                  <c:v>-22427.239452064998</c:v>
                </c:pt>
                <c:pt idx="37">
                  <c:v>-21254.227275369998</c:v>
                </c:pt>
                <c:pt idx="38">
                  <c:v>-52202.597991880961</c:v>
                </c:pt>
                <c:pt idx="39">
                  <c:v>-49890.836826231571</c:v>
                </c:pt>
                <c:pt idx="40">
                  <c:v>-32568.327223861903</c:v>
                </c:pt>
                <c:pt idx="41">
                  <c:v>-42010.22056688572</c:v>
                </c:pt>
                <c:pt idx="42">
                  <c:v>-9879.7761638571428</c:v>
                </c:pt>
                <c:pt idx="43">
                  <c:v>-4004.8415128000001</c:v>
                </c:pt>
                <c:pt idx="44">
                  <c:v>-4441.1569962190479</c:v>
                </c:pt>
                <c:pt idx="45">
                  <c:v>-2782.1611457181821</c:v>
                </c:pt>
                <c:pt idx="46">
                  <c:v>-4539.6900536043477</c:v>
                </c:pt>
                <c:pt idx="47">
                  <c:v>-2038.5631441666667</c:v>
                </c:pt>
              </c:numCache>
            </c:numRef>
          </c:val>
        </c:ser>
        <c:ser>
          <c:idx val="1"/>
          <c:order val="1"/>
          <c:tx>
            <c:strRef>
              <c:f>'Chart 36'!$C$1</c:f>
              <c:strCache>
                <c:ptCount val="1"/>
                <c:pt idx="0">
                  <c:v>Deposit auctions</c:v>
                </c:pt>
              </c:strCache>
            </c:strRef>
          </c:tx>
          <c:spPr>
            <a:solidFill>
              <a:srgbClr val="C0504D">
                <a:lumMod val="40000"/>
                <a:lumOff val="60000"/>
              </a:srgbClr>
            </a:solidFill>
            <a:ln>
              <a:noFill/>
            </a:ln>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36'!$C$2:$C$61</c:f>
              <c:numCache>
                <c:formatCode>_(* #,##0.0_);_(* \(#,##0.0\);_(* "-"??_);_(@_)</c:formatCode>
                <c:ptCount val="48"/>
                <c:pt idx="0">
                  <c:v>-5841.6131576105272</c:v>
                </c:pt>
                <c:pt idx="1">
                  <c:v>-7083.7847445549996</c:v>
                </c:pt>
                <c:pt idx="2">
                  <c:v>-11954.664176790911</c:v>
                </c:pt>
                <c:pt idx="3">
                  <c:v>-10904.141301728572</c:v>
                </c:pt>
                <c:pt idx="4">
                  <c:v>-10836.529236457895</c:v>
                </c:pt>
                <c:pt idx="5">
                  <c:v>-4477.9883495043478</c:v>
                </c:pt>
                <c:pt idx="6">
                  <c:v>0</c:v>
                </c:pt>
                <c:pt idx="7">
                  <c:v>0</c:v>
                </c:pt>
                <c:pt idx="8">
                  <c:v>0</c:v>
                </c:pt>
                <c:pt idx="9">
                  <c:v>0</c:v>
                </c:pt>
                <c:pt idx="10">
                  <c:v>0</c:v>
                </c:pt>
                <c:pt idx="11">
                  <c:v>0</c:v>
                </c:pt>
                <c:pt idx="15">
                  <c:v>0</c:v>
                </c:pt>
                <c:pt idx="16">
                  <c:v>0</c:v>
                </c:pt>
                <c:pt idx="17">
                  <c:v>0</c:v>
                </c:pt>
                <c:pt idx="18">
                  <c:v>0</c:v>
                </c:pt>
                <c:pt idx="19">
                  <c:v>0</c:v>
                </c:pt>
                <c:pt idx="20">
                  <c:v>0</c:v>
                </c:pt>
                <c:pt idx="21">
                  <c:v>0</c:v>
                </c:pt>
                <c:pt idx="22">
                  <c:v>0</c:v>
                </c:pt>
                <c:pt idx="23">
                  <c:v>0</c:v>
                </c:pt>
                <c:pt idx="24">
                  <c:v>-8430.3691160947365</c:v>
                </c:pt>
                <c:pt idx="25">
                  <c:v>-17643.337321314997</c:v>
                </c:pt>
                <c:pt idx="26">
                  <c:v>-33139.086868990918</c:v>
                </c:pt>
                <c:pt idx="27">
                  <c:v>0</c:v>
                </c:pt>
                <c:pt idx="28">
                  <c:v>0</c:v>
                </c:pt>
                <c:pt idx="29">
                  <c:v>0</c:v>
                </c:pt>
                <c:pt idx="30">
                  <c:v>0</c:v>
                </c:pt>
                <c:pt idx="31">
                  <c:v>0</c:v>
                </c:pt>
                <c:pt idx="32">
                  <c:v>0</c:v>
                </c:pt>
                <c:pt idx="33">
                  <c:v>-5687.7417932681819</c:v>
                </c:pt>
                <c:pt idx="34">
                  <c:v>-26894.748119595457</c:v>
                </c:pt>
                <c:pt idx="35">
                  <c:v>-429.43094845714285</c:v>
                </c:pt>
                <c:pt idx="36">
                  <c:v>0</c:v>
                </c:pt>
                <c:pt idx="37">
                  <c:v>-15466.01374796</c:v>
                </c:pt>
                <c:pt idx="38">
                  <c:v>-45442.240816404774</c:v>
                </c:pt>
                <c:pt idx="39">
                  <c:v>-38463.112312921046</c:v>
                </c:pt>
                <c:pt idx="40">
                  <c:v>-25229.327289085712</c:v>
                </c:pt>
                <c:pt idx="41">
                  <c:v>-34452.14600720477</c:v>
                </c:pt>
                <c:pt idx="42">
                  <c:v>-8689.1532023476193</c:v>
                </c:pt>
                <c:pt idx="43">
                  <c:v>0</c:v>
                </c:pt>
                <c:pt idx="44">
                  <c:v>0</c:v>
                </c:pt>
                <c:pt idx="45">
                  <c:v>0</c:v>
                </c:pt>
                <c:pt idx="46">
                  <c:v>0</c:v>
                </c:pt>
                <c:pt idx="47">
                  <c:v>0</c:v>
                </c:pt>
              </c:numCache>
            </c:numRef>
          </c:val>
        </c:ser>
        <c:ser>
          <c:idx val="2"/>
          <c:order val="2"/>
          <c:tx>
            <c:strRef>
              <c:f>'Chart 36'!$D$1</c:f>
              <c:strCache>
                <c:ptCount val="1"/>
                <c:pt idx="0">
                  <c:v>Reverse repo</c:v>
                </c:pt>
              </c:strCache>
            </c:strRef>
          </c:tx>
          <c:spPr>
            <a:solidFill>
              <a:srgbClr val="1F497D">
                <a:lumMod val="40000"/>
                <a:lumOff val="60000"/>
              </a:srgbClr>
            </a:solidFill>
            <a:ln w="25400">
              <a:noFill/>
            </a:ln>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36'!$D$2:$D$61</c:f>
              <c:numCache>
                <c:formatCode>_(* #,##0.0_);_(* \(#,##0.0\);_(* "-"??_);_(@_)</c:formatCode>
                <c:ptCount val="48"/>
                <c:pt idx="0">
                  <c:v>-5841.6131576105272</c:v>
                </c:pt>
                <c:pt idx="1">
                  <c:v>-7083.7847445549996</c:v>
                </c:pt>
                <c:pt idx="2">
                  <c:v>-11954.664176790911</c:v>
                </c:pt>
                <c:pt idx="3">
                  <c:v>-10904.141301728572</c:v>
                </c:pt>
                <c:pt idx="4">
                  <c:v>-10836.529236457895</c:v>
                </c:pt>
                <c:pt idx="5">
                  <c:v>-4477.9883495043478</c:v>
                </c:pt>
                <c:pt idx="6">
                  <c:v>0</c:v>
                </c:pt>
                <c:pt idx="7">
                  <c:v>0</c:v>
                </c:pt>
                <c:pt idx="8">
                  <c:v>0</c:v>
                </c:pt>
                <c:pt idx="9">
                  <c:v>0</c:v>
                </c:pt>
                <c:pt idx="10">
                  <c:v>0</c:v>
                </c:pt>
                <c:pt idx="11">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-17670.087139047617</c:v>
                </c:pt>
                <c:pt idx="41">
                  <c:v>-12075.812077623812</c:v>
                </c:pt>
                <c:pt idx="42">
                  <c:v>-8689.1532023476193</c:v>
                </c:pt>
                <c:pt idx="43">
                  <c:v>0</c:v>
                </c:pt>
                <c:pt idx="44">
                  <c:v>0</c:v>
                </c:pt>
                <c:pt idx="45">
                  <c:v>0</c:v>
                </c:pt>
                <c:pt idx="46">
                  <c:v>0</c:v>
                </c:pt>
                <c:pt idx="47">
                  <c:v>0</c:v>
                </c:pt>
              </c:numCache>
            </c:numRef>
          </c:val>
        </c:ser>
        <c:ser>
          <c:idx val="3"/>
          <c:order val="3"/>
          <c:tx>
            <c:strRef>
              <c:f>'Chart 36'!$E$1</c:f>
              <c:strCache>
                <c:ptCount val="1"/>
                <c:pt idx="0">
                  <c:v>Foreign currency (attraction) swap</c:v>
                </c:pt>
              </c:strCache>
            </c:strRef>
          </c:tx>
          <c:spPr>
            <a:solidFill>
              <a:srgbClr val="9BBB59">
                <a:lumMod val="40000"/>
                <a:lumOff val="60000"/>
              </a:srgbClr>
            </a:solidFill>
            <a:ln w="25400">
              <a:noFill/>
            </a:ln>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36'!$E$2:$E$61</c:f>
              <c:numCache>
                <c:formatCode>_(* #,##0.0_);_(* \(#,##0.0\);_(* "-"??_);_(@_)</c:formatCode>
                <c:ptCount val="48"/>
                <c:pt idx="0">
                  <c:v>-5841.6131576105272</c:v>
                </c:pt>
                <c:pt idx="1">
                  <c:v>-7083.7847445549996</c:v>
                </c:pt>
                <c:pt idx="2">
                  <c:v>-11954.664176790911</c:v>
                </c:pt>
                <c:pt idx="3">
                  <c:v>-10904.141301728572</c:v>
                </c:pt>
                <c:pt idx="4">
                  <c:v>-10836.529236457895</c:v>
                </c:pt>
                <c:pt idx="5">
                  <c:v>-4477.9883495043478</c:v>
                </c:pt>
                <c:pt idx="6">
                  <c:v>0</c:v>
                </c:pt>
                <c:pt idx="7">
                  <c:v>0</c:v>
                </c:pt>
                <c:pt idx="8">
                  <c:v>0</c:v>
                </c:pt>
                <c:pt idx="9">
                  <c:v>0</c:v>
                </c:pt>
                <c:pt idx="10">
                  <c:v>0</c:v>
                </c:pt>
                <c:pt idx="11">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-17670.087139047617</c:v>
                </c:pt>
                <c:pt idx="41">
                  <c:v>-12075.812077623812</c:v>
                </c:pt>
                <c:pt idx="42">
                  <c:v>-8689.1532023476193</c:v>
                </c:pt>
                <c:pt idx="43">
                  <c:v>0</c:v>
                </c:pt>
                <c:pt idx="44">
                  <c:v>0</c:v>
                </c:pt>
                <c:pt idx="45">
                  <c:v>0</c:v>
                </c:pt>
                <c:pt idx="46">
                  <c:v>0</c:v>
                </c:pt>
                <c:pt idx="47">
                  <c:v>0</c:v>
                </c:pt>
              </c:numCache>
            </c:numRef>
          </c:val>
        </c:ser>
        <c:ser>
          <c:idx val="4"/>
          <c:order val="4"/>
          <c:tx>
            <c:strRef>
              <c:f>'Chart 36'!$F$1</c:f>
              <c:strCache>
                <c:ptCount val="1"/>
                <c:pt idx="0">
                  <c:v>Repo (up to 7-day)</c:v>
                </c:pt>
              </c:strCache>
            </c:strRef>
          </c:tx>
          <c:spPr>
            <a:solidFill>
              <a:srgbClr val="F79646">
                <a:lumMod val="40000"/>
                <a:lumOff val="60000"/>
              </a:srgbClr>
            </a:solidFill>
            <a:ln w="25400">
              <a:noFill/>
            </a:ln>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36'!$F$2:$F$61</c:f>
              <c:numCache>
                <c:formatCode>_(* #,##0.0_);_(* \(#,##0.0\);_(* "-"??_);_(@_)</c:formatCode>
                <c:ptCount val="48"/>
                <c:pt idx="0">
                  <c:v>200022.80239510525</c:v>
                </c:pt>
                <c:pt idx="1">
                  <c:v>199490.92667799999</c:v>
                </c:pt>
                <c:pt idx="2">
                  <c:v>194627.54834795455</c:v>
                </c:pt>
                <c:pt idx="3">
                  <c:v>186084.22059952383</c:v>
                </c:pt>
                <c:pt idx="4">
                  <c:v>166676.12317121049</c:v>
                </c:pt>
                <c:pt idx="5">
                  <c:v>155785.07067886955</c:v>
                </c:pt>
                <c:pt idx="6">
                  <c:v>141408.14514837501</c:v>
                </c:pt>
                <c:pt idx="7">
                  <c:v>129428.51628423808</c:v>
                </c:pt>
                <c:pt idx="8">
                  <c:v>136855.33089776192</c:v>
                </c:pt>
                <c:pt idx="9">
                  <c:v>119260.95454945456</c:v>
                </c:pt>
                <c:pt idx="10">
                  <c:v>105384.86138904763</c:v>
                </c:pt>
                <c:pt idx="11">
                  <c:v>113451.19016204544</c:v>
                </c:pt>
                <c:pt idx="12">
                  <c:v>97996.308705200005</c:v>
                </c:pt>
                <c:pt idx="13">
                  <c:v>83230.001607238097</c:v>
                </c:pt>
                <c:pt idx="14">
                  <c:v>67734.584765142863</c:v>
                </c:pt>
                <c:pt idx="15">
                  <c:v>66785.961337500004</c:v>
                </c:pt>
                <c:pt idx="16">
                  <c:v>50607.711903380958</c:v>
                </c:pt>
                <c:pt idx="17">
                  <c:v>50797.830542045449</c:v>
                </c:pt>
                <c:pt idx="18">
                  <c:v>31661.837351200007</c:v>
                </c:pt>
                <c:pt idx="19">
                  <c:v>28559.312639130439</c:v>
                </c:pt>
                <c:pt idx="20">
                  <c:v>26991.069507095239</c:v>
                </c:pt>
                <c:pt idx="21">
                  <c:v>13906.690110904763</c:v>
                </c:pt>
                <c:pt idx="22">
                  <c:v>252.85005645454547</c:v>
                </c:pt>
                <c:pt idx="23">
                  <c:v>5083.1196220000002</c:v>
                </c:pt>
                <c:pt idx="24">
                  <c:v>8504.4422559210525</c:v>
                </c:pt>
                <c:pt idx="25">
                  <c:v>5716.3970080999989</c:v>
                </c:pt>
                <c:pt idx="26">
                  <c:v>16644.926276409093</c:v>
                </c:pt>
                <c:pt idx="27">
                  <c:v>8577.6856774736843</c:v>
                </c:pt>
                <c:pt idx="28">
                  <c:v>698.52092386363631</c:v>
                </c:pt>
                <c:pt idx="29">
                  <c:v>4487.344564181818</c:v>
                </c:pt>
                <c:pt idx="30">
                  <c:v>2502.2617055000001</c:v>
                </c:pt>
                <c:pt idx="31">
                  <c:v>0</c:v>
                </c:pt>
                <c:pt idx="32">
                  <c:v>1200.2656437999999</c:v>
                </c:pt>
                <c:pt idx="33">
                  <c:v>3001.7161145454538</c:v>
                </c:pt>
                <c:pt idx="34">
                  <c:v>3637.539591045454</c:v>
                </c:pt>
                <c:pt idx="35">
                  <c:v>15812.339239190474</c:v>
                </c:pt>
                <c:pt idx="36">
                  <c:v>10352.39494525</c:v>
                </c:pt>
                <c:pt idx="37">
                  <c:v>620.38063705000002</c:v>
                </c:pt>
                <c:pt idx="38">
                  <c:v>2048.0618395238093</c:v>
                </c:pt>
                <c:pt idx="39">
                  <c:v>5251.0037130000001</c:v>
                </c:pt>
                <c:pt idx="40">
                  <c:v>17458.622039952381</c:v>
                </c:pt>
                <c:pt idx="41">
                  <c:v>22248.815743857147</c:v>
                </c:pt>
                <c:pt idx="42">
                  <c:v>48687.733905714282</c:v>
                </c:pt>
                <c:pt idx="43">
                  <c:v>51180.129966391309</c:v>
                </c:pt>
                <c:pt idx="44">
                  <c:v>78570.694501904771</c:v>
                </c:pt>
                <c:pt idx="45">
                  <c:v>99552.779264545476</c:v>
                </c:pt>
                <c:pt idx="46">
                  <c:v>107776.27455169565</c:v>
                </c:pt>
                <c:pt idx="47">
                  <c:v>157643.88186319047</c:v>
                </c:pt>
              </c:numCache>
            </c:numRef>
          </c:val>
        </c:ser>
        <c:ser>
          <c:idx val="5"/>
          <c:order val="5"/>
          <c:tx>
            <c:strRef>
              <c:f>'Chart 36'!$G$1</c:f>
              <c:strCache>
                <c:ptCount val="1"/>
                <c:pt idx="0">
                  <c:v>Lombard repo</c:v>
                </c:pt>
              </c:strCache>
            </c:strRef>
          </c:tx>
          <c:spPr>
            <a:solidFill>
              <a:srgbClr val="4BACC6">
                <a:lumMod val="40000"/>
                <a:lumOff val="60000"/>
              </a:srgbClr>
            </a:solidFill>
            <a:ln w="25400">
              <a:noFill/>
            </a:ln>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36'!$G$2:$G$61</c:f>
              <c:numCache>
                <c:formatCode>_(* #,##0.0_);_(* \(#,##0.0\);_(* "-"??_);_(@_)</c:formatCode>
                <c:ptCount val="48"/>
                <c:pt idx="0">
                  <c:v>165228.56341494736</c:v>
                </c:pt>
                <c:pt idx="1">
                  <c:v>92877.892128150008</c:v>
                </c:pt>
                <c:pt idx="2">
                  <c:v>74494.758258545451</c:v>
                </c:pt>
                <c:pt idx="3">
                  <c:v>60236.682200714284</c:v>
                </c:pt>
                <c:pt idx="4">
                  <c:v>17903.421953052632</c:v>
                </c:pt>
                <c:pt idx="5">
                  <c:v>5936.2995512173929</c:v>
                </c:pt>
                <c:pt idx="6">
                  <c:v>5100.1263114583335</c:v>
                </c:pt>
                <c:pt idx="7">
                  <c:v>12245.047141095238</c:v>
                </c:pt>
                <c:pt idx="8">
                  <c:v>35637.109008238098</c:v>
                </c:pt>
                <c:pt idx="9">
                  <c:v>1603.0126907727272</c:v>
                </c:pt>
                <c:pt idx="10">
                  <c:v>2264.3134595238093</c:v>
                </c:pt>
                <c:pt idx="11">
                  <c:v>8197.0859132988771</c:v>
                </c:pt>
                <c:pt idx="12">
                  <c:v>6650.967998066666</c:v>
                </c:pt>
                <c:pt idx="13">
                  <c:v>901.20329852380951</c:v>
                </c:pt>
                <c:pt idx="14">
                  <c:v>1020.7676503809523</c:v>
                </c:pt>
                <c:pt idx="15">
                  <c:v>335.75048140909092</c:v>
                </c:pt>
                <c:pt idx="16">
                  <c:v>738.27307166666674</c:v>
                </c:pt>
                <c:pt idx="17">
                  <c:v>961.13960918181829</c:v>
                </c:pt>
                <c:pt idx="18">
                  <c:v>94.044269850000006</c:v>
                </c:pt>
                <c:pt idx="19">
                  <c:v>86.956521739130437</c:v>
                </c:pt>
                <c:pt idx="20">
                  <c:v>171.47183733333333</c:v>
                </c:pt>
                <c:pt idx="21">
                  <c:v>0</c:v>
                </c:pt>
                <c:pt idx="22">
                  <c:v>68.181818181818187</c:v>
                </c:pt>
                <c:pt idx="23">
                  <c:v>50</c:v>
                </c:pt>
                <c:pt idx="24">
                  <c:v>746.69118442105264</c:v>
                </c:pt>
                <c:pt idx="25">
                  <c:v>0</c:v>
                </c:pt>
                <c:pt idx="26">
                  <c:v>0</c:v>
                </c:pt>
                <c:pt idx="27">
                  <c:v>0</c:v>
                </c:pt>
                <c:pt idx="28">
                  <c:v>0</c:v>
                </c:pt>
                <c:pt idx="29">
                  <c:v>168.18181818181819</c:v>
                </c:pt>
                <c:pt idx="30">
                  <c:v>0</c:v>
                </c:pt>
                <c:pt idx="31">
                  <c:v>0</c:v>
                </c:pt>
                <c:pt idx="32">
                  <c:v>0</c:v>
                </c:pt>
                <c:pt idx="33">
                  <c:v>0</c:v>
                </c:pt>
                <c:pt idx="34">
                  <c:v>0</c:v>
                </c:pt>
                <c:pt idx="35">
                  <c:v>1280.952380952381</c:v>
                </c:pt>
                <c:pt idx="36">
                  <c:v>2190</c:v>
                </c:pt>
                <c:pt idx="37">
                  <c:v>0</c:v>
                </c:pt>
                <c:pt idx="38">
                  <c:v>619.04761904761904</c:v>
                </c:pt>
                <c:pt idx="39">
                  <c:v>354.03157894736842</c:v>
                </c:pt>
                <c:pt idx="40">
                  <c:v>3609.5795457142854</c:v>
                </c:pt>
                <c:pt idx="41">
                  <c:v>1821.4285714285713</c:v>
                </c:pt>
                <c:pt idx="42">
                  <c:v>876.19047619047615</c:v>
                </c:pt>
                <c:pt idx="43">
                  <c:v>0</c:v>
                </c:pt>
                <c:pt idx="44">
                  <c:v>428.57142857142856</c:v>
                </c:pt>
                <c:pt idx="45">
                  <c:v>0</c:v>
                </c:pt>
                <c:pt idx="46">
                  <c:v>4077.7743629999995</c:v>
                </c:pt>
                <c:pt idx="47">
                  <c:v>7030.3455238095248</c:v>
                </c:pt>
              </c:numCache>
            </c:numRef>
          </c:val>
        </c:ser>
        <c:ser>
          <c:idx val="6"/>
          <c:order val="6"/>
          <c:tx>
            <c:strRef>
              <c:f>'Chart 36'!$H$1</c:f>
              <c:strCache>
                <c:ptCount val="1"/>
                <c:pt idx="0">
                  <c:v>Structural repo (91-day)</c:v>
                </c:pt>
              </c:strCache>
            </c:strRef>
          </c:tx>
          <c:spPr>
            <a:solidFill>
              <a:srgbClr val="8064A2">
                <a:lumMod val="40000"/>
                <a:lumOff val="60000"/>
              </a:srgbClr>
            </a:solidFill>
            <a:ln w="15875">
              <a:noFill/>
            </a:ln>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36'!$H$2:$H$61</c:f>
              <c:numCache>
                <c:formatCode>_(* #,##0.0_);_(* \(#,##0.0\);_(* "-"??_);_(@_)</c:formatCode>
                <c:ptCount val="48"/>
                <c:pt idx="0">
                  <c:v>640.62668436842102</c:v>
                </c:pt>
                <c:pt idx="1">
                  <c:v>152.64907545</c:v>
                </c:pt>
                <c:pt idx="2">
                  <c:v>0</c:v>
                </c:pt>
                <c:pt idx="3">
                  <c:v>0</c:v>
                </c:pt>
                <c:pt idx="4">
                  <c:v>0</c:v>
                </c:pt>
                <c:pt idx="5">
                  <c:v>0</c:v>
                </c:pt>
                <c:pt idx="6">
                  <c:v>0</c:v>
                </c:pt>
                <c:pt idx="7">
                  <c:v>0</c:v>
                </c:pt>
                <c:pt idx="8">
                  <c:v>0</c:v>
                </c:pt>
                <c:pt idx="9">
                  <c:v>0</c:v>
                </c:pt>
                <c:pt idx="10">
                  <c:v>0</c:v>
                </c:pt>
                <c:pt idx="11">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4077.7743629999995</c:v>
                </c:pt>
                <c:pt idx="47">
                  <c:v>3515.1727619047624</c:v>
                </c:pt>
              </c:numCache>
            </c:numRef>
          </c:val>
        </c:ser>
        <c:ser>
          <c:idx val="7"/>
          <c:order val="7"/>
          <c:tx>
            <c:strRef>
              <c:f>'Chart 36'!$I$1</c:f>
              <c:strCache>
                <c:ptCount val="1"/>
                <c:pt idx="0">
                  <c:v>Foreign currency (allocation) swap</c:v>
                </c:pt>
              </c:strCache>
            </c:strRef>
          </c:tx>
          <c:spPr>
            <a:solidFill>
              <a:srgbClr val="EEECE1">
                <a:lumMod val="75000"/>
              </a:srgbClr>
            </a:solidFill>
          </c:spP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36'!$I$2:$I$61</c:f>
              <c:numCache>
                <c:formatCode>_(* #,##0.0_);_(* \(#,##0.0\);_(* "-"??_);_(@_)</c:formatCode>
                <c:ptCount val="48"/>
                <c:pt idx="0">
                  <c:v>0</c:v>
                </c:pt>
                <c:pt idx="1">
                  <c:v>0</c:v>
                </c:pt>
                <c:pt idx="2">
                  <c:v>0</c:v>
                </c:pt>
                <c:pt idx="3">
                  <c:v>0</c:v>
                </c:pt>
                <c:pt idx="4">
                  <c:v>0</c:v>
                </c:pt>
                <c:pt idx="5">
                  <c:v>0</c:v>
                </c:pt>
                <c:pt idx="6">
                  <c:v>0</c:v>
                </c:pt>
                <c:pt idx="7">
                  <c:v>0</c:v>
                </c:pt>
                <c:pt idx="8">
                  <c:v>0</c:v>
                </c:pt>
                <c:pt idx="9">
                  <c:v>0</c:v>
                </c:pt>
                <c:pt idx="10">
                  <c:v>0</c:v>
                </c:pt>
                <c:pt idx="11">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4077.7743629999995</c:v>
                </c:pt>
                <c:pt idx="47">
                  <c:v>3515.1727619047624</c:v>
                </c:pt>
              </c:numCache>
            </c:numRef>
          </c:val>
        </c:ser>
        <c:dLbls>
          <c:showLegendKey val="0"/>
          <c:showVal val="0"/>
          <c:showCatName val="0"/>
          <c:showSerName val="0"/>
          <c:showPercent val="0"/>
          <c:showBubbleSize val="0"/>
        </c:dLbls>
        <c:axId val="429260496"/>
        <c:axId val="429260888"/>
      </c:areaChart>
      <c:lineChart>
        <c:grouping val="standard"/>
        <c:varyColors val="0"/>
        <c:ser>
          <c:idx val="8"/>
          <c:order val="8"/>
          <c:tx>
            <c:strRef>
              <c:f>'Chart 36'!$J$1</c:f>
              <c:strCache>
                <c:ptCount val="1"/>
                <c:pt idx="0">
                  <c:v>Liquidity, net</c:v>
                </c:pt>
              </c:strCache>
            </c:strRef>
          </c:tx>
          <c:spPr>
            <a:ln w="12700">
              <a:solidFill>
                <a:srgbClr val="C00000"/>
              </a:solidFill>
            </a:ln>
          </c:spPr>
          <c:marker>
            <c:symbol val="none"/>
          </c:marker>
          <c:cat>
            <c:strRef>
              <c:f>'Chart 36'!$A$2:$A$61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36'!$J$2:$J$61</c:f>
              <c:numCache>
                <c:formatCode>_(* #,##0.0_);_(* \(#,##0.0\);_(* "-"??_);_(@_)</c:formatCode>
                <c:ptCount val="48"/>
                <c:pt idx="0">
                  <c:v>191480.59745669473</c:v>
                </c:pt>
                <c:pt idx="1">
                  <c:v>192371.13404303498</c:v>
                </c:pt>
                <c:pt idx="2">
                  <c:v>182666.06430815</c:v>
                </c:pt>
                <c:pt idx="3">
                  <c:v>174380.83465330003</c:v>
                </c:pt>
                <c:pt idx="4">
                  <c:v>154707.73596793154</c:v>
                </c:pt>
                <c:pt idx="5">
                  <c:v>147964.08431863476</c:v>
                </c:pt>
                <c:pt idx="6">
                  <c:v>135724.86913811669</c:v>
                </c:pt>
                <c:pt idx="7">
                  <c:v>125272.7398980857</c:v>
                </c:pt>
                <c:pt idx="8">
                  <c:v>136064.66520957145</c:v>
                </c:pt>
                <c:pt idx="9">
                  <c:v>113189.95406690911</c:v>
                </c:pt>
                <c:pt idx="10">
                  <c:v>100670.91454951429</c:v>
                </c:pt>
                <c:pt idx="11">
                  <c:v>104824.39297960908</c:v>
                </c:pt>
                <c:pt idx="12">
                  <c:v>84895.714156026675</c:v>
                </c:pt>
                <c:pt idx="13">
                  <c:v>78376.662223942854</c:v>
                </c:pt>
                <c:pt idx="14">
                  <c:v>66505.781616561915</c:v>
                </c:pt>
                <c:pt idx="15">
                  <c:v>55463.873632586372</c:v>
                </c:pt>
                <c:pt idx="16">
                  <c:v>38048.292927338101</c:v>
                </c:pt>
                <c:pt idx="17">
                  <c:v>32572.034000827265</c:v>
                </c:pt>
                <c:pt idx="18">
                  <c:v>15966.764810210012</c:v>
                </c:pt>
                <c:pt idx="19">
                  <c:v>16905.233582352179</c:v>
                </c:pt>
                <c:pt idx="20">
                  <c:v>19385.116117819049</c:v>
                </c:pt>
                <c:pt idx="21">
                  <c:v>7420.0454973142878</c:v>
                </c:pt>
                <c:pt idx="22">
                  <c:v>-36681.96503611363</c:v>
                </c:pt>
                <c:pt idx="23">
                  <c:v>-18033.732402345457</c:v>
                </c:pt>
                <c:pt idx="24">
                  <c:v>-15639.144170794736</c:v>
                </c:pt>
                <c:pt idx="25">
                  <c:v>-16022.473224174997</c:v>
                </c:pt>
                <c:pt idx="26">
                  <c:v>-18152.092242650007</c:v>
                </c:pt>
                <c:pt idx="27">
                  <c:v>92.375295352630928</c:v>
                </c:pt>
                <c:pt idx="28">
                  <c:v>-27607.241124731816</c:v>
                </c:pt>
                <c:pt idx="29">
                  <c:v>-18481.395940186361</c:v>
                </c:pt>
                <c:pt idx="30">
                  <c:v>-15739.987061629996</c:v>
                </c:pt>
                <c:pt idx="31">
                  <c:v>-41252.911435452173</c:v>
                </c:pt>
                <c:pt idx="32">
                  <c:v>-29338.517438415005</c:v>
                </c:pt>
                <c:pt idx="33">
                  <c:v>-13439.624028659089</c:v>
                </c:pt>
                <c:pt idx="34">
                  <c:v>-30312.623721577278</c:v>
                </c:pt>
                <c:pt idx="35">
                  <c:v>5718.5611348333332</c:v>
                </c:pt>
                <c:pt idx="36">
                  <c:v>-12074.844506814998</c:v>
                </c:pt>
                <c:pt idx="37">
                  <c:v>-20633.846638319999</c:v>
                </c:pt>
                <c:pt idx="38">
                  <c:v>-50154.536152357148</c:v>
                </c:pt>
                <c:pt idx="39">
                  <c:v>-44639.833113231572</c:v>
                </c:pt>
                <c:pt idx="40">
                  <c:v>-15109.705183909522</c:v>
                </c:pt>
                <c:pt idx="41">
                  <c:v>-19761.404823028573</c:v>
                </c:pt>
                <c:pt idx="42">
                  <c:v>38807.957741857143</c:v>
                </c:pt>
                <c:pt idx="43">
                  <c:v>47175.288453591311</c:v>
                </c:pt>
                <c:pt idx="44">
                  <c:v>74129.53750568573</c:v>
                </c:pt>
                <c:pt idx="45">
                  <c:v>96770.618118827289</c:v>
                </c:pt>
                <c:pt idx="46">
                  <c:v>103236.5844980913</c:v>
                </c:pt>
                <c:pt idx="47">
                  <c:v>155605.31871902381</c:v>
                </c:pt>
              </c:numCache>
            </c:numRef>
          </c:val>
          <c:smooth val="0"/>
        </c:ser>
        <c:dLbls>
          <c:showLegendKey val="0"/>
          <c:showVal val="0"/>
          <c:showCatName val="0"/>
          <c:showSerName val="0"/>
          <c:showPercent val="0"/>
          <c:showBubbleSize val="0"/>
        </c:dLbls>
        <c:marker val="1"/>
        <c:smooth val="0"/>
        <c:axId val="429260496"/>
        <c:axId val="429260888"/>
      </c:lineChart>
      <c:catAx>
        <c:axId val="429260496"/>
        <c:scaling>
          <c:orientation val="minMax"/>
        </c:scaling>
        <c:delete val="0"/>
        <c:axPos val="b"/>
        <c:numFmt formatCode="General" sourceLinked="1"/>
        <c:majorTickMark val="out"/>
        <c:minorTickMark val="none"/>
        <c:tickLblPos val="low"/>
        <c:spPr>
          <a:ln w="6350">
            <a:solidFill>
              <a:sysClr val="windowText" lastClr="000000"/>
            </a:solidFill>
          </a:ln>
        </c:spPr>
        <c:txPr>
          <a:bodyPr rot="-5400000" vert="horz"/>
          <a:lstStyle/>
          <a:p>
            <a:pPr>
              <a:defRPr/>
            </a:pPr>
            <a:endParaRPr lang="en-US"/>
          </a:p>
        </c:txPr>
        <c:crossAx val="429260888"/>
        <c:crosses val="autoZero"/>
        <c:auto val="0"/>
        <c:lblAlgn val="ctr"/>
        <c:lblOffset val="100"/>
        <c:noMultiLvlLbl val="0"/>
      </c:catAx>
      <c:valAx>
        <c:axId val="429260888"/>
        <c:scaling>
          <c:orientation val="minMax"/>
          <c:max val="250000"/>
          <c:min val="-100000"/>
        </c:scaling>
        <c:delete val="0"/>
        <c:axPos val="l"/>
        <c:numFmt formatCode="0" sourceLinked="0"/>
        <c:majorTickMark val="out"/>
        <c:minorTickMark val="none"/>
        <c:tickLblPos val="nextTo"/>
        <c:spPr>
          <a:ln w="6350">
            <a:solidFill>
              <a:sysClr val="windowText" lastClr="000000"/>
            </a:solidFill>
          </a:ln>
        </c:spPr>
        <c:crossAx val="429260496"/>
        <c:crosses val="autoZero"/>
        <c:crossBetween val="between"/>
        <c:majorUnit val="50000"/>
      </c:valAx>
    </c:plotArea>
    <c:legend>
      <c:legendPos val="b"/>
      <c:legendEntry>
        <c:idx val="1"/>
        <c:txPr>
          <a:bodyPr/>
          <a:lstStyle/>
          <a:p>
            <a:pPr>
              <a:defRPr sz="800" b="0" i="1" baseline="-14000"/>
            </a:pPr>
            <a:endParaRPr lang="en-US"/>
          </a:p>
        </c:txPr>
      </c:legendEntry>
      <c:layout>
        <c:manualLayout>
          <c:xMode val="edge"/>
          <c:yMode val="edge"/>
          <c:x val="0"/>
          <c:y val="0.55090238985415985"/>
          <c:w val="0.58518435638041033"/>
          <c:h val="0.4490975044450089"/>
        </c:manualLayout>
      </c:layout>
      <c:overlay val="0"/>
      <c:txPr>
        <a:bodyPr/>
        <a:lstStyle/>
        <a:p>
          <a:pPr>
            <a:defRPr sz="800" b="0" i="1" baseline="-14000"/>
          </a:pPr>
          <a:endParaRPr lang="en-US"/>
        </a:p>
      </c:txPr>
    </c:legend>
    <c:plotVisOnly val="1"/>
    <c:dispBlanksAs val="zero"/>
    <c:showDLblsOverMax val="0"/>
  </c:chart>
  <c:spPr>
    <a:noFill/>
    <a:ln>
      <a:noFill/>
    </a:ln>
  </c:spPr>
  <c:txPr>
    <a:bodyPr/>
    <a:lstStyle/>
    <a:p>
      <a:pPr>
        <a:defRPr sz="600">
          <a:latin typeface="GHEA Grapalat" pitchFamily="50" charset="0"/>
        </a:defRPr>
      </a:pPr>
      <a:endParaRPr lang="en-US"/>
    </a:p>
  </c:txPr>
  <c:printSettings>
    <c:headerFooter/>
    <c:pageMargins b="0.75" l="0.7" r="0.7" t="0.75" header="0.3" footer="0.3"/>
    <c:pageSetup/>
  </c:printSettings>
  <c:userShapes r:id="rId2"/>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4661623698247391E-2"/>
          <c:y val="7.3794030862585361E-2"/>
          <c:w val="0.85588288989077976"/>
          <c:h val="0.51268237219335433"/>
        </c:manualLayout>
      </c:layout>
      <c:lineChart>
        <c:grouping val="standard"/>
        <c:varyColors val="0"/>
        <c:ser>
          <c:idx val="0"/>
          <c:order val="0"/>
          <c:tx>
            <c:strRef>
              <c:f>'Chart 37'!$B$1</c:f>
              <c:strCache>
                <c:ptCount val="1"/>
                <c:pt idx="0">
                  <c:v>T-bills (%, up to 1-year)</c:v>
                </c:pt>
              </c:strCache>
            </c:strRef>
          </c:tx>
          <c:spPr>
            <a:ln w="12700">
              <a:solidFill>
                <a:srgbClr val="C00000"/>
              </a:solidFill>
            </a:ln>
            <a:effectLst>
              <a:outerShdw sx="1000" sy="1000" algn="t" rotWithShape="0">
                <a:prstClr val="black"/>
              </a:outerShdw>
            </a:effectLst>
          </c:spPr>
          <c:marker>
            <c:symbol val="none"/>
          </c:marker>
          <c:cat>
            <c:strRef>
              <c:f>'Chart 37'!$A$2:$A$37</c:f>
              <c:strCache>
                <c:ptCount val="36"/>
                <c:pt idx="0">
                  <c:v>J 16</c:v>
                </c:pt>
                <c:pt idx="1">
                  <c:v>F</c:v>
                </c:pt>
                <c:pt idx="2">
                  <c:v>M</c:v>
                </c:pt>
                <c:pt idx="3">
                  <c:v>A</c:v>
                </c:pt>
                <c:pt idx="4">
                  <c:v>M</c:v>
                </c:pt>
                <c:pt idx="5">
                  <c:v>J</c:v>
                </c:pt>
                <c:pt idx="6">
                  <c:v>J</c:v>
                </c:pt>
                <c:pt idx="7">
                  <c:v>A</c:v>
                </c:pt>
                <c:pt idx="8">
                  <c:v>S</c:v>
                </c:pt>
                <c:pt idx="9">
                  <c:v>O</c:v>
                </c:pt>
                <c:pt idx="10">
                  <c:v>N</c:v>
                </c:pt>
                <c:pt idx="11">
                  <c:v>D</c:v>
                </c:pt>
                <c:pt idx="12">
                  <c:v>J 17</c:v>
                </c:pt>
                <c:pt idx="13">
                  <c:v>F</c:v>
                </c:pt>
                <c:pt idx="14">
                  <c:v>M</c:v>
                </c:pt>
                <c:pt idx="15">
                  <c:v>A</c:v>
                </c:pt>
                <c:pt idx="16">
                  <c:v>M</c:v>
                </c:pt>
                <c:pt idx="17">
                  <c:v>J</c:v>
                </c:pt>
                <c:pt idx="18">
                  <c:v>J</c:v>
                </c:pt>
                <c:pt idx="19">
                  <c:v>A</c:v>
                </c:pt>
                <c:pt idx="20">
                  <c:v>S</c:v>
                </c:pt>
                <c:pt idx="21">
                  <c:v>O</c:v>
                </c:pt>
                <c:pt idx="22">
                  <c:v>N</c:v>
                </c:pt>
                <c:pt idx="23">
                  <c:v>D</c:v>
                </c:pt>
                <c:pt idx="24">
                  <c:v>J 18</c:v>
                </c:pt>
                <c:pt idx="25">
                  <c:v>F</c:v>
                </c:pt>
                <c:pt idx="26">
                  <c:v>M</c:v>
                </c:pt>
                <c:pt idx="27">
                  <c:v>A</c:v>
                </c:pt>
                <c:pt idx="28">
                  <c:v>M</c:v>
                </c:pt>
                <c:pt idx="29">
                  <c:v>J</c:v>
                </c:pt>
                <c:pt idx="30">
                  <c:v>J</c:v>
                </c:pt>
                <c:pt idx="31">
                  <c:v>A</c:v>
                </c:pt>
                <c:pt idx="32">
                  <c:v>S</c:v>
                </c:pt>
                <c:pt idx="33">
                  <c:v>O</c:v>
                </c:pt>
                <c:pt idx="34">
                  <c:v>N</c:v>
                </c:pt>
                <c:pt idx="35">
                  <c:v>D</c:v>
                </c:pt>
              </c:strCache>
            </c:strRef>
          </c:cat>
          <c:val>
            <c:numRef>
              <c:f>'Chart 37'!$B$2:$B$37</c:f>
              <c:numCache>
                <c:formatCode>_(* #,##0.0_);_(* \(#,##0.0\);_(* "-"??_);_(@_)</c:formatCode>
                <c:ptCount val="36"/>
                <c:pt idx="0">
                  <c:v>11.514399999999998</c:v>
                </c:pt>
                <c:pt idx="1">
                  <c:v>11.3537</c:v>
                </c:pt>
                <c:pt idx="2">
                  <c:v>11.156199999999998</c:v>
                </c:pt>
                <c:pt idx="3">
                  <c:v>10.649869230769232</c:v>
                </c:pt>
                <c:pt idx="4">
                  <c:v>10.009514285714287</c:v>
                </c:pt>
                <c:pt idx="5">
                  <c:v>9.7394714285714272</c:v>
                </c:pt>
                <c:pt idx="6">
                  <c:v>8.1382222222222218</c:v>
                </c:pt>
                <c:pt idx="7">
                  <c:v>7.8371197405384034</c:v>
                </c:pt>
                <c:pt idx="8">
                  <c:v>7.7611170998465395</c:v>
                </c:pt>
                <c:pt idx="9">
                  <c:v>7.0401347826086962</c:v>
                </c:pt>
                <c:pt idx="10">
                  <c:v>6.1576964285714295</c:v>
                </c:pt>
                <c:pt idx="11">
                  <c:v>6.9140701657458559</c:v>
                </c:pt>
                <c:pt idx="12">
                  <c:v>7.4945000000000004</c:v>
                </c:pt>
                <c:pt idx="13">
                  <c:v>7.3108400000000007</c:v>
                </c:pt>
                <c:pt idx="14">
                  <c:v>6.8224399999999994</c:v>
                </c:pt>
                <c:pt idx="15">
                  <c:v>6.7516000000000007</c:v>
                </c:pt>
                <c:pt idx="16">
                  <c:v>6.5060116279069762</c:v>
                </c:pt>
                <c:pt idx="17">
                  <c:v>6.3994074074074065</c:v>
                </c:pt>
                <c:pt idx="18">
                  <c:v>6.2485487804878055</c:v>
                </c:pt>
                <c:pt idx="19">
                  <c:v>6.2025045264523566</c:v>
                </c:pt>
                <c:pt idx="20">
                  <c:v>6.0298492795389054</c:v>
                </c:pt>
                <c:pt idx="21">
                  <c:v>5.9171776536312848</c:v>
                </c:pt>
                <c:pt idx="22">
                  <c:v>5.9501666666666662</c:v>
                </c:pt>
                <c:pt idx="24">
                  <c:v>5.9980638649425284</c:v>
                </c:pt>
                <c:pt idx="25">
                  <c:v>6.0443709909462981</c:v>
                </c:pt>
                <c:pt idx="26">
                  <c:v>6.0822477473568828</c:v>
                </c:pt>
                <c:pt idx="27">
                  <c:v>6.0887658318724434</c:v>
                </c:pt>
                <c:pt idx="28">
                  <c:v>6.1510303288265735</c:v>
                </c:pt>
                <c:pt idx="29">
                  <c:v>6.1406537514819624</c:v>
                </c:pt>
                <c:pt idx="30">
                  <c:v>6.2112190184049085</c:v>
                </c:pt>
                <c:pt idx="31">
                  <c:v>6.1523885308001631</c:v>
                </c:pt>
                <c:pt idx="32">
                  <c:v>6.1541835443037973</c:v>
                </c:pt>
                <c:pt idx="33">
                  <c:v>6.1791494382022467</c:v>
                </c:pt>
                <c:pt idx="34">
                  <c:v>6.1342362879926045</c:v>
                </c:pt>
                <c:pt idx="35">
                  <c:v>6.1752898305084747</c:v>
                </c:pt>
              </c:numCache>
            </c:numRef>
          </c:val>
          <c:smooth val="0"/>
        </c:ser>
        <c:ser>
          <c:idx val="1"/>
          <c:order val="1"/>
          <c:tx>
            <c:strRef>
              <c:f>'Chart 37'!$C$1</c:f>
              <c:strCache>
                <c:ptCount val="1"/>
                <c:pt idx="0">
                  <c:v>Interbank repo (%)</c:v>
                </c:pt>
              </c:strCache>
            </c:strRef>
          </c:tx>
          <c:spPr>
            <a:ln w="12700">
              <a:solidFill>
                <a:srgbClr val="1F497D"/>
              </a:solidFill>
              <a:prstDash val="solid"/>
            </a:ln>
            <a:effectLst>
              <a:outerShdw sx="1000" sy="1000" algn="l" rotWithShape="0">
                <a:prstClr val="black"/>
              </a:outerShdw>
            </a:effectLst>
          </c:spPr>
          <c:marker>
            <c:symbol val="none"/>
          </c:marker>
          <c:cat>
            <c:strRef>
              <c:f>'Chart 37'!$A$2:$A$37</c:f>
              <c:strCache>
                <c:ptCount val="36"/>
                <c:pt idx="0">
                  <c:v>J 16</c:v>
                </c:pt>
                <c:pt idx="1">
                  <c:v>F</c:v>
                </c:pt>
                <c:pt idx="2">
                  <c:v>M</c:v>
                </c:pt>
                <c:pt idx="3">
                  <c:v>A</c:v>
                </c:pt>
                <c:pt idx="4">
                  <c:v>M</c:v>
                </c:pt>
                <c:pt idx="5">
                  <c:v>J</c:v>
                </c:pt>
                <c:pt idx="6">
                  <c:v>J</c:v>
                </c:pt>
                <c:pt idx="7">
                  <c:v>A</c:v>
                </c:pt>
                <c:pt idx="8">
                  <c:v>S</c:v>
                </c:pt>
                <c:pt idx="9">
                  <c:v>O</c:v>
                </c:pt>
                <c:pt idx="10">
                  <c:v>N</c:v>
                </c:pt>
                <c:pt idx="11">
                  <c:v>D</c:v>
                </c:pt>
                <c:pt idx="12">
                  <c:v>J 17</c:v>
                </c:pt>
                <c:pt idx="13">
                  <c:v>F</c:v>
                </c:pt>
                <c:pt idx="14">
                  <c:v>M</c:v>
                </c:pt>
                <c:pt idx="15">
                  <c:v>A</c:v>
                </c:pt>
                <c:pt idx="16">
                  <c:v>M</c:v>
                </c:pt>
                <c:pt idx="17">
                  <c:v>J</c:v>
                </c:pt>
                <c:pt idx="18">
                  <c:v>J</c:v>
                </c:pt>
                <c:pt idx="19">
                  <c:v>A</c:v>
                </c:pt>
                <c:pt idx="20">
                  <c:v>S</c:v>
                </c:pt>
                <c:pt idx="21">
                  <c:v>O</c:v>
                </c:pt>
                <c:pt idx="22">
                  <c:v>N</c:v>
                </c:pt>
                <c:pt idx="23">
                  <c:v>D</c:v>
                </c:pt>
                <c:pt idx="24">
                  <c:v>J 18</c:v>
                </c:pt>
                <c:pt idx="25">
                  <c:v>F</c:v>
                </c:pt>
                <c:pt idx="26">
                  <c:v>M</c:v>
                </c:pt>
                <c:pt idx="27">
                  <c:v>A</c:v>
                </c:pt>
                <c:pt idx="28">
                  <c:v>M</c:v>
                </c:pt>
                <c:pt idx="29">
                  <c:v>J</c:v>
                </c:pt>
                <c:pt idx="30">
                  <c:v>J</c:v>
                </c:pt>
                <c:pt idx="31">
                  <c:v>A</c:v>
                </c:pt>
                <c:pt idx="32">
                  <c:v>S</c:v>
                </c:pt>
                <c:pt idx="33">
                  <c:v>O</c:v>
                </c:pt>
                <c:pt idx="34">
                  <c:v>N</c:v>
                </c:pt>
                <c:pt idx="35">
                  <c:v>D</c:v>
                </c:pt>
              </c:strCache>
            </c:strRef>
          </c:cat>
          <c:val>
            <c:numRef>
              <c:f>'Chart 37'!$C$2:$C$37</c:f>
              <c:numCache>
                <c:formatCode>_(* #,##0.0_);_(* \(#,##0.0\);_(* "-"??_);_(@_)</c:formatCode>
                <c:ptCount val="36"/>
                <c:pt idx="0">
                  <c:v>8.9310331989985396</c:v>
                </c:pt>
                <c:pt idx="1">
                  <c:v>8.78843879349186</c:v>
                </c:pt>
                <c:pt idx="2">
                  <c:v>8.6384006848409278</c:v>
                </c:pt>
                <c:pt idx="3">
                  <c:v>8.370135915553691</c:v>
                </c:pt>
                <c:pt idx="4">
                  <c:v>8.0031963697052717</c:v>
                </c:pt>
                <c:pt idx="5">
                  <c:v>7.7457504488951674</c:v>
                </c:pt>
                <c:pt idx="6">
                  <c:v>7.4819330861132647</c:v>
                </c:pt>
                <c:pt idx="7">
                  <c:v>7.2674098137366521</c:v>
                </c:pt>
                <c:pt idx="8">
                  <c:v>7.0076824602149737</c:v>
                </c:pt>
                <c:pt idx="9">
                  <c:v>6.6462017403303824</c:v>
                </c:pt>
                <c:pt idx="10">
                  <c:v>5.9113220064344922</c:v>
                </c:pt>
                <c:pt idx="11">
                  <c:v>5.7945743296818346</c:v>
                </c:pt>
                <c:pt idx="12">
                  <c:v>6.0245344667200493</c:v>
                </c:pt>
                <c:pt idx="13">
                  <c:v>6.1189151605713006</c:v>
                </c:pt>
                <c:pt idx="14">
                  <c:v>6.0315975147430496</c:v>
                </c:pt>
                <c:pt idx="15">
                  <c:v>6.0367970884018929</c:v>
                </c:pt>
                <c:pt idx="16">
                  <c:v>5.8858340643162359</c:v>
                </c:pt>
                <c:pt idx="17">
                  <c:v>5.6397158813670787</c:v>
                </c:pt>
                <c:pt idx="18">
                  <c:v>5.6026525994890779</c:v>
                </c:pt>
                <c:pt idx="19">
                  <c:v>5.2365385317416857</c:v>
                </c:pt>
                <c:pt idx="20">
                  <c:v>5.1919610699806666</c:v>
                </c:pt>
                <c:pt idx="21">
                  <c:v>5.702493746405219</c:v>
                </c:pt>
                <c:pt idx="22">
                  <c:v>5.8582495576917042</c:v>
                </c:pt>
                <c:pt idx="23">
                  <c:v>6.1491068311988402</c:v>
                </c:pt>
                <c:pt idx="24">
                  <c:v>6.026792967790783</c:v>
                </c:pt>
                <c:pt idx="25">
                  <c:v>5.8507379324820299</c:v>
                </c:pt>
                <c:pt idx="26">
                  <c:v>5.9857986870897157</c:v>
                </c:pt>
                <c:pt idx="27">
                  <c:v>5.8706664036671281</c:v>
                </c:pt>
                <c:pt idx="28">
                  <c:v>6.2253322742767985</c:v>
                </c:pt>
                <c:pt idx="29">
                  <c:v>6.1073062555275417</c:v>
                </c:pt>
                <c:pt idx="30">
                  <c:v>6.2148691421307154</c:v>
                </c:pt>
                <c:pt idx="31">
                  <c:v>6.1662072350764188</c:v>
                </c:pt>
                <c:pt idx="32">
                  <c:v>6.1383157934262043</c:v>
                </c:pt>
                <c:pt idx="33">
                  <c:v>6.0999966651103845</c:v>
                </c:pt>
                <c:pt idx="34">
                  <c:v>6.1659345271404593</c:v>
                </c:pt>
                <c:pt idx="35">
                  <c:v>6.2235262551178598</c:v>
                </c:pt>
              </c:numCache>
            </c:numRef>
          </c:val>
          <c:smooth val="0"/>
        </c:ser>
        <c:ser>
          <c:idx val="2"/>
          <c:order val="2"/>
          <c:tx>
            <c:strRef>
              <c:f>'Chart 37'!$D$1</c:f>
              <c:strCache>
                <c:ptCount val="1"/>
                <c:pt idx="0">
                  <c:v>CBA refinancing rate (%)</c:v>
                </c:pt>
              </c:strCache>
            </c:strRef>
          </c:tx>
          <c:spPr>
            <a:ln w="12700">
              <a:solidFill>
                <a:srgbClr val="00B050"/>
              </a:solidFill>
            </a:ln>
            <a:effectLst>
              <a:outerShdw sx="1000" sy="1000" algn="ctr" rotWithShape="0">
                <a:srgbClr val="000000"/>
              </a:outerShdw>
            </a:effectLst>
          </c:spPr>
          <c:marker>
            <c:symbol val="none"/>
          </c:marker>
          <c:cat>
            <c:strRef>
              <c:f>'Chart 37'!$A$2:$A$37</c:f>
              <c:strCache>
                <c:ptCount val="36"/>
                <c:pt idx="0">
                  <c:v>J 16</c:v>
                </c:pt>
                <c:pt idx="1">
                  <c:v>F</c:v>
                </c:pt>
                <c:pt idx="2">
                  <c:v>M</c:v>
                </c:pt>
                <c:pt idx="3">
                  <c:v>A</c:v>
                </c:pt>
                <c:pt idx="4">
                  <c:v>M</c:v>
                </c:pt>
                <c:pt idx="5">
                  <c:v>J</c:v>
                </c:pt>
                <c:pt idx="6">
                  <c:v>J</c:v>
                </c:pt>
                <c:pt idx="7">
                  <c:v>A</c:v>
                </c:pt>
                <c:pt idx="8">
                  <c:v>S</c:v>
                </c:pt>
                <c:pt idx="9">
                  <c:v>O</c:v>
                </c:pt>
                <c:pt idx="10">
                  <c:v>N</c:v>
                </c:pt>
                <c:pt idx="11">
                  <c:v>D</c:v>
                </c:pt>
                <c:pt idx="12">
                  <c:v>J 17</c:v>
                </c:pt>
                <c:pt idx="13">
                  <c:v>F</c:v>
                </c:pt>
                <c:pt idx="14">
                  <c:v>M</c:v>
                </c:pt>
                <c:pt idx="15">
                  <c:v>A</c:v>
                </c:pt>
                <c:pt idx="16">
                  <c:v>M</c:v>
                </c:pt>
                <c:pt idx="17">
                  <c:v>J</c:v>
                </c:pt>
                <c:pt idx="18">
                  <c:v>J</c:v>
                </c:pt>
                <c:pt idx="19">
                  <c:v>A</c:v>
                </c:pt>
                <c:pt idx="20">
                  <c:v>S</c:v>
                </c:pt>
                <c:pt idx="21">
                  <c:v>O</c:v>
                </c:pt>
                <c:pt idx="22">
                  <c:v>N</c:v>
                </c:pt>
                <c:pt idx="23">
                  <c:v>D</c:v>
                </c:pt>
                <c:pt idx="24">
                  <c:v>J 18</c:v>
                </c:pt>
                <c:pt idx="25">
                  <c:v>F</c:v>
                </c:pt>
                <c:pt idx="26">
                  <c:v>M</c:v>
                </c:pt>
                <c:pt idx="27">
                  <c:v>A</c:v>
                </c:pt>
                <c:pt idx="28">
                  <c:v>M</c:v>
                </c:pt>
                <c:pt idx="29">
                  <c:v>J</c:v>
                </c:pt>
                <c:pt idx="30">
                  <c:v>J</c:v>
                </c:pt>
                <c:pt idx="31">
                  <c:v>A</c:v>
                </c:pt>
                <c:pt idx="32">
                  <c:v>S</c:v>
                </c:pt>
                <c:pt idx="33">
                  <c:v>O</c:v>
                </c:pt>
                <c:pt idx="34">
                  <c:v>N</c:v>
                </c:pt>
                <c:pt idx="35">
                  <c:v>D</c:v>
                </c:pt>
              </c:strCache>
            </c:strRef>
          </c:cat>
          <c:val>
            <c:numRef>
              <c:f>'Chart 37'!$D$2:$D$37</c:f>
              <c:numCache>
                <c:formatCode>_(* #,##0.0_);_(* \(#,##0.0\);_(* "-"??_);_(@_)</c:formatCode>
                <c:ptCount val="36"/>
                <c:pt idx="0">
                  <c:v>8.75</c:v>
                </c:pt>
                <c:pt idx="1">
                  <c:v>8.5</c:v>
                </c:pt>
                <c:pt idx="2">
                  <c:v>8.25</c:v>
                </c:pt>
                <c:pt idx="3">
                  <c:v>8.25</c:v>
                </c:pt>
                <c:pt idx="4">
                  <c:v>7.75</c:v>
                </c:pt>
                <c:pt idx="5">
                  <c:v>7.5</c:v>
                </c:pt>
                <c:pt idx="6">
                  <c:v>7.5</c:v>
                </c:pt>
                <c:pt idx="7">
                  <c:v>7.25</c:v>
                </c:pt>
                <c:pt idx="8">
                  <c:v>6.75</c:v>
                </c:pt>
                <c:pt idx="9">
                  <c:v>6.75</c:v>
                </c:pt>
                <c:pt idx="10">
                  <c:v>6.5</c:v>
                </c:pt>
                <c:pt idx="11">
                  <c:v>6.25</c:v>
                </c:pt>
                <c:pt idx="12">
                  <c:v>6.25</c:v>
                </c:pt>
                <c:pt idx="13">
                  <c:v>6</c:v>
                </c:pt>
                <c:pt idx="14">
                  <c:v>6</c:v>
                </c:pt>
                <c:pt idx="15">
                  <c:v>6</c:v>
                </c:pt>
                <c:pt idx="16">
                  <c:v>6</c:v>
                </c:pt>
                <c:pt idx="17">
                  <c:v>6</c:v>
                </c:pt>
                <c:pt idx="18">
                  <c:v>6</c:v>
                </c:pt>
                <c:pt idx="19">
                  <c:v>6</c:v>
                </c:pt>
                <c:pt idx="20">
                  <c:v>6</c:v>
                </c:pt>
                <c:pt idx="21">
                  <c:v>6</c:v>
                </c:pt>
                <c:pt idx="22">
                  <c:v>6</c:v>
                </c:pt>
                <c:pt idx="23">
                  <c:v>6</c:v>
                </c:pt>
                <c:pt idx="24">
                  <c:v>6</c:v>
                </c:pt>
                <c:pt idx="25">
                  <c:v>6</c:v>
                </c:pt>
                <c:pt idx="26">
                  <c:v>6</c:v>
                </c:pt>
                <c:pt idx="27">
                  <c:v>6</c:v>
                </c:pt>
                <c:pt idx="28">
                  <c:v>6</c:v>
                </c:pt>
                <c:pt idx="29">
                  <c:v>6</c:v>
                </c:pt>
                <c:pt idx="30">
                  <c:v>6</c:v>
                </c:pt>
                <c:pt idx="31">
                  <c:v>6</c:v>
                </c:pt>
                <c:pt idx="32">
                  <c:v>6</c:v>
                </c:pt>
                <c:pt idx="33">
                  <c:v>6</c:v>
                </c:pt>
                <c:pt idx="34">
                  <c:v>6</c:v>
                </c:pt>
                <c:pt idx="35">
                  <c:v>6</c:v>
                </c:pt>
              </c:numCache>
            </c:numRef>
          </c:val>
          <c:smooth val="0"/>
        </c:ser>
        <c:dLbls>
          <c:showLegendKey val="0"/>
          <c:showVal val="0"/>
          <c:showCatName val="0"/>
          <c:showSerName val="0"/>
          <c:showPercent val="0"/>
          <c:showBubbleSize val="0"/>
        </c:dLbls>
        <c:smooth val="0"/>
        <c:axId val="429261672"/>
        <c:axId val="429262064"/>
      </c:lineChart>
      <c:catAx>
        <c:axId val="429261672"/>
        <c:scaling>
          <c:orientation val="minMax"/>
        </c:scaling>
        <c:delete val="0"/>
        <c:axPos val="b"/>
        <c:numFmt formatCode="General" sourceLinked="1"/>
        <c:majorTickMark val="out"/>
        <c:minorTickMark val="none"/>
        <c:tickLblPos val="low"/>
        <c:spPr>
          <a:ln w="6350">
            <a:solidFill>
              <a:sysClr val="windowText" lastClr="000000"/>
            </a:solidFill>
          </a:ln>
        </c:spPr>
        <c:txPr>
          <a:bodyPr rot="-5400000" vert="horz"/>
          <a:lstStyle/>
          <a:p>
            <a:pPr>
              <a:defRPr sz="600" b="0" i="0" u="none" strike="noStrike" baseline="0">
                <a:solidFill>
                  <a:srgbClr val="000000"/>
                </a:solidFill>
                <a:latin typeface="GHEA Grapalat"/>
                <a:ea typeface="GHEA Grapalat"/>
                <a:cs typeface="GHEA Grapalat"/>
              </a:defRPr>
            </a:pPr>
            <a:endParaRPr lang="en-US"/>
          </a:p>
        </c:txPr>
        <c:crossAx val="429262064"/>
        <c:crosses val="autoZero"/>
        <c:auto val="1"/>
        <c:lblAlgn val="ctr"/>
        <c:lblOffset val="100"/>
        <c:noMultiLvlLbl val="0"/>
      </c:catAx>
      <c:valAx>
        <c:axId val="429262064"/>
        <c:scaling>
          <c:orientation val="minMax"/>
          <c:min val="5"/>
        </c:scaling>
        <c:delete val="0"/>
        <c:axPos val="l"/>
        <c:numFmt formatCode="#,##0" sourceLinked="0"/>
        <c:majorTickMark val="out"/>
        <c:minorTickMark val="none"/>
        <c:tickLblPos val="nextTo"/>
        <c:spPr>
          <a:ln w="9489">
            <a:solidFill>
              <a:sysClr val="windowText" lastClr="000000"/>
            </a:solidFill>
          </a:ln>
        </c:spPr>
        <c:txPr>
          <a:bodyPr rot="0" vert="horz"/>
          <a:lstStyle/>
          <a:p>
            <a:pPr>
              <a:defRPr sz="600" b="0" i="0" u="none" strike="noStrike" baseline="0">
                <a:solidFill>
                  <a:srgbClr val="000000"/>
                </a:solidFill>
                <a:latin typeface="GHEA Grapalat" panose="02000506050000020003" pitchFamily="50" charset="0"/>
                <a:ea typeface="GHEA Grapalat"/>
                <a:cs typeface="GHEA Grapalat"/>
              </a:defRPr>
            </a:pPr>
            <a:endParaRPr lang="en-US"/>
          </a:p>
        </c:txPr>
        <c:crossAx val="429261672"/>
        <c:crosses val="autoZero"/>
        <c:crossBetween val="between"/>
        <c:majorUnit val="2"/>
      </c:valAx>
      <c:spPr>
        <a:noFill/>
      </c:spPr>
    </c:plotArea>
    <c:legend>
      <c:legendPos val="r"/>
      <c:layout>
        <c:manualLayout>
          <c:xMode val="edge"/>
          <c:yMode val="edge"/>
          <c:x val="1.1744340001817195E-3"/>
          <c:y val="0.71059971124564747"/>
          <c:w val="0.46087301587301577"/>
          <c:h val="0.20927702219040806"/>
        </c:manualLayout>
      </c:layout>
      <c:overlay val="0"/>
      <c:txPr>
        <a:bodyPr/>
        <a:lstStyle/>
        <a:p>
          <a:pPr>
            <a:defRPr sz="800" b="0" i="1" baseline="-14000"/>
          </a:pPr>
          <a:endParaRPr lang="en-US"/>
        </a:p>
      </c:txPr>
    </c:legend>
    <c:plotVisOnly val="1"/>
    <c:dispBlanksAs val="gap"/>
    <c:showDLblsOverMax val="0"/>
  </c:chart>
  <c:spPr>
    <a:noFill/>
    <a:ln>
      <a:noFill/>
    </a:ln>
    <a:effectLst>
      <a:outerShdw sx="1000" sy="1000" algn="tl" rotWithShape="0">
        <a:prstClr val="black"/>
      </a:outerShdw>
    </a:effectLst>
  </c:spPr>
  <c:txPr>
    <a:bodyPr/>
    <a:lstStyle/>
    <a:p>
      <a:pPr>
        <a:defRPr sz="999" b="0" i="0" u="none" strike="noStrike" baseline="0">
          <a:solidFill>
            <a:srgbClr val="000000"/>
          </a:solidFill>
          <a:latin typeface="GHEA Grapalat"/>
          <a:ea typeface="GHEA Grapalat"/>
          <a:cs typeface="GHEA Grapalat"/>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9390319405638824E-2"/>
          <c:y val="0.10771228492978666"/>
          <c:w val="0.85379254508509017"/>
          <c:h val="0.64527673149335474"/>
        </c:manualLayout>
      </c:layout>
      <c:scatterChart>
        <c:scatterStyle val="smoothMarker"/>
        <c:varyColors val="0"/>
        <c:ser>
          <c:idx val="0"/>
          <c:order val="0"/>
          <c:tx>
            <c:strRef>
              <c:f>'Chart 38'!$B$1</c:f>
              <c:strCache>
                <c:ptCount val="1"/>
                <c:pt idx="0">
                  <c:v>III 16</c:v>
                </c:pt>
              </c:strCache>
            </c:strRef>
          </c:tx>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38'!$B$2:$B$16</c:f>
            </c:numRef>
          </c:yVal>
          <c:smooth val="1"/>
        </c:ser>
        <c:ser>
          <c:idx val="1"/>
          <c:order val="1"/>
          <c:tx>
            <c:strRef>
              <c:f>'Chart 38'!$C$1</c:f>
              <c:strCache>
                <c:ptCount val="1"/>
                <c:pt idx="0">
                  <c:v>Դեկտեմբեր-16</c:v>
                </c:pt>
              </c:strCache>
            </c:strRef>
          </c:tx>
          <c:spPr>
            <a:ln w="15875" cap="rnd">
              <a:solidFill>
                <a:schemeClr val="accent2"/>
              </a:solidFill>
              <a:prstDash val="dash"/>
              <a:round/>
            </a:ln>
            <a:effectLst/>
          </c:spPr>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38'!$C$2:$C$16</c:f>
            </c:numRef>
          </c:yVal>
          <c:smooth val="1"/>
        </c:ser>
        <c:ser>
          <c:idx val="2"/>
          <c:order val="2"/>
          <c:tx>
            <c:strRef>
              <c:f>'Chart 38'!$D$1</c:f>
              <c:strCache>
                <c:ptCount val="1"/>
                <c:pt idx="0">
                  <c:v>I 17</c:v>
                </c:pt>
              </c:strCache>
            </c:strRef>
          </c:tx>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38'!$D$2:$D$16</c:f>
            </c:numRef>
          </c:yVal>
          <c:smooth val="1"/>
        </c:ser>
        <c:ser>
          <c:idx val="3"/>
          <c:order val="3"/>
          <c:tx>
            <c:strRef>
              <c:f>'Chart 38'!$E$1</c:f>
              <c:strCache>
                <c:ptCount val="1"/>
                <c:pt idx="0">
                  <c:v>17-Dec</c:v>
                </c:pt>
              </c:strCache>
            </c:strRef>
          </c:tx>
          <c:spPr>
            <a:ln w="19050"/>
          </c:spPr>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38'!$E$2:$E$16</c:f>
              <c:numCache>
                <c:formatCode>0.0</c:formatCode>
                <c:ptCount val="15"/>
                <c:pt idx="0">
                  <c:v>5.6158000000000001</c:v>
                </c:pt>
                <c:pt idx="1">
                  <c:v>5.6894999999999998</c:v>
                </c:pt>
                <c:pt idx="2">
                  <c:v>5.8417000000000003</c:v>
                </c:pt>
                <c:pt idx="3">
                  <c:v>6.07</c:v>
                </c:pt>
                <c:pt idx="4">
                  <c:v>6.3136000000000001</c:v>
                </c:pt>
                <c:pt idx="5">
                  <c:v>6.5145999999999997</c:v>
                </c:pt>
                <c:pt idx="6">
                  <c:v>7.2896999999999998</c:v>
                </c:pt>
                <c:pt idx="7">
                  <c:v>7.9927000000000001</c:v>
                </c:pt>
                <c:pt idx="8">
                  <c:v>8.5731000000000002</c:v>
                </c:pt>
                <c:pt idx="9">
                  <c:v>9.0435999999999996</c:v>
                </c:pt>
                <c:pt idx="10">
                  <c:v>9.9845000000000006</c:v>
                </c:pt>
                <c:pt idx="11">
                  <c:v>10.905200000000001</c:v>
                </c:pt>
                <c:pt idx="12">
                  <c:v>11.899900000000001</c:v>
                </c:pt>
                <c:pt idx="13">
                  <c:v>12.3485</c:v>
                </c:pt>
                <c:pt idx="14">
                  <c:v>12.266299999999999</c:v>
                </c:pt>
              </c:numCache>
            </c:numRef>
          </c:yVal>
          <c:smooth val="1"/>
        </c:ser>
        <c:ser>
          <c:idx val="4"/>
          <c:order val="4"/>
          <c:tx>
            <c:strRef>
              <c:f>'Chart 38'!$F$1</c:f>
              <c:strCache>
                <c:ptCount val="1"/>
                <c:pt idx="0">
                  <c:v>IV 17</c:v>
                </c:pt>
              </c:strCache>
            </c:strRef>
          </c:tx>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38'!$F$2:$F$16</c:f>
            </c:numRef>
          </c:yVal>
          <c:smooth val="1"/>
        </c:ser>
        <c:ser>
          <c:idx val="5"/>
          <c:order val="5"/>
          <c:tx>
            <c:strRef>
              <c:f>'Chart 38'!$G$1</c:f>
              <c:strCache>
                <c:ptCount val="1"/>
                <c:pt idx="0">
                  <c:v>18-Mar</c:v>
                </c:pt>
              </c:strCache>
            </c:strRef>
          </c:tx>
          <c:spPr>
            <a:ln w="19050"/>
          </c:spPr>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38'!$G$2:$G$16</c:f>
              <c:numCache>
                <c:formatCode>0.0</c:formatCode>
                <c:ptCount val="15"/>
                <c:pt idx="0">
                  <c:v>5.8071000000000002</c:v>
                </c:pt>
                <c:pt idx="1">
                  <c:v>5.8531000000000004</c:v>
                </c:pt>
                <c:pt idx="2">
                  <c:v>5.9481000000000002</c:v>
                </c:pt>
                <c:pt idx="3">
                  <c:v>6.0892999999999997</c:v>
                </c:pt>
                <c:pt idx="4">
                  <c:v>6.2328000000000001</c:v>
                </c:pt>
                <c:pt idx="5">
                  <c:v>6.3673999999999999</c:v>
                </c:pt>
                <c:pt idx="6">
                  <c:v>6.8811999999999998</c:v>
                </c:pt>
                <c:pt idx="7">
                  <c:v>7.3396999999999997</c:v>
                </c:pt>
                <c:pt idx="8">
                  <c:v>7.7931999999999997</c:v>
                </c:pt>
                <c:pt idx="9">
                  <c:v>8.1328999999999994</c:v>
                </c:pt>
                <c:pt idx="10">
                  <c:v>8.7909000000000006</c:v>
                </c:pt>
                <c:pt idx="11">
                  <c:v>9.6997</c:v>
                </c:pt>
                <c:pt idx="12">
                  <c:v>10.400600000000001</c:v>
                </c:pt>
                <c:pt idx="13">
                  <c:v>10.9643</c:v>
                </c:pt>
                <c:pt idx="14">
                  <c:v>11.396000000000001</c:v>
                </c:pt>
              </c:numCache>
            </c:numRef>
          </c:yVal>
          <c:smooth val="1"/>
        </c:ser>
        <c:ser>
          <c:idx val="6"/>
          <c:order val="6"/>
          <c:tx>
            <c:strRef>
              <c:f>'Chart 38'!$H$1</c:f>
              <c:strCache>
                <c:ptCount val="1"/>
                <c:pt idx="0">
                  <c:v>18-Jun</c:v>
                </c:pt>
              </c:strCache>
            </c:strRef>
          </c:tx>
          <c:spPr>
            <a:ln w="19050"/>
          </c:spPr>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38'!$H$2:$H$16</c:f>
              <c:numCache>
                <c:formatCode>0.0</c:formatCode>
                <c:ptCount val="15"/>
                <c:pt idx="0">
                  <c:v>5.9324000000000003</c:v>
                </c:pt>
                <c:pt idx="1">
                  <c:v>5.9786000000000001</c:v>
                </c:pt>
                <c:pt idx="2">
                  <c:v>6.0742000000000003</c:v>
                </c:pt>
                <c:pt idx="3">
                  <c:v>6.2150999999999996</c:v>
                </c:pt>
                <c:pt idx="4">
                  <c:v>6.4244000000000003</c:v>
                </c:pt>
                <c:pt idx="5">
                  <c:v>6.5461999999999998</c:v>
                </c:pt>
                <c:pt idx="6">
                  <c:v>7.0293999999999999</c:v>
                </c:pt>
                <c:pt idx="7">
                  <c:v>7.4969999999999999</c:v>
                </c:pt>
                <c:pt idx="8">
                  <c:v>7.9481999999999999</c:v>
                </c:pt>
                <c:pt idx="9">
                  <c:v>8.3749000000000002</c:v>
                </c:pt>
                <c:pt idx="10">
                  <c:v>8.9999000000000002</c:v>
                </c:pt>
                <c:pt idx="11">
                  <c:v>9.8259000000000007</c:v>
                </c:pt>
                <c:pt idx="12">
                  <c:v>10.547499999999999</c:v>
                </c:pt>
                <c:pt idx="13">
                  <c:v>11.099500000000001</c:v>
                </c:pt>
                <c:pt idx="14">
                  <c:v>11.5228</c:v>
                </c:pt>
              </c:numCache>
            </c:numRef>
          </c:yVal>
          <c:smooth val="1"/>
        </c:ser>
        <c:ser>
          <c:idx val="7"/>
          <c:order val="7"/>
          <c:tx>
            <c:strRef>
              <c:f>'Chart 38'!$I$1</c:f>
              <c:strCache>
                <c:ptCount val="1"/>
                <c:pt idx="0">
                  <c:v>18-Sep</c:v>
                </c:pt>
              </c:strCache>
            </c:strRef>
          </c:tx>
          <c:spPr>
            <a:ln w="19050"/>
          </c:spPr>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38'!$I$2:$I$16</c:f>
              <c:numCache>
                <c:formatCode>0.0</c:formatCode>
                <c:ptCount val="15"/>
                <c:pt idx="0">
                  <c:v>5.8005000000000004</c:v>
                </c:pt>
                <c:pt idx="1">
                  <c:v>5.8765000000000001</c:v>
                </c:pt>
                <c:pt idx="2">
                  <c:v>6.0335000000000001</c:v>
                </c:pt>
                <c:pt idx="3">
                  <c:v>6.2542</c:v>
                </c:pt>
                <c:pt idx="4">
                  <c:v>6.5260999999999996</c:v>
                </c:pt>
                <c:pt idx="5">
                  <c:v>6.6970000000000001</c:v>
                </c:pt>
                <c:pt idx="6">
                  <c:v>7.3651</c:v>
                </c:pt>
                <c:pt idx="7">
                  <c:v>7.9314</c:v>
                </c:pt>
                <c:pt idx="8">
                  <c:v>8.3374000000000006</c:v>
                </c:pt>
                <c:pt idx="9">
                  <c:v>8.6033000000000008</c:v>
                </c:pt>
                <c:pt idx="10">
                  <c:v>9.1350999999999996</c:v>
                </c:pt>
                <c:pt idx="11">
                  <c:v>9.7525999999999993</c:v>
                </c:pt>
                <c:pt idx="12">
                  <c:v>10.0944</c:v>
                </c:pt>
                <c:pt idx="13">
                  <c:v>10.3436</c:v>
                </c:pt>
                <c:pt idx="14">
                  <c:v>10.542899999999999</c:v>
                </c:pt>
              </c:numCache>
            </c:numRef>
          </c:yVal>
          <c:smooth val="1"/>
        </c:ser>
        <c:ser>
          <c:idx val="8"/>
          <c:order val="8"/>
          <c:tx>
            <c:strRef>
              <c:f>'Chart 38'!$J$1</c:f>
              <c:strCache>
                <c:ptCount val="1"/>
                <c:pt idx="0">
                  <c:v>18-Dec</c:v>
                </c:pt>
              </c:strCache>
            </c:strRef>
          </c:tx>
          <c:spPr>
            <a:ln w="19050"/>
          </c:spPr>
          <c:marker>
            <c:symbol val="none"/>
          </c:marker>
          <c:xVal>
            <c:numRef>
              <c:f>'Chart 38'!$A$2:$A$16</c:f>
              <c:numCache>
                <c:formatCode>_(* #,##0_);_(* \(#,##0\);_(* "-"??_);_(@_)</c:formatCode>
                <c:ptCount val="15"/>
                <c:pt idx="0">
                  <c:v>2.7397260273972603E-3</c:v>
                </c:pt>
                <c:pt idx="1">
                  <c:v>8.3333333333333329E-2</c:v>
                </c:pt>
                <c:pt idx="2">
                  <c:v>0.25</c:v>
                </c:pt>
                <c:pt idx="3">
                  <c:v>0.5</c:v>
                </c:pt>
                <c:pt idx="4">
                  <c:v>0.75</c:v>
                </c:pt>
                <c:pt idx="5">
                  <c:v>1</c:v>
                </c:pt>
                <c:pt idx="6">
                  <c:v>2</c:v>
                </c:pt>
                <c:pt idx="7">
                  <c:v>3</c:v>
                </c:pt>
                <c:pt idx="8">
                  <c:v>4</c:v>
                </c:pt>
                <c:pt idx="9">
                  <c:v>5</c:v>
                </c:pt>
                <c:pt idx="10">
                  <c:v>7</c:v>
                </c:pt>
                <c:pt idx="11">
                  <c:v>10</c:v>
                </c:pt>
                <c:pt idx="12">
                  <c:v>15</c:v>
                </c:pt>
                <c:pt idx="13">
                  <c:v>20</c:v>
                </c:pt>
                <c:pt idx="14" formatCode="General">
                  <c:v>30</c:v>
                </c:pt>
              </c:numCache>
            </c:numRef>
          </c:xVal>
          <c:yVal>
            <c:numRef>
              <c:f>'Chart 38'!$J$2:$J$16</c:f>
              <c:numCache>
                <c:formatCode>0.0</c:formatCode>
                <c:ptCount val="15"/>
                <c:pt idx="0">
                  <c:v>5.8975999999999997</c:v>
                </c:pt>
                <c:pt idx="1">
                  <c:v>5.9557000000000002</c:v>
                </c:pt>
                <c:pt idx="2">
                  <c:v>6.0755999999999997</c:v>
                </c:pt>
                <c:pt idx="3">
                  <c:v>6.2534000000000001</c:v>
                </c:pt>
                <c:pt idx="4">
                  <c:v>6.4756999999999998</c:v>
                </c:pt>
                <c:pt idx="5">
                  <c:v>6.6265999999999998</c:v>
                </c:pt>
                <c:pt idx="6">
                  <c:v>7.1855000000000002</c:v>
                </c:pt>
                <c:pt idx="7">
                  <c:v>7.6790000000000003</c:v>
                </c:pt>
                <c:pt idx="8">
                  <c:v>8.1434999999999995</c:v>
                </c:pt>
                <c:pt idx="9">
                  <c:v>8.4766999999999992</c:v>
                </c:pt>
                <c:pt idx="10">
                  <c:v>9.0089000000000006</c:v>
                </c:pt>
                <c:pt idx="11">
                  <c:v>9.6089000000000002</c:v>
                </c:pt>
                <c:pt idx="12">
                  <c:v>10.0863</c:v>
                </c:pt>
                <c:pt idx="13">
                  <c:v>10.4176</c:v>
                </c:pt>
                <c:pt idx="14">
                  <c:v>10.696999999999999</c:v>
                </c:pt>
              </c:numCache>
            </c:numRef>
          </c:yVal>
          <c:smooth val="1"/>
        </c:ser>
        <c:dLbls>
          <c:showLegendKey val="0"/>
          <c:showVal val="0"/>
          <c:showCatName val="0"/>
          <c:showSerName val="0"/>
          <c:showPercent val="0"/>
          <c:showBubbleSize val="0"/>
        </c:dLbls>
        <c:axId val="429262848"/>
        <c:axId val="429263240"/>
      </c:scatterChart>
      <c:valAx>
        <c:axId val="429262848"/>
        <c:scaling>
          <c:orientation val="minMax"/>
          <c:max val="30"/>
        </c:scaling>
        <c:delete val="0"/>
        <c:axPos val="b"/>
        <c:title>
          <c:tx>
            <c:rich>
              <a:bodyPr rot="0" spcFirstLastPara="1" vertOverflow="ellipsis" vert="horz" wrap="square" anchor="ctr" anchorCtr="1"/>
              <a:lstStyle/>
              <a:p>
                <a:pPr>
                  <a:defRPr sz="600" b="0" i="1" u="none" strike="noStrike" kern="1200" baseline="0">
                    <a:solidFill>
                      <a:sysClr val="windowText" lastClr="000000"/>
                    </a:solidFill>
                    <a:latin typeface="GHEA Grapalat" pitchFamily="50" charset="0"/>
                    <a:ea typeface="+mn-ea"/>
                    <a:cs typeface="+mn-cs"/>
                  </a:defRPr>
                </a:pPr>
                <a:r>
                  <a:rPr lang="en-US" sz="600" b="0" i="1" u="none" strike="noStrike" baseline="0">
                    <a:effectLst/>
                  </a:rPr>
                  <a:t>Period (year)</a:t>
                </a:r>
                <a:r>
                  <a:rPr lang="en-US" sz="600" b="0" i="1">
                    <a:solidFill>
                      <a:sysClr val="windowText" lastClr="000000"/>
                    </a:solidFill>
                    <a:latin typeface="GHEA Grapalat" pitchFamily="50" charset="0"/>
                  </a:rPr>
                  <a:t>)</a:t>
                </a:r>
              </a:p>
            </c:rich>
          </c:tx>
          <c:layout>
            <c:manualLayout>
              <c:xMode val="edge"/>
              <c:yMode val="edge"/>
              <c:x val="0.74988055555555544"/>
              <c:y val="0.8166132468304208"/>
            </c:manualLayout>
          </c:layout>
          <c:overlay val="0"/>
          <c:spPr>
            <a:noFill/>
            <a:ln>
              <a:noFill/>
            </a:ln>
            <a:effectLst/>
          </c:spPr>
        </c:title>
        <c:numFmt formatCode="General"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29263240"/>
        <c:crosses val="autoZero"/>
        <c:crossBetween val="midCat"/>
      </c:valAx>
      <c:valAx>
        <c:axId val="429263240"/>
        <c:scaling>
          <c:orientation val="minMax"/>
          <c:max val="15"/>
          <c:min val="5"/>
        </c:scaling>
        <c:delete val="0"/>
        <c:axPos val="l"/>
        <c:numFmt formatCode="0" sourceLinked="0"/>
        <c:majorTickMark val="out"/>
        <c:minorTickMark val="none"/>
        <c:tickLblPos val="nextTo"/>
        <c:spPr>
          <a:noFill/>
          <a:ln w="6350" cap="flat" cmpd="sng" algn="ctr">
            <a:solidFill>
              <a:sysClr val="windowText" lastClr="000000"/>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itchFamily="50" charset="0"/>
                <a:ea typeface="+mn-ea"/>
                <a:cs typeface="+mn-cs"/>
              </a:defRPr>
            </a:pPr>
            <a:endParaRPr lang="en-US"/>
          </a:p>
        </c:txPr>
        <c:crossAx val="429262848"/>
        <c:crosses val="autoZero"/>
        <c:crossBetween val="midCat"/>
        <c:majorUnit val="2"/>
      </c:valAx>
      <c:spPr>
        <a:noFill/>
        <a:ln>
          <a:noFill/>
        </a:ln>
        <a:effectLst/>
      </c:spPr>
    </c:plotArea>
    <c:legend>
      <c:legendPos val="r"/>
      <c:layout>
        <c:manualLayout>
          <c:xMode val="edge"/>
          <c:yMode val="edge"/>
          <c:x val="2.8985513861808483E-2"/>
          <c:y val="0.87548838353826608"/>
          <c:w val="0.97101468262286339"/>
          <c:h val="0.1245118488009227"/>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2"/>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52452692405387"/>
          <c:y val="6.5740529787340449E-2"/>
          <c:w val="0.86827454279908556"/>
          <c:h val="0.48979569136582457"/>
        </c:manualLayout>
      </c:layout>
      <c:lineChart>
        <c:grouping val="standard"/>
        <c:varyColors val="0"/>
        <c:ser>
          <c:idx val="0"/>
          <c:order val="0"/>
          <c:tx>
            <c:strRef>
              <c:f>'Chart 39'!$B$1</c:f>
              <c:strCache>
                <c:ptCount val="1"/>
                <c:pt idx="0">
                  <c:v>Interest rate of foreign currency loans</c:v>
                </c:pt>
              </c:strCache>
            </c:strRef>
          </c:tx>
          <c:spPr>
            <a:ln w="19050"/>
          </c:spPr>
          <c:marker>
            <c:symbol val="none"/>
          </c:marker>
          <c:cat>
            <c:strRef>
              <c:f>'Chart 39'!$A$2:$A$21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39'!$B$2:$B$21</c:f>
              <c:numCache>
                <c:formatCode>_(* #,##0.0_);_(* \(#,##0.0\);_(* "-"??_);_(@_)</c:formatCode>
                <c:ptCount val="16"/>
                <c:pt idx="0">
                  <c:v>15.879810092379634</c:v>
                </c:pt>
                <c:pt idx="1">
                  <c:v>15.742049423506598</c:v>
                </c:pt>
                <c:pt idx="2">
                  <c:v>15.428805545773534</c:v>
                </c:pt>
                <c:pt idx="3">
                  <c:v>15.096718977352133</c:v>
                </c:pt>
                <c:pt idx="4">
                  <c:v>15.1118622458806</c:v>
                </c:pt>
                <c:pt idx="5">
                  <c:v>14.665140502527436</c:v>
                </c:pt>
                <c:pt idx="6">
                  <c:v>13.844850060471234</c:v>
                </c:pt>
                <c:pt idx="7">
                  <c:v>14.066772891155232</c:v>
                </c:pt>
                <c:pt idx="8">
                  <c:v>13.656253490324167</c:v>
                </c:pt>
                <c:pt idx="9">
                  <c:v>12.616363873298035</c:v>
                </c:pt>
                <c:pt idx="10">
                  <c:v>12.651104968557641</c:v>
                </c:pt>
                <c:pt idx="11">
                  <c:v>11.6318459</c:v>
                </c:pt>
                <c:pt idx="12">
                  <c:v>11.576687145768799</c:v>
                </c:pt>
                <c:pt idx="13">
                  <c:v>11.4779750631219</c:v>
                </c:pt>
                <c:pt idx="14">
                  <c:v>11.477492157091007</c:v>
                </c:pt>
                <c:pt idx="15">
                  <c:v>11.00807899165086</c:v>
                </c:pt>
              </c:numCache>
            </c:numRef>
          </c:val>
          <c:smooth val="0"/>
        </c:ser>
        <c:ser>
          <c:idx val="1"/>
          <c:order val="1"/>
          <c:tx>
            <c:strRef>
              <c:f>'Chart 39'!$C$1</c:f>
              <c:strCache>
                <c:ptCount val="1"/>
                <c:pt idx="0">
                  <c:v>Interest rate of local currency loans</c:v>
                </c:pt>
              </c:strCache>
            </c:strRef>
          </c:tx>
          <c:spPr>
            <a:ln w="19050"/>
          </c:spPr>
          <c:marker>
            <c:symbol val="none"/>
          </c:marker>
          <c:cat>
            <c:strRef>
              <c:f>'Chart 39'!$A$2:$A$21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39'!$C$2:$C$21</c:f>
              <c:numCache>
                <c:formatCode>_(* #,##0.0_);_(* \(#,##0.0\);_(* "-"??_);_(@_)</c:formatCode>
                <c:ptCount val="16"/>
                <c:pt idx="0">
                  <c:v>19.486397193511166</c:v>
                </c:pt>
                <c:pt idx="1">
                  <c:v>19.372148122691431</c:v>
                </c:pt>
                <c:pt idx="2">
                  <c:v>19.88748816227503</c:v>
                </c:pt>
                <c:pt idx="3">
                  <c:v>19.930037207489633</c:v>
                </c:pt>
                <c:pt idx="4">
                  <c:v>20.1982254291039</c:v>
                </c:pt>
                <c:pt idx="5">
                  <c:v>19.574958000365399</c:v>
                </c:pt>
                <c:pt idx="6">
                  <c:v>19.113130551383033</c:v>
                </c:pt>
                <c:pt idx="7">
                  <c:v>18.5262741004864</c:v>
                </c:pt>
                <c:pt idx="8">
                  <c:v>18.200878850999299</c:v>
                </c:pt>
                <c:pt idx="9">
                  <c:v>17.3665824824194</c:v>
                </c:pt>
                <c:pt idx="10">
                  <c:v>16.5053900957768</c:v>
                </c:pt>
                <c:pt idx="11">
                  <c:v>15.06634</c:v>
                </c:pt>
                <c:pt idx="12">
                  <c:v>14.4960714281429</c:v>
                </c:pt>
                <c:pt idx="13">
                  <c:v>13.6537335295203</c:v>
                </c:pt>
                <c:pt idx="14">
                  <c:v>13.054965862553111</c:v>
                </c:pt>
                <c:pt idx="15">
                  <c:v>12.600345302190053</c:v>
                </c:pt>
              </c:numCache>
            </c:numRef>
          </c:val>
          <c:smooth val="0"/>
        </c:ser>
        <c:ser>
          <c:idx val="2"/>
          <c:order val="2"/>
          <c:tx>
            <c:strRef>
              <c:f>'Chart 39'!$D$1</c:f>
              <c:strCache>
                <c:ptCount val="1"/>
                <c:pt idx="0">
                  <c:v>Interest rate of foreign currency deposits</c:v>
                </c:pt>
              </c:strCache>
            </c:strRef>
          </c:tx>
          <c:spPr>
            <a:ln w="19050"/>
          </c:spPr>
          <c:marker>
            <c:symbol val="none"/>
          </c:marker>
          <c:cat>
            <c:strRef>
              <c:f>'Chart 39'!$A$2:$A$21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39'!$D$2:$D$21</c:f>
              <c:numCache>
                <c:formatCode>_(* #,##0.0_);_(* \(#,##0.0\);_(* "-"??_);_(@_)</c:formatCode>
                <c:ptCount val="16"/>
                <c:pt idx="0">
                  <c:v>6.1133077791684576</c:v>
                </c:pt>
                <c:pt idx="1">
                  <c:v>6.2790316142303029</c:v>
                </c:pt>
                <c:pt idx="2">
                  <c:v>6.4380211067849507</c:v>
                </c:pt>
                <c:pt idx="3">
                  <c:v>6.2130598496652238</c:v>
                </c:pt>
                <c:pt idx="4">
                  <c:v>6.0901069304399469</c:v>
                </c:pt>
                <c:pt idx="5">
                  <c:v>5.8721746833037365</c:v>
                </c:pt>
                <c:pt idx="6">
                  <c:v>5.7702959741477899</c:v>
                </c:pt>
                <c:pt idx="7">
                  <c:v>5.417311358536967</c:v>
                </c:pt>
                <c:pt idx="8">
                  <c:v>4.8096259527542768</c:v>
                </c:pt>
                <c:pt idx="9">
                  <c:v>4.5057122874965243</c:v>
                </c:pt>
                <c:pt idx="10">
                  <c:v>4.5013554027797191</c:v>
                </c:pt>
                <c:pt idx="11">
                  <c:v>4.3044215899999996</c:v>
                </c:pt>
                <c:pt idx="12">
                  <c:v>4.0578914392271503</c:v>
                </c:pt>
                <c:pt idx="13">
                  <c:v>3.81292347317327</c:v>
                </c:pt>
                <c:pt idx="14">
                  <c:v>3.9168963096536453</c:v>
                </c:pt>
                <c:pt idx="15">
                  <c:v>3.9684653431192456</c:v>
                </c:pt>
              </c:numCache>
            </c:numRef>
          </c:val>
          <c:smooth val="0"/>
        </c:ser>
        <c:ser>
          <c:idx val="3"/>
          <c:order val="3"/>
          <c:tx>
            <c:strRef>
              <c:f>'Chart 39'!$E$1</c:f>
              <c:strCache>
                <c:ptCount val="1"/>
                <c:pt idx="0">
                  <c:v>Interest rate of local currency deposits</c:v>
                </c:pt>
              </c:strCache>
            </c:strRef>
          </c:tx>
          <c:spPr>
            <a:ln w="19050"/>
          </c:spPr>
          <c:marker>
            <c:symbol val="none"/>
          </c:marker>
          <c:cat>
            <c:strRef>
              <c:f>'Chart 39'!$A$2:$A$21</c:f>
              <c:strCache>
                <c:ptCount val="16"/>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strCache>
            </c:strRef>
          </c:cat>
          <c:val>
            <c:numRef>
              <c:f>'Chart 39'!$E$2:$E$21</c:f>
              <c:numCache>
                <c:formatCode>_(* #,##0.0_);_(* \(#,##0.0\);_(* "-"??_);_(@_)</c:formatCode>
                <c:ptCount val="16"/>
                <c:pt idx="0">
                  <c:v>15.352582729697367</c:v>
                </c:pt>
                <c:pt idx="1">
                  <c:v>15.608200411310333</c:v>
                </c:pt>
                <c:pt idx="2">
                  <c:v>15.435583013530566</c:v>
                </c:pt>
                <c:pt idx="3">
                  <c:v>15.340417765403435</c:v>
                </c:pt>
                <c:pt idx="4">
                  <c:v>14.830397526837166</c:v>
                </c:pt>
                <c:pt idx="5">
                  <c:v>13.608725423283266</c:v>
                </c:pt>
                <c:pt idx="6">
                  <c:v>13.062844021352268</c:v>
                </c:pt>
                <c:pt idx="7">
                  <c:v>11.9270746709714</c:v>
                </c:pt>
                <c:pt idx="8">
                  <c:v>11.441299481377399</c:v>
                </c:pt>
                <c:pt idx="9">
                  <c:v>10.549850667326734</c:v>
                </c:pt>
                <c:pt idx="10">
                  <c:v>9.8800641963289149</c:v>
                </c:pt>
                <c:pt idx="11">
                  <c:v>9.3251906800000004</c:v>
                </c:pt>
                <c:pt idx="12">
                  <c:v>9.2455643112345101</c:v>
                </c:pt>
                <c:pt idx="13">
                  <c:v>8.8359944986791596</c:v>
                </c:pt>
                <c:pt idx="14">
                  <c:v>9.0616759228371269</c:v>
                </c:pt>
                <c:pt idx="15">
                  <c:v>9.0164666175094492</c:v>
                </c:pt>
              </c:numCache>
            </c:numRef>
          </c:val>
          <c:smooth val="0"/>
        </c:ser>
        <c:dLbls>
          <c:showLegendKey val="0"/>
          <c:showVal val="0"/>
          <c:showCatName val="0"/>
          <c:showSerName val="0"/>
          <c:showPercent val="0"/>
          <c:showBubbleSize val="0"/>
        </c:dLbls>
        <c:smooth val="0"/>
        <c:axId val="429264024"/>
        <c:axId val="429264416"/>
      </c:lineChart>
      <c:catAx>
        <c:axId val="429264024"/>
        <c:scaling>
          <c:orientation val="minMax"/>
        </c:scaling>
        <c:delete val="0"/>
        <c:axPos val="b"/>
        <c:numFmt formatCode="General" sourceLinked="0"/>
        <c:majorTickMark val="out"/>
        <c:minorTickMark val="none"/>
        <c:tickLblPos val="nextTo"/>
        <c:spPr>
          <a:ln w="6350">
            <a:solidFill>
              <a:sysClr val="windowText" lastClr="000000"/>
            </a:solidFill>
          </a:ln>
        </c:spPr>
        <c:txPr>
          <a:bodyPr/>
          <a:lstStyle/>
          <a:p>
            <a:pPr>
              <a:defRPr sz="600">
                <a:latin typeface="GHEA Grapalat" pitchFamily="50" charset="0"/>
              </a:defRPr>
            </a:pPr>
            <a:endParaRPr lang="en-US"/>
          </a:p>
        </c:txPr>
        <c:crossAx val="429264416"/>
        <c:crosses val="autoZero"/>
        <c:auto val="1"/>
        <c:lblAlgn val="ctr"/>
        <c:lblOffset val="100"/>
        <c:noMultiLvlLbl val="0"/>
      </c:catAx>
      <c:valAx>
        <c:axId val="429264416"/>
        <c:scaling>
          <c:orientation val="minMax"/>
          <c:max val="21"/>
          <c:min val="3"/>
        </c:scaling>
        <c:delete val="0"/>
        <c:axPos val="l"/>
        <c:numFmt formatCode="_(* #,##0_);_(* \(#,##0\);_(* &quot;-&quot;_);_(@_)" sourceLinked="0"/>
        <c:majorTickMark val="out"/>
        <c:minorTickMark val="none"/>
        <c:tickLblPos val="nextTo"/>
        <c:spPr>
          <a:ln w="6350">
            <a:solidFill>
              <a:sysClr val="windowText" lastClr="000000"/>
            </a:solidFill>
          </a:ln>
        </c:spPr>
        <c:txPr>
          <a:bodyPr/>
          <a:lstStyle/>
          <a:p>
            <a:pPr>
              <a:defRPr sz="600">
                <a:latin typeface="GHEA Grapalat" pitchFamily="50" charset="0"/>
              </a:defRPr>
            </a:pPr>
            <a:endParaRPr lang="en-US"/>
          </a:p>
        </c:txPr>
        <c:crossAx val="429264024"/>
        <c:crosses val="autoZero"/>
        <c:crossBetween val="between"/>
        <c:majorUnit val="3"/>
      </c:valAx>
      <c:spPr>
        <a:noFill/>
      </c:spPr>
    </c:plotArea>
    <c:legend>
      <c:legendPos val="b"/>
      <c:layout>
        <c:manualLayout>
          <c:xMode val="edge"/>
          <c:yMode val="edge"/>
          <c:x val="1.6000869715989321E-2"/>
          <c:y val="0.67999136849411368"/>
          <c:w val="0.66259326581153155"/>
          <c:h val="0.30139920759728606"/>
        </c:manualLayout>
      </c:layout>
      <c:overlay val="0"/>
      <c:txPr>
        <a:bodyPr/>
        <a:lstStyle/>
        <a:p>
          <a:pPr>
            <a:defRPr sz="800" b="0" i="1" baseline="-14000">
              <a:latin typeface="GHEA Grapalat"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56162687325374E-2"/>
          <c:y val="7.4249071886601417E-2"/>
          <c:w val="0.86984339281178558"/>
          <c:h val="0.64603867648504787"/>
        </c:manualLayout>
      </c:layout>
      <c:lineChart>
        <c:grouping val="standard"/>
        <c:varyColors val="0"/>
        <c:ser>
          <c:idx val="0"/>
          <c:order val="0"/>
          <c:tx>
            <c:strRef>
              <c:f>'Chart 4'!$B$1</c:f>
              <c:strCache>
                <c:ptCount val="1"/>
                <c:pt idx="0">
                  <c:v>USA</c:v>
                </c:pt>
              </c:strCache>
            </c:strRef>
          </c:tx>
          <c:spPr>
            <a:ln w="19050" cap="rnd">
              <a:solidFill>
                <a:schemeClr val="accent6"/>
              </a:solidFill>
              <a:round/>
            </a:ln>
            <a:effectLst/>
          </c:spPr>
          <c:marker>
            <c:symbol val="none"/>
          </c:marker>
          <c:cat>
            <c:strRef>
              <c:f>'Chart 4'!$A$2:$A$32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4'!$B$2:$B$32</c:f>
              <c:numCache>
                <c:formatCode>0.0</c:formatCode>
                <c:ptCount val="27"/>
                <c:pt idx="0">
                  <c:v>-5.1759078600000001E-2</c:v>
                </c:pt>
                <c:pt idx="1">
                  <c:v>-3.4935434899999999E-2</c:v>
                </c:pt>
                <c:pt idx="2">
                  <c:v>0.120156415</c:v>
                </c:pt>
                <c:pt idx="3">
                  <c:v>0.44450923399999998</c:v>
                </c:pt>
                <c:pt idx="4">
                  <c:v>1.07829964</c:v>
                </c:pt>
                <c:pt idx="5">
                  <c:v>1.0457840899999999</c:v>
                </c:pt>
                <c:pt idx="6">
                  <c:v>1.12529024</c:v>
                </c:pt>
                <c:pt idx="7">
                  <c:v>1.7688387299999999</c:v>
                </c:pt>
                <c:pt idx="8">
                  <c:v>2.4854699</c:v>
                </c:pt>
                <c:pt idx="9">
                  <c:v>1.8934199700000001</c:v>
                </c:pt>
                <c:pt idx="10">
                  <c:v>1.9774564100000001</c:v>
                </c:pt>
                <c:pt idx="11">
                  <c:v>2.0816296699999999</c:v>
                </c:pt>
                <c:pt idx="12">
                  <c:v>2.1694900800000001</c:v>
                </c:pt>
                <c:pt idx="13">
                  <c:v>2.6837141400000002</c:v>
                </c:pt>
                <c:pt idx="14">
                  <c:v>2.6213466099999998</c:v>
                </c:pt>
                <c:pt idx="15">
                  <c:v>2.1719018800000001</c:v>
                </c:pt>
                <c:pt idx="16">
                  <c:v>1.7538612899999999</c:v>
                </c:pt>
                <c:pt idx="17">
                  <c:v>1.6815681499999999</c:v>
                </c:pt>
                <c:pt idx="18">
                  <c:v>1.70697112</c:v>
                </c:pt>
                <c:pt idx="19">
                  <c:v>1.9285962800000001</c:v>
                </c:pt>
                <c:pt idx="20">
                  <c:v>2.1241932700000001</c:v>
                </c:pt>
                <c:pt idx="21">
                  <c:v>2.2644963699999998</c:v>
                </c:pt>
                <c:pt idx="22">
                  <c:v>2.3212938799999998</c:v>
                </c:pt>
                <c:pt idx="23">
                  <c:v>2.2975666499999998</c:v>
                </c:pt>
                <c:pt idx="24">
                  <c:v>2.2240137199999999</c:v>
                </c:pt>
                <c:pt idx="25">
                  <c:v>2.1784150900000001</c:v>
                </c:pt>
                <c:pt idx="26">
                  <c:v>2.1398876599999999</c:v>
                </c:pt>
              </c:numCache>
            </c:numRef>
          </c:val>
          <c:smooth val="0"/>
          <c:extLst xmlns:c16r2="http://schemas.microsoft.com/office/drawing/2015/06/chart">
            <c:ext xmlns:c16="http://schemas.microsoft.com/office/drawing/2014/chart" uri="{C3380CC4-5D6E-409C-BE32-E72D297353CC}">
              <c16:uniqueId val="{00000000-3FC1-49A2-8013-B74E5EF372A9}"/>
            </c:ext>
          </c:extLst>
        </c:ser>
        <c:ser>
          <c:idx val="1"/>
          <c:order val="1"/>
          <c:tx>
            <c:strRef>
              <c:f>'Chart 4'!$C$1</c:f>
              <c:strCache>
                <c:ptCount val="1"/>
                <c:pt idx="0">
                  <c:v>Eurozone</c:v>
                </c:pt>
              </c:strCache>
            </c:strRef>
          </c:tx>
          <c:spPr>
            <a:ln w="19050" cap="rnd">
              <a:solidFill>
                <a:srgbClr val="002060"/>
              </a:solidFill>
              <a:round/>
            </a:ln>
            <a:effectLst/>
          </c:spPr>
          <c:marker>
            <c:symbol val="none"/>
          </c:marker>
          <c:cat>
            <c:strRef>
              <c:f>'Chart 4'!$A$2:$A$32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4'!$C$2:$C$32</c:f>
              <c:numCache>
                <c:formatCode>0.0</c:formatCode>
                <c:ptCount val="27"/>
                <c:pt idx="0">
                  <c:v>-0.28551299200000002</c:v>
                </c:pt>
                <c:pt idx="1">
                  <c:v>0.17974717800000001</c:v>
                </c:pt>
                <c:pt idx="2">
                  <c:v>8.5589188400000002E-2</c:v>
                </c:pt>
                <c:pt idx="3">
                  <c:v>0.160852629</c:v>
                </c:pt>
                <c:pt idx="4">
                  <c:v>4.8494947900000002E-2</c:v>
                </c:pt>
                <c:pt idx="5">
                  <c:v>-8.6823522E-2</c:v>
                </c:pt>
                <c:pt idx="6">
                  <c:v>0.274010637</c:v>
                </c:pt>
                <c:pt idx="7">
                  <c:v>0.73892088</c:v>
                </c:pt>
                <c:pt idx="8">
                  <c:v>1.74858085</c:v>
                </c:pt>
                <c:pt idx="9">
                  <c:v>1.50507547</c:v>
                </c:pt>
                <c:pt idx="10">
                  <c:v>1.4421282799999999</c:v>
                </c:pt>
                <c:pt idx="11">
                  <c:v>1.41077842</c:v>
                </c:pt>
                <c:pt idx="12">
                  <c:v>1.2494847499999999</c:v>
                </c:pt>
                <c:pt idx="13">
                  <c:v>1.6828793099999999</c:v>
                </c:pt>
                <c:pt idx="14">
                  <c:v>2.0505076199999999</c:v>
                </c:pt>
                <c:pt idx="15">
                  <c:v>1.8734259200000001</c:v>
                </c:pt>
                <c:pt idx="16">
                  <c:v>1.7109443900000001</c:v>
                </c:pt>
                <c:pt idx="17">
                  <c:v>1.55419017</c:v>
                </c:pt>
                <c:pt idx="18">
                  <c:v>1.3299965199999999</c:v>
                </c:pt>
                <c:pt idx="19">
                  <c:v>1.5400801500000001</c:v>
                </c:pt>
                <c:pt idx="20">
                  <c:v>1.62877871</c:v>
                </c:pt>
                <c:pt idx="21">
                  <c:v>1.7166949300000001</c:v>
                </c:pt>
                <c:pt idx="22">
                  <c:v>1.7900502</c:v>
                </c:pt>
                <c:pt idx="23">
                  <c:v>1.8566275400000001</c:v>
                </c:pt>
                <c:pt idx="24">
                  <c:v>1.9144220999999999</c:v>
                </c:pt>
                <c:pt idx="25">
                  <c:v>1.96382126</c:v>
                </c:pt>
                <c:pt idx="26">
                  <c:v>2.0045791099999999</c:v>
                </c:pt>
              </c:numCache>
            </c:numRef>
          </c:val>
          <c:smooth val="0"/>
          <c:extLst xmlns:c16r2="http://schemas.microsoft.com/office/drawing/2015/06/chart">
            <c:ext xmlns:c16="http://schemas.microsoft.com/office/drawing/2014/chart" uri="{C3380CC4-5D6E-409C-BE32-E72D297353CC}">
              <c16:uniqueId val="{00000001-3FC1-49A2-8013-B74E5EF372A9}"/>
            </c:ext>
          </c:extLst>
        </c:ser>
        <c:ser>
          <c:idx val="2"/>
          <c:order val="2"/>
          <c:tx>
            <c:strRef>
              <c:f>'Chart 4'!$D$1</c:f>
              <c:strCache>
                <c:ptCount val="1"/>
                <c:pt idx="0">
                  <c:v>Russia</c:v>
                </c:pt>
              </c:strCache>
            </c:strRef>
          </c:tx>
          <c:spPr>
            <a:ln w="19050" cap="rnd">
              <a:solidFill>
                <a:srgbClr val="C00000"/>
              </a:solidFill>
              <a:round/>
            </a:ln>
            <a:effectLst/>
          </c:spPr>
          <c:marker>
            <c:symbol val="none"/>
          </c:marker>
          <c:cat>
            <c:strRef>
              <c:f>'Chart 4'!$A$2:$A$32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4'!$D$2:$D$32</c:f>
              <c:numCache>
                <c:formatCode>0.0</c:formatCode>
                <c:ptCount val="27"/>
                <c:pt idx="0">
                  <c:v>14.9234305</c:v>
                </c:pt>
                <c:pt idx="1">
                  <c:v>14.7011032</c:v>
                </c:pt>
                <c:pt idx="2">
                  <c:v>14.623015000000001</c:v>
                </c:pt>
                <c:pt idx="3">
                  <c:v>13.472229199999999</c:v>
                </c:pt>
                <c:pt idx="4">
                  <c:v>8.0278760800000004</c:v>
                </c:pt>
                <c:pt idx="5">
                  <c:v>7.1322750900000003</c:v>
                </c:pt>
                <c:pt idx="6">
                  <c:v>6.5984441</c:v>
                </c:pt>
                <c:pt idx="7">
                  <c:v>5.5318181800000001</c:v>
                </c:pt>
                <c:pt idx="8">
                  <c:v>4.5918952099999997</c:v>
                </c:pt>
                <c:pt idx="9">
                  <c:v>4.1721187100000003</c:v>
                </c:pt>
                <c:pt idx="10">
                  <c:v>3.2450906900000001</c:v>
                </c:pt>
                <c:pt idx="11">
                  <c:v>2.4850956000000002</c:v>
                </c:pt>
                <c:pt idx="12">
                  <c:v>2.3134566699999999</c:v>
                </c:pt>
                <c:pt idx="13">
                  <c:v>2.3755581000000001</c:v>
                </c:pt>
                <c:pt idx="14">
                  <c:v>2.90482095</c:v>
                </c:pt>
                <c:pt idx="15">
                  <c:v>3.8031883299999998</c:v>
                </c:pt>
                <c:pt idx="16">
                  <c:v>5.6970608800000004</c:v>
                </c:pt>
                <c:pt idx="17">
                  <c:v>5.5950098199999996</c:v>
                </c:pt>
                <c:pt idx="18">
                  <c:v>5.5866611400000004</c:v>
                </c:pt>
                <c:pt idx="19">
                  <c:v>5.5230555700000004</c:v>
                </c:pt>
                <c:pt idx="20">
                  <c:v>4.5201925300000001</c:v>
                </c:pt>
                <c:pt idx="21">
                  <c:v>4.8438139500000004</c:v>
                </c:pt>
                <c:pt idx="22">
                  <c:v>4.9281591200000001</c:v>
                </c:pt>
                <c:pt idx="23">
                  <c:v>5.0083513000000002</c:v>
                </c:pt>
                <c:pt idx="24">
                  <c:v>4.82680256</c:v>
                </c:pt>
                <c:pt idx="25">
                  <c:v>4.5598179400000003</c:v>
                </c:pt>
                <c:pt idx="26">
                  <c:v>4.2908414199999996</c:v>
                </c:pt>
              </c:numCache>
            </c:numRef>
          </c:val>
          <c:smooth val="0"/>
          <c:extLst xmlns:c16r2="http://schemas.microsoft.com/office/drawing/2015/06/chart">
            <c:ext xmlns:c16="http://schemas.microsoft.com/office/drawing/2014/chart" uri="{C3380CC4-5D6E-409C-BE32-E72D297353CC}">
              <c16:uniqueId val="{00000002-3FC1-49A2-8013-B74E5EF372A9}"/>
            </c:ext>
          </c:extLst>
        </c:ser>
        <c:dLbls>
          <c:showLegendKey val="0"/>
          <c:showVal val="0"/>
          <c:showCatName val="0"/>
          <c:showSerName val="0"/>
          <c:showPercent val="0"/>
          <c:showBubbleSize val="0"/>
        </c:dLbls>
        <c:smooth val="0"/>
        <c:axId val="241538824"/>
        <c:axId val="241539216"/>
      </c:lineChart>
      <c:catAx>
        <c:axId val="24153882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1539216"/>
        <c:crosses val="autoZero"/>
        <c:auto val="1"/>
        <c:lblAlgn val="ctr"/>
        <c:lblOffset val="100"/>
        <c:noMultiLvlLbl val="0"/>
      </c:catAx>
      <c:valAx>
        <c:axId val="241539216"/>
        <c:scaling>
          <c:orientation val="minMax"/>
          <c:max val="15"/>
          <c:min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1538824"/>
        <c:crosses val="autoZero"/>
        <c:crossBetween val="between"/>
      </c:valAx>
      <c:spPr>
        <a:noFill/>
        <a:ln>
          <a:noFill/>
        </a:ln>
        <a:effectLst/>
      </c:spPr>
    </c:plotArea>
    <c:legend>
      <c:legendPos val="b"/>
      <c:layout>
        <c:manualLayout>
          <c:xMode val="edge"/>
          <c:yMode val="edge"/>
          <c:x val="3.0114701024783696E-3"/>
          <c:y val="0.87424344084532035"/>
          <c:w val="0.85345758191516385"/>
          <c:h val="0.11223515217870798"/>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blipFill dpi="0" rotWithShape="1">
      <a:blip xmlns:r="http://schemas.openxmlformats.org/officeDocument/2006/relationships" r:embed="rId1"/>
      <a:srcRect/>
      <a:stretch>
        <a:fillRect l="65000"/>
      </a:stretch>
    </a:blip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80436507936508"/>
          <c:y val="4.5366333958568227E-2"/>
          <c:w val="0.8374543650793651"/>
          <c:h val="0.66903359641693638"/>
        </c:manualLayout>
      </c:layout>
      <c:lineChart>
        <c:grouping val="standard"/>
        <c:varyColors val="0"/>
        <c:ser>
          <c:idx val="0"/>
          <c:order val="0"/>
          <c:tx>
            <c:strRef>
              <c:f>'Chart 40'!$B$1</c:f>
              <c:strCache>
                <c:ptCount val="1"/>
                <c:pt idx="0">
                  <c:v>Total lending growth, y/y</c:v>
                </c:pt>
              </c:strCache>
            </c:strRef>
          </c:tx>
          <c:spPr>
            <a:ln w="19050" cap="rnd">
              <a:solidFill>
                <a:schemeClr val="accent1"/>
              </a:solidFill>
              <a:round/>
            </a:ln>
            <a:effectLst/>
          </c:spPr>
          <c:marker>
            <c:symbol val="none"/>
          </c:marker>
          <c:cat>
            <c:strRef>
              <c:f>'Chart 40'!$A$2:$A$61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40'!$B$2:$B$61</c:f>
              <c:numCache>
                <c:formatCode>0.0</c:formatCode>
                <c:ptCount val="48"/>
                <c:pt idx="0">
                  <c:v>18.120297166162743</c:v>
                </c:pt>
                <c:pt idx="1">
                  <c:v>15.741715927116331</c:v>
                </c:pt>
                <c:pt idx="2">
                  <c:v>12.894882861528671</c:v>
                </c:pt>
                <c:pt idx="3">
                  <c:v>12.410362043412675</c:v>
                </c:pt>
                <c:pt idx="4">
                  <c:v>10.107202110352247</c:v>
                </c:pt>
                <c:pt idx="5">
                  <c:v>8.6538820892550206</c:v>
                </c:pt>
                <c:pt idx="6">
                  <c:v>9.5486080318415389</c:v>
                </c:pt>
                <c:pt idx="7">
                  <c:v>8.9993953059322394</c:v>
                </c:pt>
                <c:pt idx="8">
                  <c:v>6.1355402426621453</c:v>
                </c:pt>
                <c:pt idx="9">
                  <c:v>4.6703340092582977</c:v>
                </c:pt>
                <c:pt idx="10">
                  <c:v>1.5841812576521193</c:v>
                </c:pt>
                <c:pt idx="11">
                  <c:v>-3.8365980314789851</c:v>
                </c:pt>
                <c:pt idx="12">
                  <c:v>-2.698321055711645</c:v>
                </c:pt>
                <c:pt idx="13">
                  <c:v>-4.0598111710366425E-2</c:v>
                </c:pt>
                <c:pt idx="14">
                  <c:v>1.3323050781748549</c:v>
                </c:pt>
                <c:pt idx="15">
                  <c:v>6.9254633241015995E-2</c:v>
                </c:pt>
                <c:pt idx="16">
                  <c:v>1.818987564213856</c:v>
                </c:pt>
                <c:pt idx="17">
                  <c:v>3.5805353105066331</c:v>
                </c:pt>
                <c:pt idx="18">
                  <c:v>3.0115045200238626</c:v>
                </c:pt>
                <c:pt idx="19">
                  <c:v>2.3910443064846731</c:v>
                </c:pt>
                <c:pt idx="20">
                  <c:v>3.7854728127361312</c:v>
                </c:pt>
                <c:pt idx="21">
                  <c:v>4.1584314999818019</c:v>
                </c:pt>
                <c:pt idx="22">
                  <c:v>4.5970437614522695</c:v>
                </c:pt>
                <c:pt idx="23">
                  <c:v>5.7494255941539905</c:v>
                </c:pt>
                <c:pt idx="24">
                  <c:v>6.381811470942921</c:v>
                </c:pt>
                <c:pt idx="25">
                  <c:v>4.7235104630077416</c:v>
                </c:pt>
                <c:pt idx="26">
                  <c:v>5.3081666107645873</c:v>
                </c:pt>
                <c:pt idx="27">
                  <c:v>7.0103833133789522</c:v>
                </c:pt>
                <c:pt idx="28">
                  <c:v>7.0711343659695132</c:v>
                </c:pt>
                <c:pt idx="29">
                  <c:v>7.9648152588823962</c:v>
                </c:pt>
                <c:pt idx="30">
                  <c:v>8.6096793466745112</c:v>
                </c:pt>
                <c:pt idx="31">
                  <c:v>9.8329348646536801</c:v>
                </c:pt>
                <c:pt idx="32">
                  <c:v>12.495824702847628</c:v>
                </c:pt>
                <c:pt idx="33">
                  <c:v>12.756271073131757</c:v>
                </c:pt>
                <c:pt idx="34">
                  <c:v>13.108749761645683</c:v>
                </c:pt>
                <c:pt idx="35">
                  <c:v>16.113328313814776</c:v>
                </c:pt>
                <c:pt idx="36">
                  <c:v>16.096904373259548</c:v>
                </c:pt>
                <c:pt idx="37">
                  <c:v>17.220536132626194</c:v>
                </c:pt>
                <c:pt idx="38">
                  <c:v>19.195770977882859</c:v>
                </c:pt>
                <c:pt idx="39">
                  <c:v>19.279852979855349</c:v>
                </c:pt>
                <c:pt idx="40">
                  <c:v>21.207674482654753</c:v>
                </c:pt>
                <c:pt idx="41">
                  <c:v>21.157556355844392</c:v>
                </c:pt>
                <c:pt idx="42">
                  <c:v>22.097152839423131</c:v>
                </c:pt>
                <c:pt idx="43">
                  <c:v>21.639365532484135</c:v>
                </c:pt>
                <c:pt idx="44">
                  <c:v>19.674349047878906</c:v>
                </c:pt>
                <c:pt idx="45">
                  <c:v>21.027110937698581</c:v>
                </c:pt>
                <c:pt idx="46">
                  <c:v>21.209458703680156</c:v>
                </c:pt>
                <c:pt idx="47">
                  <c:v>17.230965198655795</c:v>
                </c:pt>
              </c:numCache>
            </c:numRef>
          </c:val>
          <c:smooth val="0"/>
        </c:ser>
        <c:ser>
          <c:idx val="1"/>
          <c:order val="1"/>
          <c:tx>
            <c:strRef>
              <c:f>'Chart 40'!$C$1</c:f>
              <c:strCache>
                <c:ptCount val="1"/>
                <c:pt idx="0">
                  <c:v>Loans to households, y/y growth</c:v>
                </c:pt>
              </c:strCache>
            </c:strRef>
          </c:tx>
          <c:spPr>
            <a:ln w="19050" cap="rnd">
              <a:solidFill>
                <a:schemeClr val="accent2"/>
              </a:solidFill>
              <a:round/>
            </a:ln>
            <a:effectLst/>
          </c:spPr>
          <c:marker>
            <c:symbol val="none"/>
          </c:marker>
          <c:cat>
            <c:strRef>
              <c:f>'Chart 40'!$A$2:$A$61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40'!$C$2:$C$61</c:f>
              <c:numCache>
                <c:formatCode>0.0</c:formatCode>
                <c:ptCount val="48"/>
                <c:pt idx="0">
                  <c:v>21.162620427997524</c:v>
                </c:pt>
                <c:pt idx="1">
                  <c:v>17.417058669989146</c:v>
                </c:pt>
                <c:pt idx="2">
                  <c:v>13.858116294894771</c:v>
                </c:pt>
                <c:pt idx="3">
                  <c:v>12.265938459844094</c:v>
                </c:pt>
                <c:pt idx="4">
                  <c:v>10.71718949473113</c:v>
                </c:pt>
                <c:pt idx="5">
                  <c:v>9.3953155279060638</c:v>
                </c:pt>
                <c:pt idx="6">
                  <c:v>8.0014437383870103</c:v>
                </c:pt>
                <c:pt idx="7">
                  <c:v>7.3159120735589056</c:v>
                </c:pt>
                <c:pt idx="8">
                  <c:v>4.4328449324500383</c:v>
                </c:pt>
                <c:pt idx="9">
                  <c:v>3.2661646538706606</c:v>
                </c:pt>
                <c:pt idx="10">
                  <c:v>1.0786160137805467</c:v>
                </c:pt>
                <c:pt idx="11">
                  <c:v>-3.069296446130636</c:v>
                </c:pt>
                <c:pt idx="12">
                  <c:v>-2.0423666448389923</c:v>
                </c:pt>
                <c:pt idx="13">
                  <c:v>-0.2898839783664755</c:v>
                </c:pt>
                <c:pt idx="14">
                  <c:v>1.0902716263572358</c:v>
                </c:pt>
                <c:pt idx="15">
                  <c:v>-6.8850098101748358E-2</c:v>
                </c:pt>
                <c:pt idx="16">
                  <c:v>-0.6572923541936575</c:v>
                </c:pt>
                <c:pt idx="17">
                  <c:v>0.6121127608093957</c:v>
                </c:pt>
                <c:pt idx="18">
                  <c:v>1.3853475799948853</c:v>
                </c:pt>
                <c:pt idx="19">
                  <c:v>1.0744444553724861</c:v>
                </c:pt>
                <c:pt idx="20">
                  <c:v>3.4136677160253441</c:v>
                </c:pt>
                <c:pt idx="21">
                  <c:v>5.1611202749189999</c:v>
                </c:pt>
                <c:pt idx="22">
                  <c:v>3.84829206549162</c:v>
                </c:pt>
                <c:pt idx="23">
                  <c:v>5.9398281664721111</c:v>
                </c:pt>
                <c:pt idx="24">
                  <c:v>3.3986467548619856</c:v>
                </c:pt>
                <c:pt idx="25">
                  <c:v>3.0691120541058012</c:v>
                </c:pt>
                <c:pt idx="26">
                  <c:v>6.0368126657036214</c:v>
                </c:pt>
                <c:pt idx="27">
                  <c:v>7.5074349486606025</c:v>
                </c:pt>
                <c:pt idx="28">
                  <c:v>11.159173405128399</c:v>
                </c:pt>
                <c:pt idx="29">
                  <c:v>13.792808367874727</c:v>
                </c:pt>
                <c:pt idx="30">
                  <c:v>16.662443112499531</c:v>
                </c:pt>
                <c:pt idx="31">
                  <c:v>16.396848862324049</c:v>
                </c:pt>
                <c:pt idx="32">
                  <c:v>16.937017077726011</c:v>
                </c:pt>
                <c:pt idx="33">
                  <c:v>16.662268006978607</c:v>
                </c:pt>
                <c:pt idx="34">
                  <c:v>18.47723585106074</c:v>
                </c:pt>
                <c:pt idx="35">
                  <c:v>23.032153018289108</c:v>
                </c:pt>
                <c:pt idx="36">
                  <c:v>23.906090031040605</c:v>
                </c:pt>
                <c:pt idx="37">
                  <c:v>24.443428619542388</c:v>
                </c:pt>
                <c:pt idx="38">
                  <c:v>22.493582007604559</c:v>
                </c:pt>
                <c:pt idx="39">
                  <c:v>24.49498698532912</c:v>
                </c:pt>
                <c:pt idx="40">
                  <c:v>24.277188009135813</c:v>
                </c:pt>
                <c:pt idx="41">
                  <c:v>23.054937253991795</c:v>
                </c:pt>
                <c:pt idx="42">
                  <c:v>25.335714745527</c:v>
                </c:pt>
                <c:pt idx="43">
                  <c:v>26.121215627074363</c:v>
                </c:pt>
                <c:pt idx="44">
                  <c:v>26.062872024624113</c:v>
                </c:pt>
                <c:pt idx="45">
                  <c:v>27.155246794146876</c:v>
                </c:pt>
                <c:pt idx="46">
                  <c:v>28.754188467497499</c:v>
                </c:pt>
                <c:pt idx="47">
                  <c:v>22.86430214784167</c:v>
                </c:pt>
              </c:numCache>
            </c:numRef>
          </c:val>
          <c:smooth val="0"/>
        </c:ser>
        <c:ser>
          <c:idx val="2"/>
          <c:order val="2"/>
          <c:tx>
            <c:strRef>
              <c:f>'Chart 40'!$D$1</c:f>
              <c:strCache>
                <c:ptCount val="1"/>
                <c:pt idx="0">
                  <c:v>Loans to businesses, y/y growth</c:v>
                </c:pt>
              </c:strCache>
            </c:strRef>
          </c:tx>
          <c:spPr>
            <a:ln w="19050" cap="rnd">
              <a:solidFill>
                <a:schemeClr val="accent3"/>
              </a:solidFill>
              <a:round/>
            </a:ln>
            <a:effectLst/>
          </c:spPr>
          <c:marker>
            <c:symbol val="none"/>
          </c:marker>
          <c:cat>
            <c:strRef>
              <c:f>'Chart 40'!$A$2:$A$61</c:f>
              <c:strCache>
                <c:ptCount val="48"/>
                <c:pt idx="0">
                  <c:v>J 15</c:v>
                </c:pt>
                <c:pt idx="1">
                  <c:v>F</c:v>
                </c:pt>
                <c:pt idx="2">
                  <c:v>M</c:v>
                </c:pt>
                <c:pt idx="3">
                  <c:v>A</c:v>
                </c:pt>
                <c:pt idx="4">
                  <c:v>M</c:v>
                </c:pt>
                <c:pt idx="5">
                  <c:v>J</c:v>
                </c:pt>
                <c:pt idx="6">
                  <c:v>J</c:v>
                </c:pt>
                <c:pt idx="7">
                  <c:v>A</c:v>
                </c:pt>
                <c:pt idx="8">
                  <c:v>S</c:v>
                </c:pt>
                <c:pt idx="9">
                  <c:v>O</c:v>
                </c:pt>
                <c:pt idx="10">
                  <c:v>N</c:v>
                </c:pt>
                <c:pt idx="11">
                  <c:v>D</c:v>
                </c:pt>
                <c:pt idx="12">
                  <c:v>J 16</c:v>
                </c:pt>
                <c:pt idx="13">
                  <c:v>F</c:v>
                </c:pt>
                <c:pt idx="14">
                  <c:v>M</c:v>
                </c:pt>
                <c:pt idx="15">
                  <c:v>A</c:v>
                </c:pt>
                <c:pt idx="16">
                  <c:v>M</c:v>
                </c:pt>
                <c:pt idx="17">
                  <c:v>J</c:v>
                </c:pt>
                <c:pt idx="18">
                  <c:v>J</c:v>
                </c:pt>
                <c:pt idx="19">
                  <c:v>A</c:v>
                </c:pt>
                <c:pt idx="20">
                  <c:v>S</c:v>
                </c:pt>
                <c:pt idx="21">
                  <c:v>O</c:v>
                </c:pt>
                <c:pt idx="22">
                  <c:v>N</c:v>
                </c:pt>
                <c:pt idx="23">
                  <c:v>D</c:v>
                </c:pt>
                <c:pt idx="24">
                  <c:v>J 17</c:v>
                </c:pt>
                <c:pt idx="25">
                  <c:v>F</c:v>
                </c:pt>
                <c:pt idx="26">
                  <c:v>M</c:v>
                </c:pt>
                <c:pt idx="27">
                  <c:v>A</c:v>
                </c:pt>
                <c:pt idx="28">
                  <c:v>M</c:v>
                </c:pt>
                <c:pt idx="29">
                  <c:v>J</c:v>
                </c:pt>
                <c:pt idx="30">
                  <c:v>J</c:v>
                </c:pt>
                <c:pt idx="31">
                  <c:v>A</c:v>
                </c:pt>
                <c:pt idx="32">
                  <c:v>S</c:v>
                </c:pt>
                <c:pt idx="33">
                  <c:v>O</c:v>
                </c:pt>
                <c:pt idx="34">
                  <c:v>N</c:v>
                </c:pt>
                <c:pt idx="35">
                  <c:v>D</c:v>
                </c:pt>
                <c:pt idx="36">
                  <c:v>J 18</c:v>
                </c:pt>
                <c:pt idx="37">
                  <c:v>F</c:v>
                </c:pt>
                <c:pt idx="38">
                  <c:v>M</c:v>
                </c:pt>
                <c:pt idx="39">
                  <c:v>A</c:v>
                </c:pt>
                <c:pt idx="40">
                  <c:v>M</c:v>
                </c:pt>
                <c:pt idx="41">
                  <c:v>J</c:v>
                </c:pt>
                <c:pt idx="42">
                  <c:v>J</c:v>
                </c:pt>
                <c:pt idx="43">
                  <c:v>A</c:v>
                </c:pt>
                <c:pt idx="44">
                  <c:v>S</c:v>
                </c:pt>
                <c:pt idx="45">
                  <c:v>O</c:v>
                </c:pt>
                <c:pt idx="46">
                  <c:v>N</c:v>
                </c:pt>
                <c:pt idx="47">
                  <c:v>D</c:v>
                </c:pt>
              </c:strCache>
            </c:strRef>
          </c:cat>
          <c:val>
            <c:numRef>
              <c:f>'Chart 40'!$D$2:$D$61</c:f>
              <c:numCache>
                <c:formatCode>0.0</c:formatCode>
                <c:ptCount val="48"/>
                <c:pt idx="0">
                  <c:v>16.308670223524885</c:v>
                </c:pt>
                <c:pt idx="1">
                  <c:v>14.731500682615774</c:v>
                </c:pt>
                <c:pt idx="2">
                  <c:v>12.309200008190274</c:v>
                </c:pt>
                <c:pt idx="3">
                  <c:v>12.49731581658618</c:v>
                </c:pt>
                <c:pt idx="4">
                  <c:v>9.7403143316094827</c:v>
                </c:pt>
                <c:pt idx="5">
                  <c:v>8.2078394133317261</c:v>
                </c:pt>
                <c:pt idx="6">
                  <c:v>10.486661615818946</c:v>
                </c:pt>
                <c:pt idx="7">
                  <c:v>10.023893781907873</c:v>
                </c:pt>
                <c:pt idx="8">
                  <c:v>7.1707994523909235</c:v>
                </c:pt>
                <c:pt idx="9">
                  <c:v>5.527727355161673</c:v>
                </c:pt>
                <c:pt idx="10">
                  <c:v>1.8920996588266235</c:v>
                </c:pt>
                <c:pt idx="11">
                  <c:v>-4.3080186363016963</c:v>
                </c:pt>
                <c:pt idx="12">
                  <c:v>-3.1052266273811426</c:v>
                </c:pt>
                <c:pt idx="13">
                  <c:v>0.11323733914039735</c:v>
                </c:pt>
                <c:pt idx="14">
                  <c:v>1.4815003350981328</c:v>
                </c:pt>
                <c:pt idx="15">
                  <c:v>0.15223296958232879</c:v>
                </c:pt>
                <c:pt idx="16">
                  <c:v>3.3216484470937928</c:v>
                </c:pt>
                <c:pt idx="17">
                  <c:v>5.3859208746596323</c:v>
                </c:pt>
                <c:pt idx="18">
                  <c:v>3.9752744671699247</c:v>
                </c:pt>
                <c:pt idx="19">
                  <c:v>3.1725523161507425</c:v>
                </c:pt>
                <c:pt idx="20">
                  <c:v>4.0057594434119466</c:v>
                </c:pt>
                <c:pt idx="21">
                  <c:v>3.5593054085226896</c:v>
                </c:pt>
                <c:pt idx="22">
                  <c:v>5.0494358772228338</c:v>
                </c:pt>
                <c:pt idx="23">
                  <c:v>5.6309303024157771</c:v>
                </c:pt>
                <c:pt idx="24">
                  <c:v>8.2526450068174171</c:v>
                </c:pt>
                <c:pt idx="25">
                  <c:v>5.7403363447456002</c:v>
                </c:pt>
                <c:pt idx="26">
                  <c:v>4.8607431795309139</c:v>
                </c:pt>
                <c:pt idx="27">
                  <c:v>6.7123958995646262</c:v>
                </c:pt>
                <c:pt idx="28">
                  <c:v>4.6859555358227141</c:v>
                </c:pt>
                <c:pt idx="29">
                  <c:v>4.5808106400738922</c:v>
                </c:pt>
                <c:pt idx="30">
                  <c:v>3.9559512984857008</c:v>
                </c:pt>
                <c:pt idx="31">
                  <c:v>6.0159564626373054</c:v>
                </c:pt>
                <c:pt idx="32">
                  <c:v>9.8794921860999807</c:v>
                </c:pt>
                <c:pt idx="33">
                  <c:v>10.386261756498925</c:v>
                </c:pt>
                <c:pt idx="34">
                  <c:v>9.9022244367364323</c:v>
                </c:pt>
                <c:pt idx="35">
                  <c:v>11.794869617904325</c:v>
                </c:pt>
                <c:pt idx="36">
                  <c:v>11.419122151739998</c:v>
                </c:pt>
                <c:pt idx="37">
                  <c:v>12.893350905631237</c:v>
                </c:pt>
                <c:pt idx="38">
                  <c:v>17.148046103184427</c:v>
                </c:pt>
                <c:pt idx="39">
                  <c:v>16.130034579728189</c:v>
                </c:pt>
                <c:pt idx="40">
                  <c:v>19.306016765052675</c:v>
                </c:pt>
                <c:pt idx="41">
                  <c:v>19.958804607768627</c:v>
                </c:pt>
                <c:pt idx="42">
                  <c:v>19.996811139154659</c:v>
                </c:pt>
                <c:pt idx="43">
                  <c:v>18.777928890922297</c:v>
                </c:pt>
                <c:pt idx="44">
                  <c:v>15.669103170295088</c:v>
                </c:pt>
                <c:pt idx="45">
                  <c:v>17.09738802572322</c:v>
                </c:pt>
                <c:pt idx="46">
                  <c:v>16.351487214831664</c:v>
                </c:pt>
                <c:pt idx="47">
                  <c:v>13.361428929848216</c:v>
                </c:pt>
              </c:numCache>
            </c:numRef>
          </c:val>
          <c:smooth val="0"/>
        </c:ser>
        <c:dLbls>
          <c:showLegendKey val="0"/>
          <c:showVal val="0"/>
          <c:showCatName val="0"/>
          <c:showSerName val="0"/>
          <c:showPercent val="0"/>
          <c:showBubbleSize val="0"/>
        </c:dLbls>
        <c:smooth val="0"/>
        <c:axId val="429266376"/>
        <c:axId val="429266768"/>
      </c:lineChart>
      <c:catAx>
        <c:axId val="42926637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9266768"/>
        <c:crosses val="autoZero"/>
        <c:auto val="1"/>
        <c:lblAlgn val="ctr"/>
        <c:lblOffset val="100"/>
        <c:noMultiLvlLbl val="0"/>
      </c:catAx>
      <c:valAx>
        <c:axId val="429266768"/>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429266376"/>
        <c:crosses val="autoZero"/>
        <c:crossBetween val="between"/>
      </c:valAx>
      <c:spPr>
        <a:noFill/>
        <a:ln>
          <a:noFill/>
        </a:ln>
        <a:effectLst/>
      </c:spPr>
    </c:plotArea>
    <c:legend>
      <c:legendPos val="b"/>
      <c:layout>
        <c:manualLayout>
          <c:xMode val="edge"/>
          <c:yMode val="edge"/>
          <c:x val="2.5148412698412691E-2"/>
          <c:y val="0.81283123593870965"/>
          <c:w val="0.5566079365079365"/>
          <c:h val="0.1624234909929804"/>
        </c:manualLayout>
      </c:layout>
      <c:overlay val="0"/>
      <c:spPr>
        <a:noFill/>
        <a:ln>
          <a:noFill/>
        </a:ln>
        <a:effectLst/>
      </c:spPr>
      <c:txPr>
        <a:bodyPr rot="0" spcFirstLastPara="1" vertOverflow="ellipsis" vert="horz" wrap="square" anchor="ctr" anchorCtr="1"/>
        <a:lstStyle/>
        <a:p>
          <a:pPr>
            <a:defRPr sz="800" b="0" i="0"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3259144018288"/>
          <c:y val="5.9701492537313432E-2"/>
          <c:w val="0.74749650749301499"/>
          <c:h val="0.57665531443970852"/>
        </c:manualLayout>
      </c:layout>
      <c:lineChart>
        <c:grouping val="standard"/>
        <c:varyColors val="0"/>
        <c:ser>
          <c:idx val="0"/>
          <c:order val="0"/>
          <c:tx>
            <c:strRef>
              <c:f>'Chart 5'!$B$1</c:f>
              <c:strCache>
                <c:ptCount val="1"/>
                <c:pt idx="0">
                  <c:v>International oil prices (US dollar/barrel, left-hand scale)</c:v>
                </c:pt>
              </c:strCache>
            </c:strRef>
          </c:tx>
          <c:spPr>
            <a:ln w="12700" cap="rnd">
              <a:solidFill>
                <a:schemeClr val="tx2"/>
              </a:solidFill>
              <a:round/>
            </a:ln>
            <a:effectLst/>
          </c:spPr>
          <c:marker>
            <c:symbol val="none"/>
          </c:marker>
          <c:cat>
            <c:strRef>
              <c:f>'Chart 5'!$A$2:$A$32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5'!$B$2:$B$32</c:f>
              <c:numCache>
                <c:formatCode>0.0</c:formatCode>
                <c:ptCount val="27"/>
                <c:pt idx="0">
                  <c:v>53.887869799999997</c:v>
                </c:pt>
                <c:pt idx="1">
                  <c:v>62.062708200000003</c:v>
                </c:pt>
                <c:pt idx="2">
                  <c:v>49.865783299999997</c:v>
                </c:pt>
                <c:pt idx="3">
                  <c:v>43.200816199999998</c:v>
                </c:pt>
                <c:pt idx="4">
                  <c:v>34.185668</c:v>
                </c:pt>
                <c:pt idx="5">
                  <c:v>45.873539899999997</c:v>
                </c:pt>
                <c:pt idx="6">
                  <c:v>45.797071000000003</c:v>
                </c:pt>
                <c:pt idx="7">
                  <c:v>49.983003199999999</c:v>
                </c:pt>
                <c:pt idx="8">
                  <c:v>54.0945556</c:v>
                </c:pt>
                <c:pt idx="9">
                  <c:v>50.211200900000001</c:v>
                </c:pt>
                <c:pt idx="10">
                  <c:v>51.675845899999999</c:v>
                </c:pt>
                <c:pt idx="11">
                  <c:v>61.4017421</c:v>
                </c:pt>
                <c:pt idx="12">
                  <c:v>66.936637200000007</c:v>
                </c:pt>
                <c:pt idx="13">
                  <c:v>74.459891400000004</c:v>
                </c:pt>
                <c:pt idx="14">
                  <c:v>75.437317500000006</c:v>
                </c:pt>
                <c:pt idx="15">
                  <c:v>66.6511323</c:v>
                </c:pt>
                <c:pt idx="16">
                  <c:v>62.967897000000001</c:v>
                </c:pt>
                <c:pt idx="17">
                  <c:v>65.090461199999993</c:v>
                </c:pt>
                <c:pt idx="18">
                  <c:v>65.753776500000001</c:v>
                </c:pt>
                <c:pt idx="19">
                  <c:v>66.478715600000001</c:v>
                </c:pt>
                <c:pt idx="20">
                  <c:v>67.210577799999996</c:v>
                </c:pt>
                <c:pt idx="21">
                  <c:v>67.888333399999993</c:v>
                </c:pt>
                <c:pt idx="22">
                  <c:v>68.5228228</c:v>
                </c:pt>
                <c:pt idx="23">
                  <c:v>69.106836900000005</c:v>
                </c:pt>
                <c:pt idx="24">
                  <c:v>69.647442100000006</c:v>
                </c:pt>
                <c:pt idx="25">
                  <c:v>70.152881199999996</c:v>
                </c:pt>
                <c:pt idx="26">
                  <c:v>70.631613400000006</c:v>
                </c:pt>
              </c:numCache>
            </c:numRef>
          </c:val>
          <c:smooth val="0"/>
        </c:ser>
        <c:ser>
          <c:idx val="2"/>
          <c:order val="2"/>
          <c:tx>
            <c:strRef>
              <c:f>'Chart 5'!$D$1</c:f>
              <c:strCache>
                <c:ptCount val="1"/>
                <c:pt idx="0">
                  <c:v>Food price index (FAO index, left-hand scale)</c:v>
                </c:pt>
              </c:strCache>
            </c:strRef>
          </c:tx>
          <c:spPr>
            <a:ln w="12700" cap="rnd">
              <a:solidFill>
                <a:schemeClr val="accent6">
                  <a:lumMod val="75000"/>
                </a:schemeClr>
              </a:solidFill>
              <a:round/>
            </a:ln>
            <a:effectLst/>
          </c:spPr>
          <c:marker>
            <c:symbol val="none"/>
          </c:marker>
          <c:cat>
            <c:strRef>
              <c:f>'Chart 5'!$A$2:$A$32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5'!$D$2:$D$32</c:f>
              <c:numCache>
                <c:formatCode>0.0</c:formatCode>
                <c:ptCount val="27"/>
                <c:pt idx="0">
                  <c:v>175.366354</c:v>
                </c:pt>
                <c:pt idx="1">
                  <c:v>166.83400399999999</c:v>
                </c:pt>
                <c:pt idx="2">
                  <c:v>158.08239599999999</c:v>
                </c:pt>
                <c:pt idx="3">
                  <c:v>155.582572</c:v>
                </c:pt>
                <c:pt idx="4">
                  <c:v>149.89097599999999</c:v>
                </c:pt>
                <c:pt idx="5">
                  <c:v>157.74853899999999</c:v>
                </c:pt>
                <c:pt idx="6">
                  <c:v>166.42310499999999</c:v>
                </c:pt>
                <c:pt idx="7">
                  <c:v>171.46463399999999</c:v>
                </c:pt>
                <c:pt idx="8">
                  <c:v>173.89854</c:v>
                </c:pt>
                <c:pt idx="9">
                  <c:v>172.38641999999999</c:v>
                </c:pt>
                <c:pt idx="10">
                  <c:v>178.26559399999999</c:v>
                </c:pt>
                <c:pt idx="11">
                  <c:v>173.727464</c:v>
                </c:pt>
                <c:pt idx="12">
                  <c:v>171.004133</c:v>
                </c:pt>
                <c:pt idx="13">
                  <c:v>174.175027</c:v>
                </c:pt>
                <c:pt idx="14">
                  <c:v>166.47861499999999</c:v>
                </c:pt>
                <c:pt idx="15">
                  <c:v>162.14166800000001</c:v>
                </c:pt>
                <c:pt idx="16">
                  <c:v>167.10676699999999</c:v>
                </c:pt>
                <c:pt idx="17">
                  <c:v>167.52708699999999</c:v>
                </c:pt>
                <c:pt idx="18">
                  <c:v>166.34454400000001</c:v>
                </c:pt>
                <c:pt idx="19">
                  <c:v>166.305384</c:v>
                </c:pt>
                <c:pt idx="20">
                  <c:v>166.555992</c:v>
                </c:pt>
                <c:pt idx="21">
                  <c:v>166.906149</c:v>
                </c:pt>
                <c:pt idx="22">
                  <c:v>168.094956</c:v>
                </c:pt>
                <c:pt idx="23">
                  <c:v>169.266728</c:v>
                </c:pt>
                <c:pt idx="24">
                  <c:v>170.41452200000001</c:v>
                </c:pt>
                <c:pt idx="25">
                  <c:v>171.53762699999999</c:v>
                </c:pt>
                <c:pt idx="26">
                  <c:v>172.64039099999999</c:v>
                </c:pt>
              </c:numCache>
            </c:numRef>
          </c:val>
          <c:smooth val="0"/>
        </c:ser>
        <c:dLbls>
          <c:showLegendKey val="0"/>
          <c:showVal val="0"/>
          <c:showCatName val="0"/>
          <c:showSerName val="0"/>
          <c:showPercent val="0"/>
          <c:showBubbleSize val="0"/>
        </c:dLbls>
        <c:marker val="1"/>
        <c:smooth val="0"/>
        <c:axId val="240913328"/>
        <c:axId val="240913720"/>
      </c:lineChart>
      <c:lineChart>
        <c:grouping val="standard"/>
        <c:varyColors val="0"/>
        <c:ser>
          <c:idx val="1"/>
          <c:order val="1"/>
          <c:tx>
            <c:strRef>
              <c:f>'Chart 5'!$C$1</c:f>
              <c:strCache>
                <c:ptCount val="1"/>
                <c:pt idx="0">
                  <c:v>International copper prices (US dollar/ton, right-hand scale)</c:v>
                </c:pt>
              </c:strCache>
            </c:strRef>
          </c:tx>
          <c:spPr>
            <a:ln w="12700" cap="rnd">
              <a:solidFill>
                <a:srgbClr val="C00000"/>
              </a:solidFill>
              <a:round/>
            </a:ln>
            <a:effectLst/>
          </c:spPr>
          <c:marker>
            <c:symbol val="none"/>
          </c:marker>
          <c:cat>
            <c:strRef>
              <c:f>'Chart 5'!$A$2:$A$32</c:f>
              <c:strCache>
                <c:ptCount val="27"/>
                <c:pt idx="0">
                  <c:v>I 15</c:v>
                </c:pt>
                <c:pt idx="1">
                  <c:v>II</c:v>
                </c:pt>
                <c:pt idx="2">
                  <c:v>III</c:v>
                </c:pt>
                <c:pt idx="3">
                  <c:v>IV</c:v>
                </c:pt>
                <c:pt idx="4">
                  <c:v>I 16</c:v>
                </c:pt>
                <c:pt idx="5">
                  <c:v>II</c:v>
                </c:pt>
                <c:pt idx="6">
                  <c:v>III</c:v>
                </c:pt>
                <c:pt idx="7">
                  <c:v>IV</c:v>
                </c:pt>
                <c:pt idx="8">
                  <c:v>I 17</c:v>
                </c:pt>
                <c:pt idx="9">
                  <c:v>II</c:v>
                </c:pt>
                <c:pt idx="10">
                  <c:v>III</c:v>
                </c:pt>
                <c:pt idx="11">
                  <c:v>IV</c:v>
                </c:pt>
                <c:pt idx="12">
                  <c:v>I 18</c:v>
                </c:pt>
                <c:pt idx="13">
                  <c:v>II</c:v>
                </c:pt>
                <c:pt idx="14">
                  <c:v>III</c:v>
                </c:pt>
                <c:pt idx="15">
                  <c:v>IV</c:v>
                </c:pt>
                <c:pt idx="16">
                  <c:v>I 19</c:v>
                </c:pt>
                <c:pt idx="17">
                  <c:v>II</c:v>
                </c:pt>
                <c:pt idx="18">
                  <c:v>III</c:v>
                </c:pt>
                <c:pt idx="19">
                  <c:v>IV</c:v>
                </c:pt>
                <c:pt idx="20">
                  <c:v>I 20</c:v>
                </c:pt>
                <c:pt idx="21">
                  <c:v>II</c:v>
                </c:pt>
                <c:pt idx="22">
                  <c:v>III</c:v>
                </c:pt>
                <c:pt idx="23">
                  <c:v>IV</c:v>
                </c:pt>
                <c:pt idx="24">
                  <c:v>I 21</c:v>
                </c:pt>
                <c:pt idx="25">
                  <c:v>II</c:v>
                </c:pt>
                <c:pt idx="26">
                  <c:v>III</c:v>
                </c:pt>
              </c:strCache>
            </c:strRef>
          </c:cat>
          <c:val>
            <c:numRef>
              <c:f>'Chart 5'!$C$2:$C$32</c:f>
              <c:numCache>
                <c:formatCode>0.0</c:formatCode>
                <c:ptCount val="27"/>
                <c:pt idx="0">
                  <c:v>5832.5275000000001</c:v>
                </c:pt>
                <c:pt idx="1">
                  <c:v>6053.6896900000002</c:v>
                </c:pt>
                <c:pt idx="2">
                  <c:v>5265.2800800000005</c:v>
                </c:pt>
                <c:pt idx="3">
                  <c:v>4878.9747900000002</c:v>
                </c:pt>
                <c:pt idx="4">
                  <c:v>4670.3468000000003</c:v>
                </c:pt>
                <c:pt idx="5">
                  <c:v>4735.3949199999997</c:v>
                </c:pt>
                <c:pt idx="6">
                  <c:v>4779.1961499999998</c:v>
                </c:pt>
                <c:pt idx="7">
                  <c:v>5265.3862499999996</c:v>
                </c:pt>
                <c:pt idx="8">
                  <c:v>5839.52891</c:v>
                </c:pt>
                <c:pt idx="9">
                  <c:v>5667.5154499999999</c:v>
                </c:pt>
                <c:pt idx="10">
                  <c:v>6343.8761999999997</c:v>
                </c:pt>
                <c:pt idx="11">
                  <c:v>6822.6710000000003</c:v>
                </c:pt>
                <c:pt idx="12">
                  <c:v>6956.2381100000002</c:v>
                </c:pt>
                <c:pt idx="13">
                  <c:v>6880.6102499999997</c:v>
                </c:pt>
                <c:pt idx="14">
                  <c:v>6116.79979</c:v>
                </c:pt>
                <c:pt idx="15">
                  <c:v>6163.2848299999996</c:v>
                </c:pt>
                <c:pt idx="16">
                  <c:v>6174.5756300000003</c:v>
                </c:pt>
                <c:pt idx="17">
                  <c:v>6201.3711800000001</c:v>
                </c:pt>
                <c:pt idx="18">
                  <c:v>6220.50252</c:v>
                </c:pt>
                <c:pt idx="19">
                  <c:v>6271.6516199999996</c:v>
                </c:pt>
                <c:pt idx="20">
                  <c:v>6317.9075300000004</c:v>
                </c:pt>
                <c:pt idx="21">
                  <c:v>6358.6396100000002</c:v>
                </c:pt>
                <c:pt idx="22">
                  <c:v>6397.2915899999998</c:v>
                </c:pt>
                <c:pt idx="23">
                  <c:v>6434.5024000000003</c:v>
                </c:pt>
                <c:pt idx="24">
                  <c:v>6471.1495800000002</c:v>
                </c:pt>
                <c:pt idx="25">
                  <c:v>6507.8162400000001</c:v>
                </c:pt>
                <c:pt idx="26">
                  <c:v>6544.9456099999998</c:v>
                </c:pt>
              </c:numCache>
            </c:numRef>
          </c:val>
          <c:smooth val="0"/>
        </c:ser>
        <c:dLbls>
          <c:showLegendKey val="0"/>
          <c:showVal val="0"/>
          <c:showCatName val="0"/>
          <c:showSerName val="0"/>
          <c:showPercent val="0"/>
          <c:showBubbleSize val="0"/>
        </c:dLbls>
        <c:marker val="1"/>
        <c:smooth val="0"/>
        <c:axId val="240914504"/>
        <c:axId val="240914112"/>
      </c:lineChart>
      <c:catAx>
        <c:axId val="24091332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0913720"/>
        <c:crosses val="autoZero"/>
        <c:auto val="1"/>
        <c:lblAlgn val="ctr"/>
        <c:lblOffset val="100"/>
        <c:noMultiLvlLbl val="0"/>
      </c:catAx>
      <c:valAx>
        <c:axId val="240913720"/>
        <c:scaling>
          <c:orientation val="minMax"/>
          <c:max val="190"/>
          <c:min val="3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ln>
                  <a:noFill/>
                </a:ln>
                <a:solidFill>
                  <a:sysClr val="windowText" lastClr="000000"/>
                </a:solidFill>
                <a:latin typeface="GHEA Grapalat" panose="02000506050000020003" pitchFamily="50" charset="0"/>
                <a:ea typeface="+mn-ea"/>
                <a:cs typeface="+mn-cs"/>
              </a:defRPr>
            </a:pPr>
            <a:endParaRPr lang="en-US"/>
          </a:p>
        </c:txPr>
        <c:crossAx val="240913328"/>
        <c:crosses val="autoZero"/>
        <c:crossBetween val="between"/>
      </c:valAx>
      <c:valAx>
        <c:axId val="240914112"/>
        <c:scaling>
          <c:orientation val="minMax"/>
          <c:max val="7500"/>
          <c:min val="4000"/>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0914504"/>
        <c:crosses val="max"/>
        <c:crossBetween val="between"/>
        <c:majorUnit val="500"/>
      </c:valAx>
      <c:catAx>
        <c:axId val="240914504"/>
        <c:scaling>
          <c:orientation val="minMax"/>
        </c:scaling>
        <c:delete val="1"/>
        <c:axPos val="b"/>
        <c:numFmt formatCode="General" sourceLinked="1"/>
        <c:majorTickMark val="out"/>
        <c:minorTickMark val="none"/>
        <c:tickLblPos val="nextTo"/>
        <c:crossAx val="240914112"/>
        <c:crosses val="autoZero"/>
        <c:auto val="1"/>
        <c:lblAlgn val="ctr"/>
        <c:lblOffset val="100"/>
        <c:noMultiLvlLbl val="0"/>
      </c:catAx>
      <c:spPr>
        <a:blipFill dpi="0" rotWithShape="1">
          <a:blip xmlns:r="http://schemas.openxmlformats.org/officeDocument/2006/relationships" r:embed="rId1"/>
          <a:srcRect/>
          <a:stretch>
            <a:fillRect l="60000"/>
          </a:stretch>
        </a:blipFill>
        <a:ln>
          <a:noFill/>
        </a:ln>
        <a:effectLst/>
      </c:spPr>
    </c:plotArea>
    <c:legend>
      <c:legendPos val="b"/>
      <c:layout>
        <c:manualLayout>
          <c:xMode val="edge"/>
          <c:yMode val="edge"/>
          <c:x val="3.423053721107443E-3"/>
          <c:y val="0.78800158121347452"/>
          <c:w val="0.91285403050108926"/>
          <c:h val="0.20136155300804495"/>
        </c:manualLayout>
      </c:layout>
      <c:overlay val="0"/>
      <c:spPr>
        <a:noFill/>
        <a:ln>
          <a:noFill/>
        </a:ln>
        <a:effectLst/>
      </c:spPr>
      <c:txPr>
        <a:bodyPr rot="0" spcFirstLastPara="1" vertOverflow="ellipsis" vert="horz" wrap="square" anchor="ctr" anchorCtr="1"/>
        <a:lstStyle/>
        <a:p>
          <a:pPr>
            <a:defRPr sz="800" b="0" i="1" u="none" strike="noStrike" kern="1200" baseline="-14000">
              <a:solidFill>
                <a:sysClr val="windowText" lastClr="000000"/>
              </a:solidFill>
              <a:latin typeface="GHEA Grapalat" panose="02000506050000020003" pitchFamily="50"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2.9312521303096074E-2"/>
          <c:y val="0.11484624017957351"/>
          <c:w val="0.8831099742693056"/>
          <c:h val="0.56827553310886647"/>
        </c:manualLayout>
      </c:layout>
      <c:areaChart>
        <c:grouping val="stacked"/>
        <c:varyColors val="0"/>
        <c:ser>
          <c:idx val="0"/>
          <c:order val="0"/>
          <c:tx>
            <c:strRef>
              <c:f>'Chart 1'!$B$1</c:f>
              <c:strCache>
                <c:ptCount val="1"/>
                <c:pt idx="0">
                  <c:v>-90</c:v>
                </c:pt>
              </c:strCache>
            </c:strRef>
          </c:tx>
          <c:spPr>
            <a:solidFill>
              <a:schemeClr val="bg1"/>
            </a:solidFill>
            <a:ln w="38100">
              <a:no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1'!$B$2:$B$51</c:f>
              <c:numCache>
                <c:formatCode>0.0</c:formatCode>
                <c:ptCount val="28"/>
                <c:pt idx="0">
                  <c:v>5.8</c:v>
                </c:pt>
                <c:pt idx="1">
                  <c:v>5.5</c:v>
                </c:pt>
                <c:pt idx="2">
                  <c:v>3.3</c:v>
                </c:pt>
                <c:pt idx="3">
                  <c:v>-0.1</c:v>
                </c:pt>
                <c:pt idx="4">
                  <c:v>-2</c:v>
                </c:pt>
                <c:pt idx="5">
                  <c:v>-1.1000000000000001</c:v>
                </c:pt>
                <c:pt idx="6">
                  <c:v>-1.9</c:v>
                </c:pt>
                <c:pt idx="7">
                  <c:v>-1.1000000000000001</c:v>
                </c:pt>
                <c:pt idx="8">
                  <c:v>-0.1</c:v>
                </c:pt>
                <c:pt idx="9">
                  <c:v>1.1000000000000001</c:v>
                </c:pt>
                <c:pt idx="10">
                  <c:v>1</c:v>
                </c:pt>
                <c:pt idx="11">
                  <c:v>2.6</c:v>
                </c:pt>
                <c:pt idx="12">
                  <c:v>3.7</c:v>
                </c:pt>
                <c:pt idx="13">
                  <c:v>0.90133554832215168</c:v>
                </c:pt>
                <c:pt idx="14">
                  <c:v>3.4891725643485501</c:v>
                </c:pt>
                <c:pt idx="15">
                  <c:v>1.8</c:v>
                </c:pt>
                <c:pt idx="16">
                  <c:v>0.82835979973668561</c:v>
                </c:pt>
                <c:pt idx="17">
                  <c:v>-2.3291464035505971E-2</c:v>
                </c:pt>
                <c:pt idx="18">
                  <c:v>-0.86713605078994416</c:v>
                </c:pt>
                <c:pt idx="19">
                  <c:v>-0.48080488754438289</c:v>
                </c:pt>
                <c:pt idx="20">
                  <c:v>-0.15212508724971774</c:v>
                </c:pt>
                <c:pt idx="21">
                  <c:v>-3.3560050091941962E-2</c:v>
                </c:pt>
                <c:pt idx="22">
                  <c:v>0.22868061333961298</c:v>
                </c:pt>
                <c:pt idx="23">
                  <c:v>0.38276166677116796</c:v>
                </c:pt>
                <c:pt idx="24">
                  <c:v>0.41897287595110921</c:v>
                </c:pt>
                <c:pt idx="25">
                  <c:v>0.37838414125101083</c:v>
                </c:pt>
                <c:pt idx="26">
                  <c:v>0.43127175431099113</c:v>
                </c:pt>
                <c:pt idx="27">
                  <c:v>0.48491899737097155</c:v>
                </c:pt>
              </c:numCache>
            </c:numRef>
          </c:val>
        </c:ser>
        <c:ser>
          <c:idx val="1"/>
          <c:order val="1"/>
          <c:tx>
            <c:strRef>
              <c:f>'Chart 1'!$C$1</c:f>
              <c:strCache>
                <c:ptCount val="1"/>
                <c:pt idx="0">
                  <c:v>-80</c:v>
                </c:pt>
              </c:strCache>
            </c:strRef>
          </c:tx>
          <c:spPr>
            <a:solidFill>
              <a:srgbClr val="FF0000">
                <a:alpha val="20000"/>
              </a:srgbClr>
            </a:solidFill>
            <a:ln>
              <a:solidFill>
                <a:srgbClr val="FF1D1D">
                  <a:alpha val="2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1'!$C$2:$C$51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0.18879338456660211</c:v>
                </c:pt>
                <c:pt idx="17" formatCode="0.0">
                  <c:v>0.50344902551093895</c:v>
                </c:pt>
                <c:pt idx="18" formatCode="0.0">
                  <c:v>0.56638015369980632</c:v>
                </c:pt>
                <c:pt idx="19" formatCode="0.0">
                  <c:v>0.62931128188867369</c:v>
                </c:pt>
                <c:pt idx="20" formatCode="0.0">
                  <c:v>0.65597100130239516</c:v>
                </c:pt>
                <c:pt idx="21" formatCode="0.0">
                  <c:v>0.70040386699193102</c:v>
                </c:pt>
                <c:pt idx="22" formatCode="0.0">
                  <c:v>0.70929044012983822</c:v>
                </c:pt>
                <c:pt idx="23" formatCode="0.0">
                  <c:v>0.71817701326774541</c:v>
                </c:pt>
                <c:pt idx="24" formatCode="0.0">
                  <c:v>0.73563876931069661</c:v>
                </c:pt>
                <c:pt idx="25" formatCode="0.0">
                  <c:v>0.76474169604894848</c:v>
                </c:pt>
                <c:pt idx="26" formatCode="0.0">
                  <c:v>0.77056228139659866</c:v>
                </c:pt>
                <c:pt idx="27" formatCode="0.0">
                  <c:v>0.77638286674424917</c:v>
                </c:pt>
              </c:numCache>
            </c:numRef>
          </c:val>
        </c:ser>
        <c:ser>
          <c:idx val="2"/>
          <c:order val="2"/>
          <c:tx>
            <c:strRef>
              <c:f>'Chart 1'!$D$1</c:f>
              <c:strCache>
                <c:ptCount val="1"/>
                <c:pt idx="0">
                  <c:v>-70</c:v>
                </c:pt>
              </c:strCache>
            </c:strRef>
          </c:tx>
          <c:spPr>
            <a:solidFill>
              <a:srgbClr val="FF0000">
                <a:alpha val="30000"/>
              </a:srgbClr>
            </a:solidFill>
            <a:ln>
              <a:solidFill>
                <a:srgbClr val="FF0000">
                  <a:alpha val="3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1'!$D$2:$D$51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0.12737800026848256</c:v>
                </c:pt>
                <c:pt idx="17" formatCode="0.0">
                  <c:v>0.33967466738261987</c:v>
                </c:pt>
                <c:pt idx="18" formatCode="0.0">
                  <c:v>0.38213400080544735</c:v>
                </c:pt>
                <c:pt idx="19" formatCode="0.0">
                  <c:v>0.42459333422827505</c:v>
                </c:pt>
                <c:pt idx="20" formatCode="0.0">
                  <c:v>0.4425805203494112</c:v>
                </c:pt>
                <c:pt idx="21" formatCode="0.0">
                  <c:v>0.47255916388463803</c:v>
                </c:pt>
                <c:pt idx="22" formatCode="0.0">
                  <c:v>0.47855489259168338</c:v>
                </c:pt>
                <c:pt idx="23" formatCode="0.0">
                  <c:v>0.4845506212987285</c:v>
                </c:pt>
                <c:pt idx="24" formatCode="0.0">
                  <c:v>0.49633198520103505</c:v>
                </c:pt>
                <c:pt idx="25" formatCode="0.0">
                  <c:v>0.51596759170487916</c:v>
                </c:pt>
                <c:pt idx="26" formatCode="0.0">
                  <c:v>0.51989471300564816</c:v>
                </c:pt>
                <c:pt idx="27" formatCode="0.0">
                  <c:v>0.52382183430641671</c:v>
                </c:pt>
              </c:numCache>
            </c:numRef>
          </c:val>
        </c:ser>
        <c:ser>
          <c:idx val="3"/>
          <c:order val="3"/>
          <c:tx>
            <c:strRef>
              <c:f>'Chart 1'!$E$1</c:f>
              <c:strCache>
                <c:ptCount val="1"/>
                <c:pt idx="0">
                  <c:v>-60</c:v>
                </c:pt>
              </c:strCache>
            </c:strRef>
          </c:tx>
          <c:spPr>
            <a:solidFill>
              <a:srgbClr val="FF0000">
                <a:alpha val="40000"/>
              </a:srgbClr>
            </a:solidFill>
            <a:ln>
              <a:solidFill>
                <a:srgbClr val="FF0000">
                  <a:alpha val="4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1'!$E$2:$E$51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0.1012359966486085</c:v>
                </c:pt>
                <c:pt idx="17" formatCode="0.0">
                  <c:v>0.26996265772962325</c:v>
                </c:pt>
                <c:pt idx="18" formatCode="0.0">
                  <c:v>0.30370798994582615</c:v>
                </c:pt>
                <c:pt idx="19" formatCode="0.0">
                  <c:v>0.33745332216202839</c:v>
                </c:pt>
                <c:pt idx="20" formatCode="0.0">
                  <c:v>0.35174896748570339</c:v>
                </c:pt>
                <c:pt idx="21" formatCode="0.0">
                  <c:v>0.37557504302516187</c:v>
                </c:pt>
                <c:pt idx="22" formatCode="0.0">
                  <c:v>0.38034025813305372</c:v>
                </c:pt>
                <c:pt idx="23" formatCode="0.0">
                  <c:v>0.38510547324094535</c:v>
                </c:pt>
                <c:pt idx="24" formatCode="0.0">
                  <c:v>0.3944689277936626</c:v>
                </c:pt>
                <c:pt idx="25" formatCode="0.0">
                  <c:v>0.41007468538152447</c:v>
                </c:pt>
                <c:pt idx="26" formatCode="0.0">
                  <c:v>0.41319583689909689</c:v>
                </c:pt>
                <c:pt idx="27" formatCode="0.0">
                  <c:v>0.41631698841666953</c:v>
                </c:pt>
              </c:numCache>
            </c:numRef>
          </c:val>
        </c:ser>
        <c:ser>
          <c:idx val="4"/>
          <c:order val="4"/>
          <c:tx>
            <c:strRef>
              <c:f>'Chart 1'!$F$1</c:f>
              <c:strCache>
                <c:ptCount val="1"/>
                <c:pt idx="0">
                  <c:v>-50</c:v>
                </c:pt>
              </c:strCache>
            </c:strRef>
          </c:tx>
          <c:spPr>
            <a:solidFill>
              <a:srgbClr val="FF0000">
                <a:alpha val="50000"/>
              </a:srgbClr>
            </a:solidFill>
            <a:ln>
              <a:solidFill>
                <a:srgbClr val="FF0000">
                  <a:alpha val="5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1'!$F$2:$F$51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8.6851470900440431E-2</c:v>
                </c:pt>
                <c:pt idx="17" formatCode="0.0">
                  <c:v>0.23160392240117389</c:v>
                </c:pt>
                <c:pt idx="18" formatCode="0.0">
                  <c:v>0.26055441270132074</c:v>
                </c:pt>
                <c:pt idx="19" formatCode="0.0">
                  <c:v>0.28950490300146847</c:v>
                </c:pt>
                <c:pt idx="20" formatCode="0.0">
                  <c:v>0.30176929378078587</c:v>
                </c:pt>
                <c:pt idx="21" formatCode="0.0">
                  <c:v>0.32220994507964806</c:v>
                </c:pt>
                <c:pt idx="22" formatCode="0.0">
                  <c:v>0.32629807533942001</c:v>
                </c:pt>
                <c:pt idx="23" formatCode="0.0">
                  <c:v>0.33038620559919307</c:v>
                </c:pt>
                <c:pt idx="24" formatCode="0.0">
                  <c:v>0.33841921586762158</c:v>
                </c:pt>
                <c:pt idx="25" formatCode="0.0">
                  <c:v>0.35180756631500376</c:v>
                </c:pt>
                <c:pt idx="26" formatCode="0.0">
                  <c:v>0.35448523640447993</c:v>
                </c:pt>
                <c:pt idx="27" formatCode="0.0">
                  <c:v>0.3571629064939561</c:v>
                </c:pt>
              </c:numCache>
            </c:numRef>
          </c:val>
        </c:ser>
        <c:ser>
          <c:idx val="5"/>
          <c:order val="5"/>
          <c:tx>
            <c:strRef>
              <c:f>'Chart 1'!$G$1</c:f>
              <c:strCache>
                <c:ptCount val="1"/>
                <c:pt idx="0">
                  <c:v>-40</c:v>
                </c:pt>
              </c:strCache>
            </c:strRef>
          </c:tx>
          <c:spPr>
            <a:solidFill>
              <a:srgbClr val="FF0000">
                <a:alpha val="60000"/>
              </a:srgbClr>
            </a:solidFill>
            <a:ln>
              <a:solidFill>
                <a:srgbClr val="FF0000">
                  <a:alpha val="5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1'!$G$2:$G$51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7.799530512614905E-2</c:v>
                </c:pt>
                <c:pt idx="17" formatCode="0.0">
                  <c:v>0.20798748033639791</c:v>
                </c:pt>
                <c:pt idx="18" formatCode="0.0">
                  <c:v>0.23398591537844748</c:v>
                </c:pt>
                <c:pt idx="19" formatCode="0.0">
                  <c:v>0.25998435042049595</c:v>
                </c:pt>
                <c:pt idx="20" formatCode="0.0">
                  <c:v>0.27099815238725489</c:v>
                </c:pt>
                <c:pt idx="21" formatCode="0.0">
                  <c:v>0.28935448899851957</c:v>
                </c:pt>
                <c:pt idx="22" formatCode="0.0">
                  <c:v>0.29302575632077277</c:v>
                </c:pt>
                <c:pt idx="23" formatCode="0.0">
                  <c:v>0.29669702364302575</c:v>
                </c:pt>
                <c:pt idx="24" formatCode="0.0">
                  <c:v>0.30391091513469481</c:v>
                </c:pt>
                <c:pt idx="25" formatCode="0.0">
                  <c:v>0.31593406762080889</c:v>
                </c:pt>
                <c:pt idx="26" formatCode="0.0">
                  <c:v>0.31833869811803162</c:v>
                </c:pt>
                <c:pt idx="27" formatCode="0.0">
                  <c:v>0.32074332861525479</c:v>
                </c:pt>
              </c:numCache>
            </c:numRef>
          </c:val>
        </c:ser>
        <c:ser>
          <c:idx val="6"/>
          <c:order val="6"/>
          <c:tx>
            <c:strRef>
              <c:f>'Chart 1'!$H$1</c:f>
              <c:strCache>
                <c:ptCount val="1"/>
                <c:pt idx="0">
                  <c:v>-30</c:v>
                </c:pt>
              </c:strCache>
            </c:strRef>
          </c:tx>
          <c:spPr>
            <a:solidFill>
              <a:srgbClr val="FF0000">
                <a:alpha val="70000"/>
              </a:srgbClr>
            </a:solidFill>
            <a:ln>
              <a:solidFill>
                <a:srgbClr val="FF0000">
                  <a:alpha val="7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1'!$H$2:$H$51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7.2274273823454971E-2</c:v>
                </c:pt>
                <c:pt idx="17" formatCode="0.0">
                  <c:v>0.19273139686254659</c:v>
                </c:pt>
                <c:pt idx="18" formatCode="0.0">
                  <c:v>0.21682282147036502</c:v>
                </c:pt>
                <c:pt idx="19" formatCode="0.0">
                  <c:v>0.24091424607818412</c:v>
                </c:pt>
                <c:pt idx="20" formatCode="0.0">
                  <c:v>0.25112017498499939</c:v>
                </c:pt>
                <c:pt idx="21" formatCode="0.0">
                  <c:v>0.26813005649635846</c:v>
                </c:pt>
                <c:pt idx="22" formatCode="0.0">
                  <c:v>0.27153203279863014</c:v>
                </c:pt>
                <c:pt idx="23" formatCode="0.0">
                  <c:v>0.27493400910090182</c:v>
                </c:pt>
                <c:pt idx="24" formatCode="0.0">
                  <c:v>0.28161875465267938</c:v>
                </c:pt>
                <c:pt idx="25" formatCode="0.0">
                  <c:v>0.29275999723897606</c:v>
                </c:pt>
                <c:pt idx="26" formatCode="0.0">
                  <c:v>0.29498824575623539</c:v>
                </c:pt>
                <c:pt idx="27" formatCode="0.0">
                  <c:v>0.29721649427349428</c:v>
                </c:pt>
              </c:numCache>
            </c:numRef>
          </c:val>
        </c:ser>
        <c:ser>
          <c:idx val="7"/>
          <c:order val="7"/>
          <c:tx>
            <c:strRef>
              <c:f>'Chart 1'!$I$1</c:f>
              <c:strCache>
                <c:ptCount val="1"/>
                <c:pt idx="0">
                  <c:v>-20</c:v>
                </c:pt>
              </c:strCache>
            </c:strRef>
          </c:tx>
          <c:spPr>
            <a:solidFill>
              <a:srgbClr val="FF0000">
                <a:alpha val="80000"/>
              </a:srgbClr>
            </a:solidFill>
            <a:ln>
              <a:solidFill>
                <a:srgbClr val="FF0000">
                  <a:alpha val="8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1'!$I$2:$I$51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6.8581218141812395E-2</c:v>
                </c:pt>
                <c:pt idx="17" formatCode="0.0">
                  <c:v>0.18288324837816594</c:v>
                </c:pt>
                <c:pt idx="18" formatCode="0.0">
                  <c:v>0.20574365442543674</c:v>
                </c:pt>
                <c:pt idx="19" formatCode="0.0">
                  <c:v>0.22860406047270776</c:v>
                </c:pt>
                <c:pt idx="20" formatCode="0.0">
                  <c:v>0.23828848896531207</c:v>
                </c:pt>
                <c:pt idx="21" formatCode="0.0">
                  <c:v>0.25442920311965178</c:v>
                </c:pt>
                <c:pt idx="22" formatCode="0.0">
                  <c:v>0.25765734595051981</c:v>
                </c:pt>
                <c:pt idx="23" formatCode="0.0">
                  <c:v>0.2608854887813874</c:v>
                </c:pt>
                <c:pt idx="24" formatCode="0.0">
                  <c:v>0.26722865860733158</c:v>
                </c:pt>
                <c:pt idx="25" formatCode="0.0">
                  <c:v>0.27780060831723841</c:v>
                </c:pt>
                <c:pt idx="26" formatCode="0.0">
                  <c:v>0.27991499825921995</c:v>
                </c:pt>
                <c:pt idx="27" formatCode="0.0">
                  <c:v>0.28202938820120149</c:v>
                </c:pt>
              </c:numCache>
            </c:numRef>
          </c:val>
        </c:ser>
        <c:ser>
          <c:idx val="8"/>
          <c:order val="8"/>
          <c:tx>
            <c:strRef>
              <c:f>'Chart 1'!$J$1</c:f>
              <c:strCache>
                <c:ptCount val="1"/>
                <c:pt idx="0">
                  <c:v>-10</c:v>
                </c:pt>
              </c:strCache>
            </c:strRef>
          </c:tx>
          <c:spPr>
            <a:solidFill>
              <a:srgbClr val="FF0000"/>
            </a:solidFill>
            <a:ln>
              <a:solidFill>
                <a:srgbClr val="FF0000"/>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1'!$J$2:$J$51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6.6353122236174844E-2</c:v>
                </c:pt>
                <c:pt idx="17" formatCode="0.0">
                  <c:v>0.17694165929646699</c:v>
                </c:pt>
                <c:pt idx="18" formatCode="0.0">
                  <c:v>0.1990593667085252</c:v>
                </c:pt>
                <c:pt idx="19" formatCode="0.0">
                  <c:v>0.22117707412058274</c:v>
                </c:pt>
                <c:pt idx="20" formatCode="0.0">
                  <c:v>0.23054687076415492</c:v>
                </c:pt>
                <c:pt idx="21" formatCode="0.0">
                  <c:v>0.2461631985034427</c:v>
                </c:pt>
                <c:pt idx="22" formatCode="0.0">
                  <c:v>0.24928646405130017</c:v>
                </c:pt>
                <c:pt idx="23" formatCode="0.0">
                  <c:v>0.2524097295991572</c:v>
                </c:pt>
                <c:pt idx="24" formatCode="0.0">
                  <c:v>0.25854681981466454</c:v>
                </c:pt>
                <c:pt idx="25" formatCode="0.0">
                  <c:v>0.26877530350717649</c:v>
                </c:pt>
                <c:pt idx="26" formatCode="0.0">
                  <c:v>0.27082100024567879</c:v>
                </c:pt>
                <c:pt idx="27" formatCode="0.0">
                  <c:v>0.27286669698418153</c:v>
                </c:pt>
              </c:numCache>
            </c:numRef>
          </c:val>
        </c:ser>
        <c:ser>
          <c:idx val="9"/>
          <c:order val="9"/>
          <c:tx>
            <c:strRef>
              <c:f>'Chart 1'!$K$1</c:f>
              <c:strCache>
                <c:ptCount val="1"/>
                <c:pt idx="0">
                  <c:v>10</c:v>
                </c:pt>
              </c:strCache>
            </c:strRef>
          </c:tx>
          <c:spPr>
            <a:solidFill>
              <a:srgbClr val="FF0000"/>
            </a:solidFill>
            <a:ln>
              <a:solidFill>
                <a:srgbClr val="FF0000"/>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1'!$K$2:$K$51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0.12823983996533861</c:v>
                </c:pt>
                <c:pt idx="17" formatCode="0.0">
                  <c:v>0.3419729065742354</c:v>
                </c:pt>
                <c:pt idx="18" formatCode="0.0">
                  <c:v>0.38471951989601472</c:v>
                </c:pt>
                <c:pt idx="19" formatCode="0.0">
                  <c:v>0.42746613321779492</c:v>
                </c:pt>
                <c:pt idx="20" formatCode="0.0">
                  <c:v>0.43645902878153819</c:v>
                </c:pt>
                <c:pt idx="21" formatCode="0.0">
                  <c:v>0.45144718805444306</c:v>
                </c:pt>
                <c:pt idx="22" formatCode="0.0">
                  <c:v>0.45444481990902386</c:v>
                </c:pt>
                <c:pt idx="23" formatCode="0.0">
                  <c:v>0.45744245176360554</c:v>
                </c:pt>
                <c:pt idx="24" formatCode="0.0">
                  <c:v>0.47188442683903453</c:v>
                </c:pt>
                <c:pt idx="25" formatCode="0.0">
                  <c:v>0.49595438529808344</c:v>
                </c:pt>
                <c:pt idx="26" formatCode="0.0">
                  <c:v>0.50076837698989385</c:v>
                </c:pt>
                <c:pt idx="27" formatCode="0.0">
                  <c:v>0.50558236868170203</c:v>
                </c:pt>
              </c:numCache>
            </c:numRef>
          </c:val>
        </c:ser>
        <c:ser>
          <c:idx val="10"/>
          <c:order val="10"/>
          <c:tx>
            <c:strRef>
              <c:f>'Chart 1'!$L$1</c:f>
              <c:strCache>
                <c:ptCount val="1"/>
                <c:pt idx="0">
                  <c:v>20</c:v>
                </c:pt>
              </c:strCache>
            </c:strRef>
          </c:tx>
          <c:spPr>
            <a:solidFill>
              <a:srgbClr val="FF0000">
                <a:alpha val="80000"/>
              </a:srgbClr>
            </a:solidFill>
            <a:ln>
              <a:solidFill>
                <a:srgbClr val="FF0000">
                  <a:alpha val="8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1'!$L$2:$L$51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6.3952666784040879E-2</c:v>
                </c:pt>
                <c:pt idx="17" formatCode="0.0">
                  <c:v>0.17054044475744323</c:v>
                </c:pt>
                <c:pt idx="18" formatCode="0.0">
                  <c:v>0.19185800035212375</c:v>
                </c:pt>
                <c:pt idx="19" formatCode="0.0">
                  <c:v>0.21317555594680382</c:v>
                </c:pt>
                <c:pt idx="20" formatCode="0.0">
                  <c:v>0.21294353078147665</c:v>
                </c:pt>
                <c:pt idx="21" formatCode="0.0">
                  <c:v>0.21255682217259864</c:v>
                </c:pt>
                <c:pt idx="22" formatCode="0.0">
                  <c:v>0.21247948045082321</c:v>
                </c:pt>
                <c:pt idx="23" formatCode="0.0">
                  <c:v>0.2124021387290469</c:v>
                </c:pt>
                <c:pt idx="24" formatCode="0.0">
                  <c:v>0.22093968439676193</c:v>
                </c:pt>
                <c:pt idx="25" formatCode="0.0">
                  <c:v>0.23516892717628579</c:v>
                </c:pt>
                <c:pt idx="26" formatCode="0.0">
                  <c:v>0.23801477573219021</c:v>
                </c:pt>
                <c:pt idx="27" formatCode="0.0">
                  <c:v>0.2408606242880964</c:v>
                </c:pt>
              </c:numCache>
            </c:numRef>
          </c:val>
        </c:ser>
        <c:ser>
          <c:idx val="11"/>
          <c:order val="11"/>
          <c:tx>
            <c:strRef>
              <c:f>'Chart 1'!$M$1</c:f>
              <c:strCache>
                <c:ptCount val="1"/>
                <c:pt idx="0">
                  <c:v>30</c:v>
                </c:pt>
              </c:strCache>
            </c:strRef>
          </c:tx>
          <c:spPr>
            <a:solidFill>
              <a:srgbClr val="FF0000">
                <a:alpha val="70000"/>
              </a:srgbClr>
            </a:solidFill>
            <a:ln>
              <a:solidFill>
                <a:srgbClr val="FF0000">
                  <a:alpha val="7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1'!$M$2:$M$51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6.6100156912824337E-2</c:v>
                </c:pt>
                <c:pt idx="17" formatCode="0.0">
                  <c:v>0.17626708510086431</c:v>
                </c:pt>
                <c:pt idx="18" formatCode="0.0">
                  <c:v>0.19830047073847235</c:v>
                </c:pt>
                <c:pt idx="19" formatCode="0.0">
                  <c:v>0.22033385637608083</c:v>
                </c:pt>
                <c:pt idx="20" formatCode="0.0">
                  <c:v>0.22009403995235521</c:v>
                </c:pt>
                <c:pt idx="21" formatCode="0.0">
                  <c:v>0.21969434591281178</c:v>
                </c:pt>
                <c:pt idx="22" formatCode="0.0">
                  <c:v>0.21961440710490265</c:v>
                </c:pt>
                <c:pt idx="23" formatCode="0.0">
                  <c:v>0.2195344682969953</c:v>
                </c:pt>
                <c:pt idx="24" formatCode="0.0">
                  <c:v>0.22835869935200481</c:v>
                </c:pt>
                <c:pt idx="25" formatCode="0.0">
                  <c:v>0.243065751110354</c:v>
                </c:pt>
                <c:pt idx="26" formatCode="0.0">
                  <c:v>0.24600716146202384</c:v>
                </c:pt>
                <c:pt idx="27" formatCode="0.0">
                  <c:v>0.2489485718136919</c:v>
                </c:pt>
              </c:numCache>
            </c:numRef>
          </c:val>
        </c:ser>
        <c:ser>
          <c:idx val="12"/>
          <c:order val="12"/>
          <c:tx>
            <c:strRef>
              <c:f>'Chart 1'!$N$1</c:f>
              <c:strCache>
                <c:ptCount val="1"/>
                <c:pt idx="0">
                  <c:v>40</c:v>
                </c:pt>
              </c:strCache>
            </c:strRef>
          </c:tx>
          <c:spPr>
            <a:solidFill>
              <a:srgbClr val="FF0000">
                <a:alpha val="60000"/>
              </a:srgbClr>
            </a:solidFill>
            <a:ln>
              <a:solidFill>
                <a:srgbClr val="FF0000">
                  <a:alpha val="6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1'!$N$2:$N$51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6.965960899983159E-2</c:v>
                </c:pt>
                <c:pt idx="17" formatCode="0.0">
                  <c:v>0.18575895733288439</c:v>
                </c:pt>
                <c:pt idx="18" formatCode="0.0">
                  <c:v>0.20897882699949522</c:v>
                </c:pt>
                <c:pt idx="19" formatCode="0.0">
                  <c:v>0.2321986966661056</c:v>
                </c:pt>
                <c:pt idx="20" formatCode="0.0">
                  <c:v>0.23194596627802966</c:v>
                </c:pt>
                <c:pt idx="21" formatCode="0.0">
                  <c:v>0.23152474896456976</c:v>
                </c:pt>
                <c:pt idx="22" formatCode="0.0">
                  <c:v>0.23144050550187956</c:v>
                </c:pt>
                <c:pt idx="23" formatCode="0.0">
                  <c:v>0.23135626203918669</c:v>
                </c:pt>
                <c:pt idx="24" formatCode="0.0">
                  <c:v>0.24065567241466823</c:v>
                </c:pt>
                <c:pt idx="25" formatCode="0.0">
                  <c:v>0.25615468970713717</c:v>
                </c:pt>
                <c:pt idx="26" formatCode="0.0">
                  <c:v>0.25925449316563132</c:v>
                </c:pt>
                <c:pt idx="27" formatCode="0.0">
                  <c:v>0.26235429662412546</c:v>
                </c:pt>
              </c:numCache>
            </c:numRef>
          </c:val>
        </c:ser>
        <c:ser>
          <c:idx val="13"/>
          <c:order val="13"/>
          <c:tx>
            <c:strRef>
              <c:f>'Chart 1'!$O$1</c:f>
              <c:strCache>
                <c:ptCount val="1"/>
                <c:pt idx="0">
                  <c:v>50</c:v>
                </c:pt>
              </c:strCache>
            </c:strRef>
          </c:tx>
          <c:spPr>
            <a:solidFill>
              <a:srgbClr val="FF0000">
                <a:alpha val="50000"/>
              </a:srgbClr>
            </a:solidFill>
            <a:ln>
              <a:solidFill>
                <a:srgbClr val="FF0000">
                  <a:alpha val="5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1'!$O$2:$O$51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7.5173670678194915E-2</c:v>
                </c:pt>
                <c:pt idx="17" formatCode="0.0">
                  <c:v>0.20046312180851977</c:v>
                </c:pt>
                <c:pt idx="18" formatCode="0.0">
                  <c:v>0.22552101203458452</c:v>
                </c:pt>
                <c:pt idx="19" formatCode="0.0">
                  <c:v>0.25057890226064927</c:v>
                </c:pt>
                <c:pt idx="20" formatCode="0.0">
                  <c:v>0.25030616643516357</c:v>
                </c:pt>
                <c:pt idx="21" formatCode="0.0">
                  <c:v>0.24985160672602102</c:v>
                </c:pt>
                <c:pt idx="22" formatCode="0.0">
                  <c:v>0.24976069478419127</c:v>
                </c:pt>
                <c:pt idx="23" formatCode="0.0">
                  <c:v>0.2496697828423633</c:v>
                </c:pt>
                <c:pt idx="24" formatCode="0.0">
                  <c:v>0.2597053087820731</c:v>
                </c:pt>
                <c:pt idx="25" formatCode="0.0">
                  <c:v>0.2764311853482555</c:v>
                </c:pt>
                <c:pt idx="26" formatCode="0.0">
                  <c:v>0.27977636066149181</c:v>
                </c:pt>
                <c:pt idx="27" formatCode="0.0">
                  <c:v>0.283121535974729</c:v>
                </c:pt>
              </c:numCache>
            </c:numRef>
          </c:val>
        </c:ser>
        <c:ser>
          <c:idx val="14"/>
          <c:order val="14"/>
          <c:tx>
            <c:strRef>
              <c:f>'Chart 1'!$P$1</c:f>
              <c:strCache>
                <c:ptCount val="1"/>
                <c:pt idx="0">
                  <c:v>60</c:v>
                </c:pt>
              </c:strCache>
            </c:strRef>
          </c:tx>
          <c:spPr>
            <a:solidFill>
              <a:srgbClr val="FF0000">
                <a:alpha val="40000"/>
              </a:srgbClr>
            </a:solidFill>
            <a:ln>
              <a:solidFill>
                <a:srgbClr val="FF0000">
                  <a:alpha val="4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1'!$P$2:$P$51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8.3709447136936177E-2</c:v>
                </c:pt>
                <c:pt idx="17" formatCode="0.0">
                  <c:v>0.22322519236516269</c:v>
                </c:pt>
                <c:pt idx="18" formatCode="0.0">
                  <c:v>0.25112834141080764</c:v>
                </c:pt>
                <c:pt idx="19" formatCode="0.0">
                  <c:v>0.27903149045645348</c:v>
                </c:pt>
                <c:pt idx="20" formatCode="0.0">
                  <c:v>0.27872778618127425</c:v>
                </c:pt>
                <c:pt idx="21" formatCode="0.0">
                  <c:v>0.27822161238930931</c:v>
                </c:pt>
                <c:pt idx="22" formatCode="0.0">
                  <c:v>0.27812037763091624</c:v>
                </c:pt>
                <c:pt idx="23" formatCode="0.0">
                  <c:v>0.27801914287252405</c:v>
                </c:pt>
                <c:pt idx="24" formatCode="0.0">
                  <c:v>0.28919417690455429</c:v>
                </c:pt>
                <c:pt idx="25" formatCode="0.0">
                  <c:v>0.30781923362460617</c:v>
                </c:pt>
                <c:pt idx="26" formatCode="0.0">
                  <c:v>0.31154424496861655</c:v>
                </c:pt>
                <c:pt idx="27" formatCode="0.0">
                  <c:v>0.31526925631262603</c:v>
                </c:pt>
              </c:numCache>
            </c:numRef>
          </c:val>
        </c:ser>
        <c:ser>
          <c:idx val="15"/>
          <c:order val="15"/>
          <c:tx>
            <c:strRef>
              <c:f>'Chart 1'!$Q$1</c:f>
              <c:strCache>
                <c:ptCount val="1"/>
                <c:pt idx="0">
                  <c:v>70</c:v>
                </c:pt>
              </c:strCache>
            </c:strRef>
          </c:tx>
          <c:spPr>
            <a:solidFill>
              <a:srgbClr val="FF0000">
                <a:alpha val="30000"/>
              </a:srgbClr>
            </a:solidFill>
            <a:ln>
              <a:solidFill>
                <a:srgbClr val="FF0000">
                  <a:alpha val="3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1'!$Q$2:$Q$51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9.7573584211671616E-2</c:v>
                </c:pt>
                <c:pt idx="17" formatCode="0.0">
                  <c:v>0.26019622456445823</c:v>
                </c:pt>
                <c:pt idx="18" formatCode="0.0">
                  <c:v>0.29272075263501574</c:v>
                </c:pt>
                <c:pt idx="19" formatCode="0.0">
                  <c:v>0.32524528070557279</c:v>
                </c:pt>
                <c:pt idx="20" formatCode="0.0">
                  <c:v>0.32489127628094661</c:v>
                </c:pt>
                <c:pt idx="21" formatCode="0.0">
                  <c:v>0.3243012689065683</c:v>
                </c:pt>
                <c:pt idx="22" formatCode="0.0">
                  <c:v>0.32418326743169246</c:v>
                </c:pt>
                <c:pt idx="23" formatCode="0.0">
                  <c:v>0.32406526595681484</c:v>
                </c:pt>
                <c:pt idx="24" formatCode="0.0">
                  <c:v>0.33709113294658177</c:v>
                </c:pt>
                <c:pt idx="25" formatCode="0.0">
                  <c:v>0.35880091126285851</c:v>
                </c:pt>
                <c:pt idx="26" formatCode="0.0">
                  <c:v>0.36314286692611386</c:v>
                </c:pt>
                <c:pt idx="27" formatCode="0.0">
                  <c:v>0.3674848225893701</c:v>
                </c:pt>
              </c:numCache>
            </c:numRef>
          </c:val>
        </c:ser>
        <c:ser>
          <c:idx val="16"/>
          <c:order val="16"/>
          <c:tx>
            <c:strRef>
              <c:f>'Chart 1'!$R$1</c:f>
              <c:strCache>
                <c:ptCount val="1"/>
                <c:pt idx="0">
                  <c:v>80</c:v>
                </c:pt>
              </c:strCache>
            </c:strRef>
          </c:tx>
          <c:spPr>
            <a:solidFill>
              <a:srgbClr val="FF0000">
                <a:alpha val="20000"/>
              </a:srgbClr>
            </a:solidFill>
            <a:ln>
              <a:solidFill>
                <a:srgbClr val="FF0000">
                  <a:alpha val="2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1'!$R$2:$R$51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0.12276984913826094</c:v>
                </c:pt>
                <c:pt idx="17" formatCode="0.0">
                  <c:v>0.32738626436869556</c:v>
                </c:pt>
                <c:pt idx="18" formatCode="0.0">
                  <c:v>0.36830954741478239</c:v>
                </c:pt>
                <c:pt idx="19" formatCode="0.0">
                  <c:v>0.40923283046086922</c:v>
                </c:pt>
                <c:pt idx="20" formatCode="0.0">
                  <c:v>0.40878741206041802</c:v>
                </c:pt>
                <c:pt idx="21" formatCode="0.0">
                  <c:v>0.4080450480596669</c:v>
                </c:pt>
                <c:pt idx="22" formatCode="0.0">
                  <c:v>0.40789657525951739</c:v>
                </c:pt>
                <c:pt idx="23" formatCode="0.0">
                  <c:v>0.40774810245936699</c:v>
                </c:pt>
                <c:pt idx="24" formatCode="0.0">
                  <c:v>0.42413761749203704</c:v>
                </c:pt>
                <c:pt idx="25" formatCode="0.0">
                  <c:v>0.45145347587982165</c:v>
                </c:pt>
                <c:pt idx="26" formatCode="0.0">
                  <c:v>0.45691664755737893</c:v>
                </c:pt>
                <c:pt idx="27" formatCode="0.0">
                  <c:v>0.46237981923493443</c:v>
                </c:pt>
              </c:numCache>
            </c:numRef>
          </c:val>
        </c:ser>
        <c:ser>
          <c:idx val="17"/>
          <c:order val="17"/>
          <c:tx>
            <c:strRef>
              <c:f>'Chart 1'!$S$1</c:f>
              <c:strCache>
                <c:ptCount val="1"/>
                <c:pt idx="0">
                  <c:v>90</c:v>
                </c:pt>
              </c:strCache>
            </c:strRef>
          </c:tx>
          <c:spPr>
            <a:solidFill>
              <a:srgbClr val="FF0000">
                <a:alpha val="10000"/>
              </a:srgbClr>
            </a:solidFill>
            <a:ln>
              <a:solidFill>
                <a:srgbClr val="FF0000">
                  <a:alpha val="10000"/>
                </a:srgbClr>
              </a:solidFill>
            </a:ln>
          </c:spPr>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1'!$S$2:$S$51</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formatCode="General">
                  <c:v>0</c:v>
                </c:pt>
                <c:pt idx="15" formatCode="General">
                  <c:v>0</c:v>
                </c:pt>
                <c:pt idx="16" formatCode="0.0">
                  <c:v>0.18196341042164832</c:v>
                </c:pt>
                <c:pt idx="17" formatCode="0.0">
                  <c:v>0.48523576112439581</c:v>
                </c:pt>
                <c:pt idx="18" formatCode="0.0">
                  <c:v>0.5458902312649454</c:v>
                </c:pt>
                <c:pt idx="19" formatCode="0.0">
                  <c:v>0.60654470140549499</c:v>
                </c:pt>
                <c:pt idx="20" formatCode="0.0">
                  <c:v>0.60588452423838568</c:v>
                </c:pt>
                <c:pt idx="21" formatCode="0.0">
                  <c:v>0.60478422895987016</c:v>
                </c:pt>
                <c:pt idx="22" formatCode="0.0">
                  <c:v>0.60456416990416706</c:v>
                </c:pt>
                <c:pt idx="23" formatCode="0.0">
                  <c:v>0.60434411084846396</c:v>
                </c:pt>
                <c:pt idx="24" formatCode="0.0">
                  <c:v>0.62863584103657288</c:v>
                </c:pt>
                <c:pt idx="25" formatCode="0.0">
                  <c:v>0.66912205801675473</c:v>
                </c:pt>
                <c:pt idx="26" formatCode="0.0">
                  <c:v>0.67721930141279074</c:v>
                </c:pt>
                <c:pt idx="27" formatCode="0.0">
                  <c:v>0.68531654480882764</c:v>
                </c:pt>
              </c:numCache>
            </c:numRef>
          </c:val>
        </c:ser>
        <c:dLbls>
          <c:showLegendKey val="0"/>
          <c:showVal val="0"/>
          <c:showCatName val="0"/>
          <c:showSerName val="0"/>
          <c:showPercent val="0"/>
          <c:showBubbleSize val="0"/>
        </c:dLbls>
        <c:axId val="243248368"/>
        <c:axId val="243247976"/>
      </c:areaChart>
      <c:barChart>
        <c:barDir val="col"/>
        <c:grouping val="clustered"/>
        <c:varyColors val="0"/>
        <c:ser>
          <c:idx val="27"/>
          <c:order val="27"/>
          <c:tx>
            <c:strRef>
              <c:f>'Chart 1'!$AC$1</c:f>
              <c:strCache>
                <c:ptCount val="1"/>
                <c:pt idx="0">
                  <c:v>Column4</c:v>
                </c:pt>
              </c:strCache>
            </c:strRef>
          </c:tx>
          <c:spPr>
            <a:solidFill>
              <a:sysClr val="windowText" lastClr="000000"/>
            </a:solidFill>
          </c:spPr>
          <c:invertIfNegative val="0"/>
          <c:dPt>
            <c:idx val="17"/>
            <c:invertIfNegative val="0"/>
            <c:bubble3D val="0"/>
            <c:spPr>
              <a:solidFill>
                <a:sysClr val="windowText" lastClr="000000"/>
              </a:solidFill>
              <a:ln>
                <a:noFill/>
              </a:ln>
            </c:spPr>
          </c:dPt>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'Chart 1'!$AC$2:$AC$51</c:f>
              <c:numCache>
                <c:formatCode>General</c:formatCode>
                <c:ptCount val="28"/>
                <c:pt idx="20">
                  <c:v>8</c:v>
                </c:pt>
                <c:pt idx="27" formatCode="0.0">
                  <c:v>8</c:v>
                </c:pt>
              </c:numCache>
            </c:numRef>
          </c:val>
        </c:ser>
        <c:ser>
          <c:idx val="28"/>
          <c:order val="28"/>
          <c:tx>
            <c:strRef>
              <c:f>'Գրաֆիկ 1'!#REF!</c:f>
              <c:strCache>
                <c:ptCount val="1"/>
                <c:pt idx="0">
                  <c:v>#REF!</c:v>
                </c:pt>
              </c:strCache>
            </c:strRef>
          </c:tx>
          <c:invertIfNegative val="0"/>
          <c:cat>
            <c:strRef>
              <c:f>'Chart 1'!$A$2:$A$51</c:f>
              <c:strCache>
                <c:ptCount val="28"/>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pt idx="24">
                  <c:v>2021/01</c:v>
                </c:pt>
                <c:pt idx="25">
                  <c:v>2021/02</c:v>
                </c:pt>
                <c:pt idx="26">
                  <c:v>2021/03</c:v>
                </c:pt>
                <c:pt idx="27">
                  <c:v>2021/04</c:v>
                </c:pt>
              </c:strCache>
            </c:strRef>
          </c:cat>
          <c:val>
            <c:numRef>
              <c:f>'Գրաֆիկ 1'!#REF!</c:f>
              <c:numCache>
                <c:formatCode>General</c:formatCode>
                <c:ptCount val="1"/>
                <c:pt idx="0">
                  <c:v>1</c:v>
                </c:pt>
              </c:numCache>
            </c:numRef>
          </c:val>
        </c:ser>
        <c:dLbls>
          <c:showLegendKey val="0"/>
          <c:showVal val="0"/>
          <c:showCatName val="0"/>
          <c:showSerName val="0"/>
          <c:showPercent val="0"/>
          <c:showBubbleSize val="0"/>
        </c:dLbls>
        <c:gapWidth val="500"/>
        <c:overlap val="100"/>
        <c:axId val="243247192"/>
        <c:axId val="243247584"/>
      </c:barChart>
      <c:lineChart>
        <c:grouping val="standard"/>
        <c:varyColors val="0"/>
        <c:ser>
          <c:idx val="21"/>
          <c:order val="18"/>
          <c:tx>
            <c:strRef>
              <c:f>'Chart 1'!$X$1</c:f>
              <c:strCache>
                <c:ptCount val="1"/>
                <c:pt idx="0">
                  <c:v>Actual inflation</c:v>
                </c:pt>
              </c:strCache>
            </c:strRef>
          </c:tx>
          <c:spPr>
            <a:ln>
              <a:solidFill>
                <a:srgbClr val="FF0000"/>
              </a:solidFill>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1'!$X$2:$X$51</c:f>
              <c:numCache>
                <c:formatCode>0.0</c:formatCode>
                <c:ptCount val="28"/>
                <c:pt idx="0">
                  <c:v>5.8</c:v>
                </c:pt>
                <c:pt idx="1">
                  <c:v>5.5</c:v>
                </c:pt>
                <c:pt idx="2">
                  <c:v>3.3</c:v>
                </c:pt>
                <c:pt idx="3">
                  <c:v>-0.1</c:v>
                </c:pt>
                <c:pt idx="4">
                  <c:v>-2</c:v>
                </c:pt>
                <c:pt idx="5">
                  <c:v>-1.1000000000000001</c:v>
                </c:pt>
                <c:pt idx="6">
                  <c:v>-1.9</c:v>
                </c:pt>
                <c:pt idx="7">
                  <c:v>-1.1000000000000001</c:v>
                </c:pt>
                <c:pt idx="8">
                  <c:v>-0.1</c:v>
                </c:pt>
                <c:pt idx="9">
                  <c:v>1.1000000000000001</c:v>
                </c:pt>
                <c:pt idx="10">
                  <c:v>1</c:v>
                </c:pt>
                <c:pt idx="11">
                  <c:v>2.6</c:v>
                </c:pt>
                <c:pt idx="12">
                  <c:v>3.7</c:v>
                </c:pt>
                <c:pt idx="13">
                  <c:v>0.90133554832215168</c:v>
                </c:pt>
                <c:pt idx="14">
                  <c:v>3.49</c:v>
                </c:pt>
                <c:pt idx="15">
                  <c:v>1.8</c:v>
                </c:pt>
              </c:numCache>
            </c:numRef>
          </c:val>
          <c:smooth val="0"/>
        </c:ser>
        <c:ser>
          <c:idx val="22"/>
          <c:order val="22"/>
          <c:tx>
            <c:strRef>
              <c:f>'Chart 1'!$W$1</c:f>
              <c:strCache>
                <c:ptCount val="1"/>
                <c:pt idx="0">
                  <c:v>Current quarter’s forecast</c:v>
                </c:pt>
              </c:strCache>
            </c:strRef>
          </c:tx>
          <c:spPr>
            <a:ln>
              <a:solidFill>
                <a:schemeClr val="tx1"/>
              </a:solidFill>
              <a:prstDash val="solid"/>
            </a:ln>
          </c:spPr>
          <c:marker>
            <c:symbol val="none"/>
          </c:marker>
          <c:dPt>
            <c:idx val="1"/>
            <c:bubble3D val="0"/>
            <c:spPr>
              <a:ln>
                <a:solidFill>
                  <a:srgbClr val="FF0000"/>
                </a:solidFill>
                <a:prstDash val="solid"/>
              </a:ln>
            </c:spPr>
          </c:dPt>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1'!$W$2:$W$51</c:f>
              <c:numCache>
                <c:formatCode>0.0</c:formatCode>
                <c:ptCount val="28"/>
                <c:pt idx="14">
                  <c:v>3.49</c:v>
                </c:pt>
                <c:pt idx="15">
                  <c:v>1.8</c:v>
                </c:pt>
                <c:pt idx="16">
                  <c:v>1.68312369</c:v>
                </c:pt>
                <c:pt idx="17">
                  <c:v>2.2560789099999998</c:v>
                </c:pt>
                <c:pt idx="18">
                  <c:v>1.69715562</c:v>
                </c:pt>
                <c:pt idx="19">
                  <c:v>2.36840808</c:v>
                </c:pt>
                <c:pt idx="20">
                  <c:v>2.8177900199999999</c:v>
                </c:pt>
                <c:pt idx="21">
                  <c:v>3.1375252900000001</c:v>
                </c:pt>
                <c:pt idx="22">
                  <c:v>3.44</c:v>
                </c:pt>
                <c:pt idx="23">
                  <c:v>3.6343150999999998</c:v>
                </c:pt>
                <c:pt idx="24">
                  <c:v>3.7495845800000001</c:v>
                </c:pt>
                <c:pt idx="25">
                  <c:v>3.84075963</c:v>
                </c:pt>
                <c:pt idx="26">
                  <c:v>3.92</c:v>
                </c:pt>
                <c:pt idx="27">
                  <c:v>4</c:v>
                </c:pt>
              </c:numCache>
            </c:numRef>
          </c:val>
          <c:smooth val="0"/>
        </c:ser>
        <c:ser>
          <c:idx val="23"/>
          <c:order val="23"/>
          <c:tx>
            <c:strRef>
              <c:f>'Chart 1'!$Y$1</c:f>
              <c:strCache>
                <c:ptCount val="1"/>
                <c:pt idx="0">
                  <c:v>Previous quarter’s forecast</c:v>
                </c:pt>
              </c:strCache>
            </c:strRef>
          </c:tx>
          <c:spPr>
            <a:ln w="22225">
              <a:solidFill>
                <a:sysClr val="windowText" lastClr="000000"/>
              </a:solidFill>
              <a:prstDash val="sysDash"/>
            </a:ln>
          </c:spPr>
          <c:marker>
            <c:symbol val="none"/>
          </c:marker>
          <c:dPt>
            <c:idx val="0"/>
            <c:bubble3D val="0"/>
          </c:dPt>
          <c:dPt>
            <c:idx val="1"/>
            <c:bubble3D val="0"/>
            <c:spPr>
              <a:ln w="22225">
                <a:solidFill>
                  <a:sysClr val="windowText" lastClr="000000"/>
                </a:solidFill>
                <a:prstDash val="solid"/>
              </a:ln>
            </c:spPr>
          </c:dPt>
          <c:dPt>
            <c:idx val="2"/>
            <c:bubble3D val="0"/>
          </c:dPt>
          <c:dPt>
            <c:idx val="3"/>
            <c:bubble3D val="0"/>
            <c:spPr>
              <a:ln w="22225">
                <a:solidFill>
                  <a:sysClr val="windowText" lastClr="000000"/>
                </a:solidFill>
                <a:prstDash val="solid"/>
              </a:ln>
            </c:spPr>
          </c:dPt>
          <c:dPt>
            <c:idx val="4"/>
            <c:bubble3D val="0"/>
          </c:dPt>
          <c:dPt>
            <c:idx val="5"/>
            <c:bubble3D val="0"/>
          </c:dPt>
          <c:dPt>
            <c:idx val="6"/>
            <c:bubble3D val="0"/>
          </c:dPt>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1'!$Y$2:$Y$51</c:f>
              <c:numCache>
                <c:formatCode>0.0</c:formatCode>
                <c:ptCount val="28"/>
                <c:pt idx="14">
                  <c:v>3.49</c:v>
                </c:pt>
                <c:pt idx="15">
                  <c:v>2.7316193499999999</c:v>
                </c:pt>
                <c:pt idx="16">
                  <c:v>2.5630708100000001</c:v>
                </c:pt>
                <c:pt idx="17">
                  <c:v>2.93052643</c:v>
                </c:pt>
                <c:pt idx="18">
                  <c:v>2.8055225199999998</c:v>
                </c:pt>
                <c:pt idx="19">
                  <c:v>2.8304132900000001</c:v>
                </c:pt>
                <c:pt idx="20">
                  <c:v>3.0217345899999999</c:v>
                </c:pt>
                <c:pt idx="21">
                  <c:v>3.21862549</c:v>
                </c:pt>
                <c:pt idx="22">
                  <c:v>3.39726208</c:v>
                </c:pt>
                <c:pt idx="23">
                  <c:v>3.6167797199999998</c:v>
                </c:pt>
                <c:pt idx="24">
                  <c:v>3.7872636100000001</c:v>
                </c:pt>
                <c:pt idx="25">
                  <c:v>3.9374780999999999</c:v>
                </c:pt>
                <c:pt idx="26">
                  <c:v>4.0184703700000002</c:v>
                </c:pt>
              </c:numCache>
            </c:numRef>
          </c:val>
          <c:smooth val="0"/>
        </c:ser>
        <c:ser>
          <c:idx val="24"/>
          <c:order val="24"/>
          <c:tx>
            <c:strRef>
              <c:f>'Chart 1'!$Z$1</c:f>
              <c:strCache>
                <c:ptCount val="1"/>
                <c:pt idx="0">
                  <c:v>Lower part</c:v>
                </c:pt>
              </c:strCache>
            </c:strRef>
          </c:tx>
          <c:spPr>
            <a:ln w="12700">
              <a:solidFill>
                <a:sysClr val="windowText" lastClr="000000"/>
              </a:solidFill>
              <a:prstDash val="sysDash"/>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1'!$Z$2:$Z$51</c:f>
              <c:numCache>
                <c:formatCode>General</c:formatCode>
                <c:ptCount val="28"/>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pt idx="25">
                  <c:v>2.5</c:v>
                </c:pt>
                <c:pt idx="26">
                  <c:v>2.5</c:v>
                </c:pt>
                <c:pt idx="27">
                  <c:v>2.5</c:v>
                </c:pt>
              </c:numCache>
            </c:numRef>
          </c:val>
          <c:smooth val="0"/>
        </c:ser>
        <c:ser>
          <c:idx val="25"/>
          <c:order val="25"/>
          <c:tx>
            <c:strRef>
              <c:f>'Chart 1'!$AA$1</c:f>
              <c:strCache>
                <c:ptCount val="1"/>
                <c:pt idx="0">
                  <c:v>Target</c:v>
                </c:pt>
              </c:strCache>
            </c:strRef>
          </c:tx>
          <c:spPr>
            <a:ln w="19050">
              <a:solidFill>
                <a:sysClr val="windowText" lastClr="000000"/>
              </a:solidFill>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1'!$AA$2:$AA$51</c:f>
              <c:numCache>
                <c:formatCode>0.0</c:formatCode>
                <c:ptCount val="28"/>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pt idx="27">
                  <c:v>4</c:v>
                </c:pt>
              </c:numCache>
            </c:numRef>
          </c:val>
          <c:smooth val="0"/>
        </c:ser>
        <c:ser>
          <c:idx val="26"/>
          <c:order val="26"/>
          <c:tx>
            <c:strRef>
              <c:f>'Chart 1'!$AB$1</c:f>
              <c:strCache>
                <c:ptCount val="1"/>
                <c:pt idx="0">
                  <c:v>Upper part</c:v>
                </c:pt>
              </c:strCache>
            </c:strRef>
          </c:tx>
          <c:spPr>
            <a:ln w="12700">
              <a:solidFill>
                <a:sysClr val="windowText" lastClr="000000"/>
              </a:solidFill>
              <a:prstDash val="sysDash"/>
            </a:ln>
          </c:spPr>
          <c:marker>
            <c:symbol val="none"/>
          </c:marker>
          <c:cat>
            <c:strRef>
              <c:f>'Chart 1'!$A$20:$A$47</c:f>
              <c:strCache>
                <c:ptCount val="24"/>
                <c:pt idx="0">
                  <c:v>2015/01</c:v>
                </c:pt>
                <c:pt idx="1">
                  <c:v>2015/02</c:v>
                </c:pt>
                <c:pt idx="2">
                  <c:v>2015/03</c:v>
                </c:pt>
                <c:pt idx="3">
                  <c:v>2015/04</c:v>
                </c:pt>
                <c:pt idx="4">
                  <c:v>2016/01</c:v>
                </c:pt>
                <c:pt idx="5">
                  <c:v>2016/02</c:v>
                </c:pt>
                <c:pt idx="6">
                  <c:v>2016/03</c:v>
                </c:pt>
                <c:pt idx="7">
                  <c:v>2016/04</c:v>
                </c:pt>
                <c:pt idx="8">
                  <c:v>2017/01</c:v>
                </c:pt>
                <c:pt idx="9">
                  <c:v>2017/02</c:v>
                </c:pt>
                <c:pt idx="10">
                  <c:v>2017/03</c:v>
                </c:pt>
                <c:pt idx="11">
                  <c:v>2017/04</c:v>
                </c:pt>
                <c:pt idx="12">
                  <c:v>2018/01</c:v>
                </c:pt>
                <c:pt idx="13">
                  <c:v>2018/02</c:v>
                </c:pt>
                <c:pt idx="14">
                  <c:v>2018/03</c:v>
                </c:pt>
                <c:pt idx="15">
                  <c:v>2018/04</c:v>
                </c:pt>
                <c:pt idx="16">
                  <c:v>2019/01</c:v>
                </c:pt>
                <c:pt idx="17">
                  <c:v>2019/02</c:v>
                </c:pt>
                <c:pt idx="18">
                  <c:v>2019/03</c:v>
                </c:pt>
                <c:pt idx="19">
                  <c:v>2019/04</c:v>
                </c:pt>
                <c:pt idx="20">
                  <c:v>2020/01</c:v>
                </c:pt>
                <c:pt idx="21">
                  <c:v>2020/02</c:v>
                </c:pt>
                <c:pt idx="22">
                  <c:v>2020/03</c:v>
                </c:pt>
                <c:pt idx="23">
                  <c:v>2020/04</c:v>
                </c:pt>
              </c:strCache>
            </c:strRef>
          </c:cat>
          <c:val>
            <c:numRef>
              <c:f>'Chart 1'!$AB$2:$AB$51</c:f>
              <c:numCache>
                <c:formatCode>General</c:formatCode>
                <c:ptCount val="28"/>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pt idx="25">
                  <c:v>5.5</c:v>
                </c:pt>
                <c:pt idx="26">
                  <c:v>5.5</c:v>
                </c:pt>
                <c:pt idx="27">
                  <c:v>5.5</c:v>
                </c:pt>
              </c:numCache>
            </c:numRef>
          </c:val>
          <c:smooth val="0"/>
        </c:ser>
        <c:dLbls>
          <c:showLegendKey val="0"/>
          <c:showVal val="0"/>
          <c:showCatName val="0"/>
          <c:showSerName val="0"/>
          <c:showPercent val="0"/>
          <c:showBubbleSize val="0"/>
        </c:dLbls>
        <c:marker val="1"/>
        <c:smooth val="0"/>
        <c:axId val="243247192"/>
        <c:axId val="243247584"/>
        <c:extLst>
          <c:ext xmlns:c15="http://schemas.microsoft.com/office/drawing/2012/chart" uri="{02D57815-91ED-43cb-92C2-25804820EDAC}">
            <c15:filteredLineSeries>
              <c15:ser>
                <c:idx val="18"/>
                <c:order val="19"/>
                <c:tx>
                  <c:strRef>
                    <c:extLst>
                      <c:ext uri="{02D57815-91ED-43cb-92C2-25804820EDAC}">
                        <c15:formulaRef>
                          <c15:sqref>'Chart 1'!$AA$1</c15:sqref>
                        </c15:formulaRef>
                      </c:ext>
                    </c:extLst>
                    <c:strCache>
                      <c:ptCount val="1"/>
                      <c:pt idx="0">
                        <c:v>Target</c:v>
                      </c:pt>
                    </c:strCache>
                  </c:strRef>
                </c:tx>
                <c:marker>
                  <c:symbol val="none"/>
                </c:marker>
                <c:cat>
                  <c:multiLvlStrRef>
                    <c:extLst>
                      <c:ext uri="{02D57815-91ED-43cb-92C2-25804820EDAC}">
                        <c15:formulaRef>
                          <c15:sqref>#REF!</c15:sqref>
                        </c15:formulaRef>
                      </c:ext>
                    </c:extLst>
                  </c:multiLvlStrRef>
                </c:cat>
                <c:val>
                  <c:numRef>
                    <c:extLst>
                      <c:ext uri="{02D57815-91ED-43cb-92C2-25804820EDAC}">
                        <c15:formulaRef>
                          <c15:sqref>'Chart 1'!$AA$20:$AA$48</c15:sqref>
                        </c15:formulaRef>
                      </c:ext>
                    </c:extLst>
                    <c:numCache>
                      <c:formatCode>0.0</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Cache>
                  </c:numRef>
                </c:val>
                <c:smooth val="0"/>
              </c15:ser>
            </c15:filteredLineSeries>
            <c15:filteredLineSeries>
              <c15:ser>
                <c:idx val="19"/>
                <c:order val="20"/>
                <c:tx>
                  <c:strRef>
                    <c:extLst xmlns:c15="http://schemas.microsoft.com/office/drawing/2012/chart">
                      <c:ext xmlns:c15="http://schemas.microsoft.com/office/drawing/2012/chart" uri="{02D57815-91ED-43cb-92C2-25804820EDAC}">
                        <c15:formulaRef>
                          <c15:sqref>'Chart 1'!$AB$1</c15:sqref>
                        </c15:formulaRef>
                      </c:ext>
                    </c:extLst>
                    <c:strCache>
                      <c:ptCount val="1"/>
                      <c:pt idx="0">
                        <c:v>Upper part</c:v>
                      </c:pt>
                    </c:strCache>
                  </c:strRef>
                </c:tx>
                <c:marker>
                  <c:symbol val="none"/>
                </c:marker>
                <c:cat>
                  <c:multiLvlStrRef>
                    <c:extLst xmlns:c15="http://schemas.microsoft.com/office/drawing/2012/chart">
                      <c:ext xmlns:c15="http://schemas.microsoft.com/office/drawing/2012/chart" uri="{02D57815-91ED-43cb-92C2-25804820EDAC}">
                        <c15:formulaRef>
                          <c15:sqref>#REF!</c15:sqref>
                        </c15:formulaRef>
                      </c:ext>
                    </c:extLst>
                  </c:multiLvlStrRef>
                </c:cat>
                <c:val>
                  <c:numRef>
                    <c:extLst xmlns:c15="http://schemas.microsoft.com/office/drawing/2012/chart">
                      <c:ext xmlns:c15="http://schemas.microsoft.com/office/drawing/2012/chart" uri="{02D57815-91ED-43cb-92C2-25804820EDAC}">
                        <c15:formulaRef>
                          <c15:sqref>'Chart 1'!$AB$20:$AB$48</c15:sqref>
                        </c15:formulaRef>
                      </c:ext>
                    </c:extLst>
                    <c:numCache>
                      <c:formatCode>General</c:formatCode>
                      <c:ptCount val="25"/>
                      <c:pt idx="0">
                        <c:v>5.5</c:v>
                      </c:pt>
                      <c:pt idx="1">
                        <c:v>5.5</c:v>
                      </c:pt>
                      <c:pt idx="2">
                        <c:v>5.5</c:v>
                      </c:pt>
                      <c:pt idx="3">
                        <c:v>5.5</c:v>
                      </c:pt>
                      <c:pt idx="4">
                        <c:v>5.5</c:v>
                      </c:pt>
                      <c:pt idx="5">
                        <c:v>5.5</c:v>
                      </c:pt>
                      <c:pt idx="6">
                        <c:v>5.5</c:v>
                      </c:pt>
                      <c:pt idx="7">
                        <c:v>5.5</c:v>
                      </c:pt>
                      <c:pt idx="8">
                        <c:v>5.5</c:v>
                      </c:pt>
                      <c:pt idx="9">
                        <c:v>5.5</c:v>
                      </c:pt>
                      <c:pt idx="10">
                        <c:v>5.5</c:v>
                      </c:pt>
                      <c:pt idx="11">
                        <c:v>5.5</c:v>
                      </c:pt>
                      <c:pt idx="12">
                        <c:v>5.5</c:v>
                      </c:pt>
                      <c:pt idx="13">
                        <c:v>5.5</c:v>
                      </c:pt>
                      <c:pt idx="14">
                        <c:v>5.5</c:v>
                      </c:pt>
                      <c:pt idx="15">
                        <c:v>5.5</c:v>
                      </c:pt>
                      <c:pt idx="16">
                        <c:v>5.5</c:v>
                      </c:pt>
                      <c:pt idx="17">
                        <c:v>5.5</c:v>
                      </c:pt>
                      <c:pt idx="18">
                        <c:v>5.5</c:v>
                      </c:pt>
                      <c:pt idx="19">
                        <c:v>5.5</c:v>
                      </c:pt>
                      <c:pt idx="20">
                        <c:v>5.5</c:v>
                      </c:pt>
                      <c:pt idx="21">
                        <c:v>5.5</c:v>
                      </c:pt>
                      <c:pt idx="22">
                        <c:v>5.5</c:v>
                      </c:pt>
                      <c:pt idx="23">
                        <c:v>5.5</c:v>
                      </c:pt>
                      <c:pt idx="24">
                        <c:v>5.5</c:v>
                      </c:pt>
                    </c:numCache>
                  </c:numRef>
                </c:val>
                <c:smooth val="0"/>
              </c15:ser>
            </c15:filteredLineSeries>
            <c15:filteredLineSeries>
              <c15:ser>
                <c:idx val="20"/>
                <c:order val="21"/>
                <c:tx>
                  <c:strRef>
                    <c:extLst xmlns:c15="http://schemas.microsoft.com/office/drawing/2012/chart">
                      <c:ext xmlns:c15="http://schemas.microsoft.com/office/drawing/2012/chart" uri="{02D57815-91ED-43cb-92C2-25804820EDAC}">
                        <c15:formulaRef>
                          <c15:sqref>'Chart 1'!$Z$1</c15:sqref>
                        </c15:formulaRef>
                      </c:ext>
                    </c:extLst>
                    <c:strCache>
                      <c:ptCount val="1"/>
                      <c:pt idx="0">
                        <c:v>Lower part</c:v>
                      </c:pt>
                    </c:strCache>
                  </c:strRef>
                </c:tx>
                <c:marker>
                  <c:symbol val="none"/>
                </c:marker>
                <c:cat>
                  <c:multiLvlStrRef>
                    <c:extLst xmlns:c15="http://schemas.microsoft.com/office/drawing/2012/chart">
                      <c:ext xmlns:c15="http://schemas.microsoft.com/office/drawing/2012/chart" uri="{02D57815-91ED-43cb-92C2-25804820EDAC}">
                        <c15:formulaRef>
                          <c15:sqref>#REF!</c15:sqref>
                        </c15:formulaRef>
                      </c:ext>
                    </c:extLst>
                  </c:multiLvlStrRef>
                </c:cat>
                <c:val>
                  <c:numRef>
                    <c:extLst xmlns:c15="http://schemas.microsoft.com/office/drawing/2012/chart">
                      <c:ext xmlns:c15="http://schemas.microsoft.com/office/drawing/2012/chart" uri="{02D57815-91ED-43cb-92C2-25804820EDAC}">
                        <c15:formulaRef>
                          <c15:sqref>'Chart 1'!$Z$20:$Z$48</c15:sqref>
                        </c15:formulaRef>
                      </c:ext>
                    </c:extLst>
                    <c:numCache>
                      <c:formatCode>General</c:formatCod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smooth val="0"/>
              </c15:ser>
            </c15:filteredLineSeries>
          </c:ext>
        </c:extLst>
      </c:lineChart>
      <c:dateAx>
        <c:axId val="243247192"/>
        <c:scaling>
          <c:orientation val="minMax"/>
        </c:scaling>
        <c:delete val="0"/>
        <c:axPos val="b"/>
        <c:numFmt formatCode="General" sourceLinked="0"/>
        <c:majorTickMark val="none"/>
        <c:minorTickMark val="in"/>
        <c:tickLblPos val="low"/>
        <c:txPr>
          <a:bodyPr rot="-5400000" vert="horz"/>
          <a:lstStyle/>
          <a:p>
            <a:pPr>
              <a:defRPr sz="600"/>
            </a:pPr>
            <a:endParaRPr lang="en-US"/>
          </a:p>
        </c:txPr>
        <c:crossAx val="243247584"/>
        <c:crosses val="autoZero"/>
        <c:auto val="0"/>
        <c:lblOffset val="100"/>
        <c:baseTimeUnit val="days"/>
      </c:dateAx>
      <c:valAx>
        <c:axId val="243247584"/>
        <c:scaling>
          <c:orientation val="minMax"/>
        </c:scaling>
        <c:delete val="1"/>
        <c:axPos val="l"/>
        <c:majorGridlines>
          <c:spPr>
            <a:ln>
              <a:noFill/>
            </a:ln>
          </c:spPr>
        </c:majorGridlines>
        <c:numFmt formatCode="General" sourceLinked="1"/>
        <c:majorTickMark val="none"/>
        <c:minorTickMark val="none"/>
        <c:tickLblPos val="nextTo"/>
        <c:crossAx val="243247192"/>
        <c:crosses val="autoZero"/>
        <c:crossBetween val="between"/>
      </c:valAx>
      <c:valAx>
        <c:axId val="243247976"/>
        <c:scaling>
          <c:orientation val="minMax"/>
          <c:max val="8"/>
          <c:min val="-3"/>
        </c:scaling>
        <c:delete val="0"/>
        <c:axPos val="r"/>
        <c:numFmt formatCode="0" sourceLinked="0"/>
        <c:majorTickMark val="in"/>
        <c:minorTickMark val="none"/>
        <c:tickLblPos val="nextTo"/>
        <c:txPr>
          <a:bodyPr/>
          <a:lstStyle/>
          <a:p>
            <a:pPr>
              <a:defRPr sz="600"/>
            </a:pPr>
            <a:endParaRPr lang="en-US"/>
          </a:p>
        </c:txPr>
        <c:crossAx val="243248368"/>
        <c:crosses val="max"/>
        <c:crossBetween val="between"/>
        <c:majorUnit val="1"/>
      </c:valAx>
      <c:dateAx>
        <c:axId val="243248368"/>
        <c:scaling>
          <c:orientation val="minMax"/>
        </c:scaling>
        <c:delete val="1"/>
        <c:axPos val="b"/>
        <c:numFmt formatCode="General" sourceLinked="1"/>
        <c:majorTickMark val="out"/>
        <c:minorTickMark val="none"/>
        <c:tickLblPos val="nextTo"/>
        <c:crossAx val="243247976"/>
        <c:crosses val="autoZero"/>
        <c:auto val="0"/>
        <c:lblOffset val="100"/>
        <c:baseTimeUnit val="days"/>
      </c:dateAx>
      <c:spPr>
        <a:ln>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3"/>
        <c:delete val="1"/>
      </c:legendEntry>
      <c:legendEntry>
        <c:idx val="24"/>
        <c:delete val="1"/>
      </c:legendEntry>
      <c:legendEntry>
        <c:idx val="25"/>
        <c:delete val="1"/>
      </c:legendEntry>
      <c:layout>
        <c:manualLayout>
          <c:xMode val="edge"/>
          <c:yMode val="edge"/>
          <c:x val="0"/>
          <c:y val="0.82670719759550848"/>
          <c:w val="0.77315611506223025"/>
          <c:h val="0.16927326591094338"/>
        </c:manualLayout>
      </c:layout>
      <c:overlay val="0"/>
      <c:txPr>
        <a:bodyPr/>
        <a:lstStyle/>
        <a:p>
          <a:pPr>
            <a:defRPr i="1" baseline="-14000"/>
          </a:pPr>
          <a:endParaRPr lang="en-US"/>
        </a:p>
      </c:txPr>
    </c:legend>
    <c:plotVisOnly val="1"/>
    <c:dispBlanksAs val="gap"/>
    <c:showDLblsOverMax val="0"/>
  </c:chart>
  <c:spPr>
    <a:noFill/>
    <a:ln>
      <a:noFill/>
    </a:ln>
  </c:spPr>
  <c:txPr>
    <a:bodyPr/>
    <a:lstStyle/>
    <a:p>
      <a:pPr>
        <a:defRPr>
          <a:latin typeface="GHEA Grapalat" panose="02000506050000020003" pitchFamily="50"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51444627889256"/>
          <c:y val="5.9065770668181708E-2"/>
          <c:w val="0.87044386588773159"/>
          <c:h val="0.6439086304233349"/>
        </c:manualLayout>
      </c:layout>
      <c:barChart>
        <c:barDir val="col"/>
        <c:grouping val="stacked"/>
        <c:varyColors val="0"/>
        <c:ser>
          <c:idx val="0"/>
          <c:order val="0"/>
          <c:tx>
            <c:strRef>
              <c:f>'Chart 7'!$A$2</c:f>
              <c:strCache>
                <c:ptCount val="1"/>
                <c:pt idx="0">
                  <c:v>Private spending</c:v>
                </c:pt>
              </c:strCache>
            </c:strRef>
          </c:tx>
          <c:invertIfNegative val="0"/>
          <c:cat>
            <c:numRef>
              <c:f>'Chart 7'!$B$1:$I$1</c:f>
              <c:numCache>
                <c:formatCode>General</c:formatCode>
                <c:ptCount val="7"/>
                <c:pt idx="0">
                  <c:v>2015</c:v>
                </c:pt>
                <c:pt idx="1">
                  <c:v>2016</c:v>
                </c:pt>
                <c:pt idx="2">
                  <c:v>2017</c:v>
                </c:pt>
                <c:pt idx="3">
                  <c:v>2018</c:v>
                </c:pt>
                <c:pt idx="4">
                  <c:v>2019</c:v>
                </c:pt>
                <c:pt idx="5">
                  <c:v>2020</c:v>
                </c:pt>
                <c:pt idx="6">
                  <c:v>2021</c:v>
                </c:pt>
              </c:numCache>
            </c:numRef>
          </c:cat>
          <c:val>
            <c:numRef>
              <c:f>'Chart 7'!$B$2:$I$2</c:f>
              <c:numCache>
                <c:formatCode>0.0</c:formatCode>
                <c:ptCount val="7"/>
                <c:pt idx="0">
                  <c:v>-7.2368003076644394</c:v>
                </c:pt>
                <c:pt idx="1">
                  <c:v>-2.6963795968932236</c:v>
                </c:pt>
                <c:pt idx="2">
                  <c:v>8.9364205392086564</c:v>
                </c:pt>
                <c:pt idx="3">
                  <c:v>10.301387411892607</c:v>
                </c:pt>
                <c:pt idx="4">
                  <c:v>4.0299581193351415</c:v>
                </c:pt>
                <c:pt idx="5">
                  <c:v>4.1814237572378579</c:v>
                </c:pt>
                <c:pt idx="6">
                  <c:v>3.6903314217882102</c:v>
                </c:pt>
              </c:numCache>
            </c:numRef>
          </c:val>
        </c:ser>
        <c:ser>
          <c:idx val="1"/>
          <c:order val="1"/>
          <c:tx>
            <c:strRef>
              <c:f>'Chart 7'!$A$3</c:f>
              <c:strCache>
                <c:ptCount val="1"/>
                <c:pt idx="0">
                  <c:v>Public spending</c:v>
                </c:pt>
              </c:strCache>
            </c:strRef>
          </c:tx>
          <c:invertIfNegative val="0"/>
          <c:cat>
            <c:numRef>
              <c:f>'Chart 7'!$B$1:$I$1</c:f>
              <c:numCache>
                <c:formatCode>General</c:formatCode>
                <c:ptCount val="7"/>
                <c:pt idx="0">
                  <c:v>2015</c:v>
                </c:pt>
                <c:pt idx="1">
                  <c:v>2016</c:v>
                </c:pt>
                <c:pt idx="2">
                  <c:v>2017</c:v>
                </c:pt>
                <c:pt idx="3">
                  <c:v>2018</c:v>
                </c:pt>
                <c:pt idx="4">
                  <c:v>2019</c:v>
                </c:pt>
                <c:pt idx="5">
                  <c:v>2020</c:v>
                </c:pt>
                <c:pt idx="6">
                  <c:v>2021</c:v>
                </c:pt>
              </c:numCache>
            </c:numRef>
          </c:cat>
          <c:val>
            <c:numRef>
              <c:f>'Chart 7'!$B$3:$I$3</c:f>
              <c:numCache>
                <c:formatCode>0.0</c:formatCode>
                <c:ptCount val="7"/>
                <c:pt idx="0">
                  <c:v>0.96331857944996058</c:v>
                </c:pt>
                <c:pt idx="1">
                  <c:v>0.14092810960056507</c:v>
                </c:pt>
                <c:pt idx="2">
                  <c:v>2.6410255500688606</c:v>
                </c:pt>
                <c:pt idx="3">
                  <c:v>-2.4357771801711929</c:v>
                </c:pt>
                <c:pt idx="4">
                  <c:v>0.98366161698133525</c:v>
                </c:pt>
                <c:pt idx="5">
                  <c:v>0.63239795004196475</c:v>
                </c:pt>
                <c:pt idx="6">
                  <c:v>0.67407980981119497</c:v>
                </c:pt>
              </c:numCache>
            </c:numRef>
          </c:val>
        </c:ser>
        <c:ser>
          <c:idx val="2"/>
          <c:order val="2"/>
          <c:tx>
            <c:strRef>
              <c:f>'Chart 7'!$A$4</c:f>
              <c:strCache>
                <c:ptCount val="1"/>
                <c:pt idx="0">
                  <c:v>Net export</c:v>
                </c:pt>
              </c:strCache>
            </c:strRef>
          </c:tx>
          <c:invertIfNegative val="0"/>
          <c:cat>
            <c:numRef>
              <c:f>'Chart 7'!$B$1:$I$1</c:f>
              <c:numCache>
                <c:formatCode>General</c:formatCode>
                <c:ptCount val="7"/>
                <c:pt idx="0">
                  <c:v>2015</c:v>
                </c:pt>
                <c:pt idx="1">
                  <c:v>2016</c:v>
                </c:pt>
                <c:pt idx="2">
                  <c:v>2017</c:v>
                </c:pt>
                <c:pt idx="3">
                  <c:v>2018</c:v>
                </c:pt>
                <c:pt idx="4">
                  <c:v>2019</c:v>
                </c:pt>
                <c:pt idx="5">
                  <c:v>2020</c:v>
                </c:pt>
                <c:pt idx="6">
                  <c:v>2021</c:v>
                </c:pt>
              </c:numCache>
            </c:numRef>
          </c:cat>
          <c:val>
            <c:numRef>
              <c:f>'Chart 7'!$B$4:$I$4</c:f>
              <c:numCache>
                <c:formatCode>0.0</c:formatCode>
                <c:ptCount val="7"/>
                <c:pt idx="0">
                  <c:v>9.4993693595956472</c:v>
                </c:pt>
                <c:pt idx="1">
                  <c:v>2.6833657301096716</c:v>
                </c:pt>
                <c:pt idx="2">
                  <c:v>-4.0793861297172658</c:v>
                </c:pt>
                <c:pt idx="3">
                  <c:v>-2.7532919118832759</c:v>
                </c:pt>
                <c:pt idx="4">
                  <c:v>0.33020715901860753</c:v>
                </c:pt>
                <c:pt idx="5">
                  <c:v>0.28617829272017703</c:v>
                </c:pt>
                <c:pt idx="6">
                  <c:v>0.53558876840059522</c:v>
                </c:pt>
              </c:numCache>
            </c:numRef>
          </c:val>
        </c:ser>
        <c:dLbls>
          <c:showLegendKey val="0"/>
          <c:showVal val="0"/>
          <c:showCatName val="0"/>
          <c:showSerName val="0"/>
          <c:showPercent val="0"/>
          <c:showBubbleSize val="0"/>
        </c:dLbls>
        <c:gapWidth val="150"/>
        <c:overlap val="100"/>
        <c:axId val="243720384"/>
        <c:axId val="243720776"/>
      </c:barChart>
      <c:catAx>
        <c:axId val="243720384"/>
        <c:scaling>
          <c:orientation val="minMax"/>
        </c:scaling>
        <c:delete val="0"/>
        <c:axPos val="b"/>
        <c:numFmt formatCode="General" sourceLinked="1"/>
        <c:majorTickMark val="out"/>
        <c:minorTickMark val="none"/>
        <c:tickLblPos val="low"/>
        <c:spPr>
          <a:ln>
            <a:solidFill>
              <a:sysClr val="windowText" lastClr="000000"/>
            </a:solidFill>
          </a:ln>
        </c:spPr>
        <c:txPr>
          <a:bodyPr/>
          <a:lstStyle/>
          <a:p>
            <a:pPr>
              <a:defRPr sz="600">
                <a:latin typeface="GHEA Grapalat" panose="02000506050000020003" pitchFamily="50" charset="0"/>
              </a:defRPr>
            </a:pPr>
            <a:endParaRPr lang="en-US"/>
          </a:p>
        </c:txPr>
        <c:crossAx val="243720776"/>
        <c:crosses val="autoZero"/>
        <c:auto val="1"/>
        <c:lblAlgn val="ctr"/>
        <c:lblOffset val="100"/>
        <c:noMultiLvlLbl val="0"/>
      </c:catAx>
      <c:valAx>
        <c:axId val="243720776"/>
        <c:scaling>
          <c:orientation val="minMax"/>
        </c:scaling>
        <c:delete val="0"/>
        <c:axPos val="l"/>
        <c:numFmt formatCode="0.0" sourceLinked="1"/>
        <c:majorTickMark val="out"/>
        <c:minorTickMark val="none"/>
        <c:tickLblPos val="nextTo"/>
        <c:spPr>
          <a:ln>
            <a:solidFill>
              <a:sysClr val="windowText" lastClr="000000"/>
            </a:solidFill>
          </a:ln>
        </c:spPr>
        <c:txPr>
          <a:bodyPr/>
          <a:lstStyle/>
          <a:p>
            <a:pPr>
              <a:defRPr sz="600">
                <a:latin typeface="GHEA Grapalat" panose="02000506050000020003" pitchFamily="50" charset="0"/>
              </a:defRPr>
            </a:pPr>
            <a:endParaRPr lang="en-US"/>
          </a:p>
        </c:txPr>
        <c:crossAx val="243720384"/>
        <c:crosses val="autoZero"/>
        <c:crossBetween val="between"/>
      </c:valAx>
      <c:spPr>
        <a:noFill/>
      </c:spPr>
    </c:plotArea>
    <c:legend>
      <c:legendPos val="tr"/>
      <c:layout>
        <c:manualLayout>
          <c:xMode val="edge"/>
          <c:yMode val="edge"/>
          <c:x val="0"/>
          <c:y val="0.84357582718680379"/>
          <c:w val="0.77964027178054363"/>
          <c:h val="0.15395319873240801"/>
        </c:manualLayout>
      </c:layout>
      <c:overlay val="0"/>
      <c:txPr>
        <a:bodyPr/>
        <a:lstStyle/>
        <a:p>
          <a:pPr>
            <a:defRPr sz="800" i="1" baseline="-14000">
              <a:latin typeface="GHEA Grapalat" panose="02000506050000020003" pitchFamily="50"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89220245107162E-2"/>
          <c:y val="5.4784892869339866E-2"/>
          <c:w val="0.90011366689400041"/>
          <c:h val="0.57934187953056882"/>
        </c:manualLayout>
      </c:layout>
      <c:lineChart>
        <c:grouping val="standard"/>
        <c:varyColors val="0"/>
        <c:ser>
          <c:idx val="0"/>
          <c:order val="0"/>
          <c:tx>
            <c:strRef>
              <c:f>'Chart 8'!$B$1</c:f>
              <c:strCache>
                <c:ptCount val="1"/>
                <c:pt idx="0">
                  <c:v>Real export, %</c:v>
                </c:pt>
              </c:strCache>
            </c:strRef>
          </c:tx>
          <c:spPr>
            <a:ln w="12700">
              <a:solidFill>
                <a:srgbClr val="002060"/>
              </a:solidFill>
            </a:ln>
          </c:spPr>
          <c:marker>
            <c:symbol val="none"/>
          </c:marker>
          <c:cat>
            <c:numRef>
              <c:f>'Chart 8'!$A$2:$A$9</c:f>
              <c:numCache>
                <c:formatCode>General</c:formatCode>
                <c:ptCount val="7"/>
                <c:pt idx="0">
                  <c:v>2015</c:v>
                </c:pt>
                <c:pt idx="1">
                  <c:v>2016</c:v>
                </c:pt>
                <c:pt idx="2">
                  <c:v>2017</c:v>
                </c:pt>
                <c:pt idx="3">
                  <c:v>2018</c:v>
                </c:pt>
                <c:pt idx="4">
                  <c:v>2019</c:v>
                </c:pt>
                <c:pt idx="5">
                  <c:v>2020</c:v>
                </c:pt>
                <c:pt idx="6">
                  <c:v>2021</c:v>
                </c:pt>
              </c:numCache>
            </c:numRef>
          </c:cat>
          <c:val>
            <c:numRef>
              <c:f>'Chart 8'!$B$2:$B$9</c:f>
              <c:numCache>
                <c:formatCode>0.0</c:formatCode>
                <c:ptCount val="7"/>
                <c:pt idx="0">
                  <c:v>4.899972000367157</c:v>
                </c:pt>
                <c:pt idx="1">
                  <c:v>19.133128549696622</c:v>
                </c:pt>
                <c:pt idx="2">
                  <c:v>18.7</c:v>
                </c:pt>
                <c:pt idx="3">
                  <c:v>5.2</c:v>
                </c:pt>
                <c:pt idx="4">
                  <c:v>5.0300878082356348</c:v>
                </c:pt>
                <c:pt idx="5">
                  <c:v>7.970727974378832</c:v>
                </c:pt>
                <c:pt idx="6">
                  <c:v>7.4655838632948957</c:v>
                </c:pt>
              </c:numCache>
            </c:numRef>
          </c:val>
          <c:smooth val="0"/>
        </c:ser>
        <c:ser>
          <c:idx val="1"/>
          <c:order val="1"/>
          <c:tx>
            <c:strRef>
              <c:f>'Chart 8'!$C$1</c:f>
              <c:strCache>
                <c:ptCount val="1"/>
                <c:pt idx="0">
                  <c:v>Real import, %</c:v>
                </c:pt>
              </c:strCache>
            </c:strRef>
          </c:tx>
          <c:spPr>
            <a:ln w="12700">
              <a:solidFill>
                <a:srgbClr val="C00000"/>
              </a:solidFill>
            </a:ln>
          </c:spPr>
          <c:marker>
            <c:symbol val="none"/>
          </c:marker>
          <c:cat>
            <c:numRef>
              <c:f>'Chart 8'!$A$2:$A$9</c:f>
              <c:numCache>
                <c:formatCode>General</c:formatCode>
                <c:ptCount val="7"/>
                <c:pt idx="0">
                  <c:v>2015</c:v>
                </c:pt>
                <c:pt idx="1">
                  <c:v>2016</c:v>
                </c:pt>
                <c:pt idx="2">
                  <c:v>2017</c:v>
                </c:pt>
                <c:pt idx="3">
                  <c:v>2018</c:v>
                </c:pt>
                <c:pt idx="4">
                  <c:v>2019</c:v>
                </c:pt>
                <c:pt idx="5">
                  <c:v>2020</c:v>
                </c:pt>
                <c:pt idx="6">
                  <c:v>2021</c:v>
                </c:pt>
              </c:numCache>
            </c:numRef>
          </c:cat>
          <c:val>
            <c:numRef>
              <c:f>'Chart 8'!$C$2:$C$9</c:f>
              <c:numCache>
                <c:formatCode>0.0</c:formatCode>
                <c:ptCount val="7"/>
                <c:pt idx="0">
                  <c:v>-15.126592974192604</c:v>
                </c:pt>
                <c:pt idx="1">
                  <c:v>7.60946111792083</c:v>
                </c:pt>
                <c:pt idx="2">
                  <c:v>24.6</c:v>
                </c:pt>
                <c:pt idx="3">
                  <c:v>10.9</c:v>
                </c:pt>
                <c:pt idx="4">
                  <c:v>2.6655422348791546</c:v>
                </c:pt>
                <c:pt idx="5">
                  <c:v>5.0282467471812566</c:v>
                </c:pt>
                <c:pt idx="6">
                  <c:v>4.2873844270717285</c:v>
                </c:pt>
              </c:numCache>
            </c:numRef>
          </c:val>
          <c:smooth val="0"/>
        </c:ser>
        <c:ser>
          <c:idx val="2"/>
          <c:order val="2"/>
          <c:tx>
            <c:strRef>
              <c:f>'Chart 8'!$D$1</c:f>
              <c:strCache>
                <c:ptCount val="1"/>
                <c:pt idx="0">
                  <c:v>Real export, previous forecast, %</c:v>
                </c:pt>
              </c:strCache>
            </c:strRef>
          </c:tx>
          <c:spPr>
            <a:ln w="12700">
              <a:solidFill>
                <a:srgbClr val="002060"/>
              </a:solidFill>
              <a:prstDash val="dash"/>
            </a:ln>
          </c:spPr>
          <c:marker>
            <c:symbol val="none"/>
          </c:marker>
          <c:cat>
            <c:numRef>
              <c:f>'Chart 8'!$A$2:$A$9</c:f>
              <c:numCache>
                <c:formatCode>General</c:formatCode>
                <c:ptCount val="7"/>
                <c:pt idx="0">
                  <c:v>2015</c:v>
                </c:pt>
                <c:pt idx="1">
                  <c:v>2016</c:v>
                </c:pt>
                <c:pt idx="2">
                  <c:v>2017</c:v>
                </c:pt>
                <c:pt idx="3">
                  <c:v>2018</c:v>
                </c:pt>
                <c:pt idx="4">
                  <c:v>2019</c:v>
                </c:pt>
                <c:pt idx="5">
                  <c:v>2020</c:v>
                </c:pt>
                <c:pt idx="6">
                  <c:v>2021</c:v>
                </c:pt>
              </c:numCache>
            </c:numRef>
          </c:cat>
          <c:val>
            <c:numRef>
              <c:f>'Chart 8'!$D$2:$D$9</c:f>
              <c:numCache>
                <c:formatCode>0.0</c:formatCode>
                <c:ptCount val="7"/>
                <c:pt idx="1">
                  <c:v>19.133128549696622</c:v>
                </c:pt>
                <c:pt idx="2">
                  <c:v>18.7</c:v>
                </c:pt>
                <c:pt idx="3">
                  <c:v>5.2</c:v>
                </c:pt>
                <c:pt idx="4">
                  <c:v>6.7</c:v>
                </c:pt>
                <c:pt idx="5">
                  <c:v>7.7</c:v>
                </c:pt>
                <c:pt idx="6" formatCode="General">
                  <c:v>7.7</c:v>
                </c:pt>
              </c:numCache>
            </c:numRef>
          </c:val>
          <c:smooth val="0"/>
        </c:ser>
        <c:ser>
          <c:idx val="3"/>
          <c:order val="3"/>
          <c:tx>
            <c:strRef>
              <c:f>'Chart 8'!$E$1</c:f>
              <c:strCache>
                <c:ptCount val="1"/>
                <c:pt idx="0">
                  <c:v>Real import, previous forecast, %</c:v>
                </c:pt>
              </c:strCache>
            </c:strRef>
          </c:tx>
          <c:spPr>
            <a:ln w="12700">
              <a:solidFill>
                <a:srgbClr val="C00000"/>
              </a:solidFill>
              <a:prstDash val="dash"/>
            </a:ln>
          </c:spPr>
          <c:marker>
            <c:symbol val="none"/>
          </c:marker>
          <c:cat>
            <c:numRef>
              <c:f>'Chart 8'!$A$2:$A$9</c:f>
              <c:numCache>
                <c:formatCode>General</c:formatCode>
                <c:ptCount val="7"/>
                <c:pt idx="0">
                  <c:v>2015</c:v>
                </c:pt>
                <c:pt idx="1">
                  <c:v>2016</c:v>
                </c:pt>
                <c:pt idx="2">
                  <c:v>2017</c:v>
                </c:pt>
                <c:pt idx="3">
                  <c:v>2018</c:v>
                </c:pt>
                <c:pt idx="4">
                  <c:v>2019</c:v>
                </c:pt>
                <c:pt idx="5">
                  <c:v>2020</c:v>
                </c:pt>
                <c:pt idx="6">
                  <c:v>2021</c:v>
                </c:pt>
              </c:numCache>
            </c:numRef>
          </c:cat>
          <c:val>
            <c:numRef>
              <c:f>'Chart 8'!$E$2:$E$9</c:f>
              <c:numCache>
                <c:formatCode>0.0</c:formatCode>
                <c:ptCount val="7"/>
                <c:pt idx="1">
                  <c:v>7.60946111792083</c:v>
                </c:pt>
                <c:pt idx="2">
                  <c:v>24.6</c:v>
                </c:pt>
                <c:pt idx="3">
                  <c:v>10.9</c:v>
                </c:pt>
                <c:pt idx="4">
                  <c:v>3.1</c:v>
                </c:pt>
                <c:pt idx="5">
                  <c:v>4.5</c:v>
                </c:pt>
                <c:pt idx="6" formatCode="General">
                  <c:v>4.5</c:v>
                </c:pt>
              </c:numCache>
            </c:numRef>
          </c:val>
          <c:smooth val="0"/>
        </c:ser>
        <c:dLbls>
          <c:showLegendKey val="0"/>
          <c:showVal val="0"/>
          <c:showCatName val="0"/>
          <c:showSerName val="0"/>
          <c:showPercent val="0"/>
          <c:showBubbleSize val="0"/>
        </c:dLbls>
        <c:smooth val="0"/>
        <c:axId val="240912936"/>
        <c:axId val="240912544"/>
      </c:lineChart>
      <c:catAx>
        <c:axId val="240912936"/>
        <c:scaling>
          <c:orientation val="minMax"/>
        </c:scaling>
        <c:delete val="0"/>
        <c:axPos val="b"/>
        <c:numFmt formatCode="General" sourceLinked="1"/>
        <c:majorTickMark val="out"/>
        <c:minorTickMark val="none"/>
        <c:tickLblPos val="low"/>
        <c:spPr>
          <a:ln>
            <a:solidFill>
              <a:schemeClr val="tx1"/>
            </a:solidFill>
          </a:ln>
        </c:spPr>
        <c:txPr>
          <a:bodyPr/>
          <a:lstStyle/>
          <a:p>
            <a:pPr>
              <a:defRPr sz="600">
                <a:latin typeface="GHEA Grapalat" panose="02000506050000020003" pitchFamily="50" charset="0"/>
              </a:defRPr>
            </a:pPr>
            <a:endParaRPr lang="en-US"/>
          </a:p>
        </c:txPr>
        <c:crossAx val="240912544"/>
        <c:crosses val="autoZero"/>
        <c:auto val="1"/>
        <c:lblAlgn val="ctr"/>
        <c:lblOffset val="100"/>
        <c:noMultiLvlLbl val="0"/>
      </c:catAx>
      <c:valAx>
        <c:axId val="240912544"/>
        <c:scaling>
          <c:orientation val="minMax"/>
          <c:max val="25"/>
          <c:min val="-15"/>
        </c:scaling>
        <c:delete val="0"/>
        <c:axPos val="l"/>
        <c:numFmt formatCode="0" sourceLinked="0"/>
        <c:majorTickMark val="out"/>
        <c:minorTickMark val="none"/>
        <c:tickLblPos val="nextTo"/>
        <c:spPr>
          <a:ln w="9525">
            <a:solidFill>
              <a:schemeClr val="tx1"/>
            </a:solidFill>
          </a:ln>
        </c:spPr>
        <c:txPr>
          <a:bodyPr/>
          <a:lstStyle/>
          <a:p>
            <a:pPr>
              <a:defRPr sz="600">
                <a:latin typeface="GHEA Grapalat" panose="02000506050000020003" pitchFamily="50" charset="0"/>
              </a:defRPr>
            </a:pPr>
            <a:endParaRPr lang="en-US"/>
          </a:p>
        </c:txPr>
        <c:crossAx val="240912936"/>
        <c:crosses val="autoZero"/>
        <c:crossBetween val="between"/>
        <c:majorUnit val="5"/>
      </c:valAx>
      <c:spPr>
        <a:noFill/>
        <a:ln>
          <a:noFill/>
        </a:ln>
      </c:spPr>
    </c:plotArea>
    <c:legend>
      <c:legendPos val="b"/>
      <c:layout>
        <c:manualLayout>
          <c:xMode val="edge"/>
          <c:yMode val="edge"/>
          <c:x val="6.7750666751333474E-3"/>
          <c:y val="0.74839776165879879"/>
          <c:w val="0.58029007936507937"/>
          <c:h val="0.22671886684555489"/>
        </c:manualLayout>
      </c:layout>
      <c:overlay val="0"/>
      <c:txPr>
        <a:bodyPr/>
        <a:lstStyle/>
        <a:p>
          <a:pPr>
            <a:defRPr sz="800" b="0" i="1" baseline="-14000">
              <a:latin typeface="GHEA Grapalat" panose="02000506050000020003" pitchFamily="50"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570231140462282E-2"/>
          <c:y val="6.4686856806821527E-2"/>
          <c:w val="0.88422815595631188"/>
          <c:h val="0.54688407994869503"/>
        </c:manualLayout>
      </c:layout>
      <c:lineChart>
        <c:grouping val="standard"/>
        <c:varyColors val="0"/>
        <c:ser>
          <c:idx val="0"/>
          <c:order val="0"/>
          <c:tx>
            <c:strRef>
              <c:f>'Chart 9'!$B$1</c:f>
              <c:strCache>
                <c:ptCount val="1"/>
                <c:pt idx="0">
                  <c:v>Private sector wage</c:v>
                </c:pt>
              </c:strCache>
            </c:strRef>
          </c:tx>
          <c:spPr>
            <a:ln>
              <a:solidFill>
                <a:srgbClr val="C00000"/>
              </a:solidFill>
            </a:ln>
            <a:effectLst/>
          </c:spPr>
          <c:marker>
            <c:symbol val="none"/>
          </c:marker>
          <c:cat>
            <c:numRef>
              <c:f>'Chart 9'!$A$2:$A$9</c:f>
              <c:numCache>
                <c:formatCode>General</c:formatCode>
                <c:ptCount val="7"/>
                <c:pt idx="0">
                  <c:v>2015</c:v>
                </c:pt>
                <c:pt idx="1">
                  <c:v>2016</c:v>
                </c:pt>
                <c:pt idx="2">
                  <c:v>2017</c:v>
                </c:pt>
                <c:pt idx="3">
                  <c:v>2018</c:v>
                </c:pt>
                <c:pt idx="4">
                  <c:v>2019</c:v>
                </c:pt>
                <c:pt idx="5">
                  <c:v>2020</c:v>
                </c:pt>
                <c:pt idx="6">
                  <c:v>2021</c:v>
                </c:pt>
              </c:numCache>
            </c:numRef>
          </c:cat>
          <c:val>
            <c:numRef>
              <c:f>'Chart 9'!$B$2:$B$9</c:f>
              <c:numCache>
                <c:formatCode>0.0</c:formatCode>
                <c:ptCount val="7"/>
                <c:pt idx="0">
                  <c:v>6.63895445658651</c:v>
                </c:pt>
                <c:pt idx="1">
                  <c:v>4.88474525290545</c:v>
                </c:pt>
                <c:pt idx="2">
                  <c:v>3.8</c:v>
                </c:pt>
                <c:pt idx="3">
                  <c:v>5.5</c:v>
                </c:pt>
                <c:pt idx="4">
                  <c:v>6.4</c:v>
                </c:pt>
                <c:pt idx="5">
                  <c:v>7.8</c:v>
                </c:pt>
                <c:pt idx="6" formatCode="General">
                  <c:v>8.3000000000000007</c:v>
                </c:pt>
              </c:numCache>
            </c:numRef>
          </c:val>
          <c:smooth val="0"/>
        </c:ser>
        <c:dLbls>
          <c:showLegendKey val="0"/>
          <c:showVal val="0"/>
          <c:showCatName val="0"/>
          <c:showSerName val="0"/>
          <c:showPercent val="0"/>
          <c:showBubbleSize val="0"/>
        </c:dLbls>
        <c:smooth val="0"/>
        <c:axId val="240915288"/>
        <c:axId val="240911760"/>
      </c:lineChart>
      <c:catAx>
        <c:axId val="24091528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600" b="0" i="0" u="none" strike="noStrike" kern="1200" baseline="0">
                <a:solidFill>
                  <a:sysClr val="windowText" lastClr="000000"/>
                </a:solidFill>
                <a:latin typeface="GHEA Grapalat" panose="02000506050000020003" pitchFamily="50" charset="0"/>
                <a:ea typeface="+mn-ea"/>
                <a:cs typeface="+mn-cs"/>
              </a:defRPr>
            </a:pPr>
            <a:endParaRPr lang="en-US"/>
          </a:p>
        </c:txPr>
        <c:crossAx val="240911760"/>
        <c:crosses val="autoZero"/>
        <c:auto val="1"/>
        <c:lblAlgn val="ctr"/>
        <c:lblOffset val="100"/>
        <c:noMultiLvlLbl val="0"/>
      </c:catAx>
      <c:valAx>
        <c:axId val="240911760"/>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GHEA Grapalat" panose="02000506050000020003" pitchFamily="50" charset="0"/>
                <a:ea typeface="+mn-ea"/>
                <a:cs typeface="+mn-cs"/>
              </a:defRPr>
            </a:pPr>
            <a:endParaRPr lang="en-US"/>
          </a:p>
        </c:txPr>
        <c:crossAx val="240915288"/>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29</xdr:col>
      <xdr:colOff>300390</xdr:colOff>
      <xdr:row>27</xdr:row>
      <xdr:rowOff>4414</xdr:rowOff>
    </xdr:from>
    <xdr:to>
      <xdr:col>32</xdr:col>
      <xdr:colOff>534390</xdr:colOff>
      <xdr:row>46</xdr:row>
      <xdr:rowOff>161826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29</xdr:col>
      <xdr:colOff>761424</xdr:colOff>
      <xdr:row>47</xdr:row>
      <xdr:rowOff>10731</xdr:rowOff>
    </xdr:from>
    <xdr:to>
      <xdr:col>32</xdr:col>
      <xdr:colOff>586553</xdr:colOff>
      <xdr:row>48</xdr:row>
      <xdr:rowOff>169797</xdr:rowOff>
    </xdr:to>
    <xdr:sp macro="" textlink="">
      <xdr:nvSpPr>
        <xdr:cNvPr id="6" name="Text Box 22"/>
        <xdr:cNvSpPr txBox="1"/>
      </xdr:nvSpPr>
      <xdr:spPr>
        <a:xfrm>
          <a:off x="22859424" y="9859581"/>
          <a:ext cx="2111129" cy="368616"/>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 Statistics Committee, Central Bank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29</xdr:col>
      <xdr:colOff>315058</xdr:colOff>
      <xdr:row>25</xdr:row>
      <xdr:rowOff>43961</xdr:rowOff>
    </xdr:from>
    <xdr:to>
      <xdr:col>32</xdr:col>
      <xdr:colOff>548103</xdr:colOff>
      <xdr:row>41</xdr:row>
      <xdr:rowOff>180242</xdr:rowOff>
    </xdr:to>
    <xdr:sp macro="" textlink="">
      <xdr:nvSpPr>
        <xdr:cNvPr id="7" name="Text Box 4007"/>
        <xdr:cNvSpPr txBox="1">
          <a:spLocks noChangeArrowheads="1"/>
        </xdr:cNvSpPr>
      </xdr:nvSpPr>
      <xdr:spPr bwMode="auto">
        <a:xfrm>
          <a:off x="22610885" y="593480"/>
          <a:ext cx="2519045"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forecast probability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distribution for 3-year horizon</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31</xdr:col>
      <xdr:colOff>446943</xdr:colOff>
      <xdr:row>28</xdr:row>
      <xdr:rowOff>87923</xdr:rowOff>
    </xdr:from>
    <xdr:to>
      <xdr:col>32</xdr:col>
      <xdr:colOff>345978</xdr:colOff>
      <xdr:row>30</xdr:row>
      <xdr:rowOff>96226</xdr:rowOff>
    </xdr:to>
    <xdr:sp macro="" textlink="">
      <xdr:nvSpPr>
        <xdr:cNvPr id="8" name="Text Box 1"/>
        <xdr:cNvSpPr txBox="1"/>
      </xdr:nvSpPr>
      <xdr:spPr>
        <a:xfrm>
          <a:off x="24266770" y="1186961"/>
          <a:ext cx="661035" cy="374650"/>
        </a:xfrm>
        <a:prstGeom prst="rect">
          <a:avLst/>
        </a:prstGeom>
      </xdr:spPr>
      <xdr:txBody>
        <a:bodyPr wrap="square" lIns="0" tIns="0" rIns="0" bIns="0" rtlCol="0">
          <a:noAutofit/>
        </a:bodyPr>
        <a:lstStyle/>
        <a:p>
          <a:pPr algn="ctr">
            <a:spcAft>
              <a:spcPts val="0"/>
            </a:spcAft>
          </a:pPr>
          <a:r>
            <a:rPr lang="en-US" sz="700">
              <a:effectLst/>
              <a:latin typeface="GHEA Grapalat" panose="02000506050000020003" pitchFamily="50" charset="0"/>
              <a:ea typeface="Times New Roman" panose="02020603050405020304" pitchFamily="18" charset="0"/>
              <a:cs typeface="Sylfaen" panose="010A0502050306030303" pitchFamily="18" charset="0"/>
            </a:rPr>
            <a:t>MP’s          influence horizon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31</xdr:col>
      <xdr:colOff>479328</xdr:colOff>
      <xdr:row>30</xdr:row>
      <xdr:rowOff>179411</xdr:rowOff>
    </xdr:from>
    <xdr:to>
      <xdr:col>32</xdr:col>
      <xdr:colOff>274858</xdr:colOff>
      <xdr:row>30</xdr:row>
      <xdr:rowOff>179411</xdr:rowOff>
    </xdr:to>
    <xdr:cxnSp macro="">
      <xdr:nvCxnSpPr>
        <xdr:cNvPr id="9" name="Straight Arrow Connector 8"/>
        <xdr:cNvCxnSpPr/>
      </xdr:nvCxnSpPr>
      <xdr:spPr>
        <a:xfrm>
          <a:off x="24299155" y="1644796"/>
          <a:ext cx="55753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323850</xdr:colOff>
      <xdr:row>9</xdr:row>
      <xdr:rowOff>95250</xdr:rowOff>
    </xdr:from>
    <xdr:to>
      <xdr:col>5</xdr:col>
      <xdr:colOff>557530</xdr:colOff>
      <xdr:row>19</xdr:row>
      <xdr:rowOff>150495</xdr:rowOff>
    </xdr:to>
    <xdr:sp macro="" textlink="">
      <xdr:nvSpPr>
        <xdr:cNvPr id="6" name="Text Box 4061"/>
        <xdr:cNvSpPr txBox="1">
          <a:spLocks noChangeArrowheads="1"/>
        </xdr:cNvSpPr>
      </xdr:nvSpPr>
      <xdr:spPr bwMode="auto">
        <a:xfrm>
          <a:off x="1952625" y="1552575"/>
          <a:ext cx="2519680" cy="186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9</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Nominal wage growth in private sector, y/y,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378460</xdr:colOff>
      <xdr:row>11</xdr:row>
      <xdr:rowOff>101600</xdr:rowOff>
    </xdr:from>
    <xdr:to>
      <xdr:col>5</xdr:col>
      <xdr:colOff>612460</xdr:colOff>
      <xdr:row>21</xdr:row>
      <xdr:rowOff>25400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506095</xdr:colOff>
      <xdr:row>19</xdr:row>
      <xdr:rowOff>147955</xdr:rowOff>
    </xdr:from>
    <xdr:to>
      <xdr:col>5</xdr:col>
      <xdr:colOff>675640</xdr:colOff>
      <xdr:row>21</xdr:row>
      <xdr:rowOff>179070</xdr:rowOff>
    </xdr:to>
    <xdr:sp macro="" textlink="">
      <xdr:nvSpPr>
        <xdr:cNvPr id="7" name="Text Box 3852"/>
        <xdr:cNvSpPr txBox="1"/>
      </xdr:nvSpPr>
      <xdr:spPr>
        <a:xfrm>
          <a:off x="2134870" y="3415030"/>
          <a:ext cx="245554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rgbClr val="000000"/>
              </a:solidFill>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0.62385</cdr:x>
      <cdr:y>0.05346</cdr:y>
    </cdr:from>
    <cdr:to>
      <cdr:x>0.97511</cdr:x>
      <cdr:y>0.78205</cdr:y>
    </cdr:to>
    <cdr:sp macro="" textlink="">
      <cdr:nvSpPr>
        <cdr:cNvPr id="2" name="Rectangle 1"/>
        <cdr:cNvSpPr/>
      </cdr:nvSpPr>
      <cdr:spPr>
        <a:xfrm xmlns:a="http://schemas.openxmlformats.org/drawingml/2006/main">
          <a:off x="1631315" y="92677"/>
          <a:ext cx="918528" cy="1263048"/>
        </a:xfrm>
        <a:prstGeom xmlns:a="http://schemas.openxmlformats.org/drawingml/2006/main" prst="rect">
          <a:avLst/>
        </a:prstGeom>
        <a:solidFill xmlns:a="http://schemas.openxmlformats.org/drawingml/2006/main">
          <a:schemeClr val="bg1">
            <a:lumMod val="50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lIns="0" tIns="0" rIns="0" bIns="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endParaRPr lang="en-US" sz="6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spcBef>
              <a:spcPts val="0"/>
            </a:spcBef>
          </a:pPr>
          <a:r>
            <a:rPr lang="en-US" sz="700" i="1">
              <a:solidFill>
                <a:sysClr val="windowText" lastClr="000000"/>
              </a:solidFill>
              <a:effectLst/>
              <a:latin typeface="GHEA Grapalat" panose="02000506050000020003" pitchFamily="50" charset="0"/>
              <a:ea typeface="+mn-ea"/>
              <a:cs typeface="+mn-cs"/>
            </a:rPr>
            <a:t>Forecast</a:t>
          </a:r>
          <a:endParaRPr lang="en-US" sz="7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2</xdr:col>
      <xdr:colOff>114300</xdr:colOff>
      <xdr:row>8</xdr:row>
      <xdr:rowOff>152400</xdr:rowOff>
    </xdr:from>
    <xdr:to>
      <xdr:col>5</xdr:col>
      <xdr:colOff>347980</xdr:colOff>
      <xdr:row>19</xdr:row>
      <xdr:rowOff>33020</xdr:rowOff>
    </xdr:to>
    <xdr:sp macro="" textlink="">
      <xdr:nvSpPr>
        <xdr:cNvPr id="6" name="Text Box 4061"/>
        <xdr:cNvSpPr txBox="1">
          <a:spLocks noChangeArrowheads="1"/>
        </xdr:cNvSpPr>
      </xdr:nvSpPr>
      <xdr:spPr bwMode="auto">
        <a:xfrm>
          <a:off x="1733550" y="1419225"/>
          <a:ext cx="2519680" cy="1871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10</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Unemployment rate,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107315</xdr:colOff>
      <xdr:row>10</xdr:row>
      <xdr:rowOff>150495</xdr:rowOff>
    </xdr:from>
    <xdr:to>
      <xdr:col>5</xdr:col>
      <xdr:colOff>340995</xdr:colOff>
      <xdr:row>21</xdr:row>
      <xdr:rowOff>5080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179705</xdr:colOff>
      <xdr:row>20</xdr:row>
      <xdr:rowOff>172720</xdr:rowOff>
    </xdr:from>
    <xdr:to>
      <xdr:col>5</xdr:col>
      <xdr:colOff>349250</xdr:colOff>
      <xdr:row>22</xdr:row>
      <xdr:rowOff>153670</xdr:rowOff>
    </xdr:to>
    <xdr:sp macro="" textlink="">
      <xdr:nvSpPr>
        <xdr:cNvPr id="7" name="Text Box 3852"/>
        <xdr:cNvSpPr txBox="1"/>
      </xdr:nvSpPr>
      <xdr:spPr>
        <a:xfrm>
          <a:off x="1798955" y="3611245"/>
          <a:ext cx="2455545" cy="3429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0.61139</cdr:x>
      <cdr:y>0.07057</cdr:y>
    </cdr:from>
    <cdr:to>
      <cdr:x>0.94128</cdr:x>
      <cdr:y>0.83207</cdr:y>
    </cdr:to>
    <cdr:sp macro="" textlink="">
      <cdr:nvSpPr>
        <cdr:cNvPr id="2" name="Rectangle 1"/>
        <cdr:cNvSpPr/>
      </cdr:nvSpPr>
      <cdr:spPr>
        <a:xfrm xmlns:a="http://schemas.openxmlformats.org/drawingml/2006/main">
          <a:off x="1540510" y="130225"/>
          <a:ext cx="831214" cy="1405206"/>
        </a:xfrm>
        <a:prstGeom xmlns:a="http://schemas.openxmlformats.org/drawingml/2006/main" prst="rect">
          <a:avLst/>
        </a:prstGeom>
        <a:solidFill xmlns:a="http://schemas.openxmlformats.org/drawingml/2006/main">
          <a:schemeClr val="bg1">
            <a:lumMod val="65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y-AM" sz="100">
              <a:solidFill>
                <a:sysClr val="windowText" lastClr="000000"/>
              </a:solidFill>
              <a:latin typeface="GHEA Grapalat" panose="02000506050000020003" pitchFamily="50" charset="0"/>
            </a:rPr>
            <a:t> </a:t>
          </a:r>
          <a:endParaRPr lang="en-US" sz="100">
            <a:solidFill>
              <a:sysClr val="windowText" lastClr="000000"/>
            </a:solidFill>
            <a:latin typeface="GHEA Grapalat" panose="02000506050000020003" pitchFamily="50" charset="0"/>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700" i="1">
            <a:solidFill>
              <a:sysClr val="windowText" lastClr="000000"/>
            </a:solidFill>
            <a:effectLst/>
            <a:latin typeface="GHEA Grapalat" panose="02000506050000020003" pitchFamily="50" charset="0"/>
            <a:ea typeface="+mn-ea"/>
            <a:cs typeface="+mn-cs"/>
          </a:endParaRPr>
        </a:p>
        <a:p xmlns:a="http://schemas.openxmlformats.org/drawingml/2006/main">
          <a:pPr algn="ctr"/>
          <a:r>
            <a:rPr lang="en-US" sz="700" i="1">
              <a:solidFill>
                <a:sysClr val="windowText" lastClr="000000"/>
              </a:solidFill>
              <a:effectLst/>
              <a:latin typeface="GHEA Grapalat" panose="02000506050000020003" pitchFamily="50" charset="0"/>
              <a:ea typeface="+mn-ea"/>
              <a:cs typeface="+mn-cs"/>
            </a:rPr>
            <a:t>Forecast</a:t>
          </a:r>
          <a:endParaRPr lang="en-US" sz="7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124460</xdr:colOff>
      <xdr:row>9</xdr:row>
      <xdr:rowOff>19050</xdr:rowOff>
    </xdr:from>
    <xdr:to>
      <xdr:col>5</xdr:col>
      <xdr:colOff>358140</xdr:colOff>
      <xdr:row>19</xdr:row>
      <xdr:rowOff>74295</xdr:rowOff>
    </xdr:to>
    <xdr:sp macro="" textlink="">
      <xdr:nvSpPr>
        <xdr:cNvPr id="6" name="Text Box 4061"/>
        <xdr:cNvSpPr txBox="1">
          <a:spLocks noChangeArrowheads="1"/>
        </xdr:cNvSpPr>
      </xdr:nvSpPr>
      <xdr:spPr bwMode="auto">
        <a:xfrm>
          <a:off x="1648460" y="1476375"/>
          <a:ext cx="2519680" cy="186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11</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growth, y/y,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107315</xdr:colOff>
      <xdr:row>10</xdr:row>
      <xdr:rowOff>150495</xdr:rowOff>
    </xdr:from>
    <xdr:to>
      <xdr:col>5</xdr:col>
      <xdr:colOff>340995</xdr:colOff>
      <xdr:row>21</xdr:row>
      <xdr:rowOff>5080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xdr:colOff>
      <xdr:row>21</xdr:row>
      <xdr:rowOff>38100</xdr:rowOff>
    </xdr:from>
    <xdr:to>
      <xdr:col>5</xdr:col>
      <xdr:colOff>293370</xdr:colOff>
      <xdr:row>23</xdr:row>
      <xdr:rowOff>19050</xdr:rowOff>
    </xdr:to>
    <xdr:sp macro="" textlink="">
      <xdr:nvSpPr>
        <xdr:cNvPr id="7" name="Text Box 3852"/>
        <xdr:cNvSpPr txBox="1"/>
      </xdr:nvSpPr>
      <xdr:spPr>
        <a:xfrm>
          <a:off x="1647825" y="3667125"/>
          <a:ext cx="2455545" cy="3429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rgbClr val="000000"/>
              </a:solidFill>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0.59249</cdr:x>
      <cdr:y>0.07057</cdr:y>
    </cdr:from>
    <cdr:to>
      <cdr:x>0.94128</cdr:x>
      <cdr:y>0.85272</cdr:y>
    </cdr:to>
    <cdr:sp macro="" textlink="">
      <cdr:nvSpPr>
        <cdr:cNvPr id="2" name="Rectangle 1"/>
        <cdr:cNvSpPr/>
      </cdr:nvSpPr>
      <cdr:spPr>
        <a:xfrm xmlns:a="http://schemas.openxmlformats.org/drawingml/2006/main">
          <a:off x="1492884" y="130224"/>
          <a:ext cx="878839" cy="1443306"/>
        </a:xfrm>
        <a:prstGeom xmlns:a="http://schemas.openxmlformats.org/drawingml/2006/main" prst="rect">
          <a:avLst/>
        </a:prstGeom>
        <a:solidFill xmlns:a="http://schemas.openxmlformats.org/drawingml/2006/main">
          <a:schemeClr val="bg1">
            <a:lumMod val="65000"/>
            <a:alpha val="26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hy-AM" sz="100">
              <a:solidFill>
                <a:sysClr val="windowText" lastClr="000000"/>
              </a:solidFill>
              <a:latin typeface="GHEA Grapalat" panose="02000506050000020003" pitchFamily="50" charset="0"/>
            </a:rPr>
            <a:t> </a:t>
          </a:r>
          <a:endParaRPr lang="en-US" sz="100">
            <a:solidFill>
              <a:sysClr val="windowText" lastClr="000000"/>
            </a:solidFill>
            <a:latin typeface="GHEA Grapalat" panose="02000506050000020003" pitchFamily="50" charset="0"/>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100" b="0" i="0"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endParaRPr lang="en-US" sz="600" b="0" i="1" u="none" strike="noStrike" kern="1200" spc="0" baseline="0">
            <a:solidFill>
              <a:sysClr val="windowText" lastClr="000000"/>
            </a:solidFill>
            <a:latin typeface="GHEA Grapalat" panose="02000506050000020003" pitchFamily="50" charset="0"/>
            <a:ea typeface="+mn-ea"/>
            <a:cs typeface="+mn-cs"/>
          </a:endParaRPr>
        </a:p>
        <a:p xmlns:a="http://schemas.openxmlformats.org/drawingml/2006/main">
          <a:pPr algn="ctr"/>
          <a:r>
            <a:rPr lang="en-US" sz="700" i="1">
              <a:solidFill>
                <a:sysClr val="windowText" lastClr="000000"/>
              </a:solidFill>
              <a:effectLst/>
              <a:latin typeface="GHEA Grapalat" panose="02000506050000020003" pitchFamily="50" charset="0"/>
              <a:ea typeface="+mn-ea"/>
              <a:cs typeface="+mn-cs"/>
            </a:rPr>
            <a:t>Forecast</a:t>
          </a:r>
          <a:endParaRPr lang="en-US" sz="700" b="0" i="1" u="none" strike="noStrike" kern="1200" spc="0" baseline="0">
            <a:solidFill>
              <a:sysClr val="windowText" lastClr="000000"/>
            </a:solidFill>
            <a:latin typeface="GHEA Grapalat" panose="02000506050000020003" pitchFamily="50" charset="0"/>
            <a:ea typeface="+mn-ea"/>
            <a:cs typeface="+mn-cs"/>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715010</xdr:colOff>
      <xdr:row>10</xdr:row>
      <xdr:rowOff>28575</xdr:rowOff>
    </xdr:from>
    <xdr:to>
      <xdr:col>5</xdr:col>
      <xdr:colOff>186690</xdr:colOff>
      <xdr:row>23</xdr:row>
      <xdr:rowOff>132715</xdr:rowOff>
    </xdr:to>
    <xdr:sp macro="" textlink="">
      <xdr:nvSpPr>
        <xdr:cNvPr id="8" name="Text Box 3877"/>
        <xdr:cNvSpPr txBox="1">
          <a:spLocks noChangeArrowheads="1"/>
        </xdr:cNvSpPr>
      </xdr:nvSpPr>
      <xdr:spPr bwMode="auto">
        <a:xfrm>
          <a:off x="1477010" y="1657350"/>
          <a:ext cx="2519680" cy="2456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12</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US economic growth forecasts,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1270</xdr:colOff>
      <xdr:row>12</xdr:row>
      <xdr:rowOff>19049</xdr:rowOff>
    </xdr:from>
    <xdr:to>
      <xdr:col>5</xdr:col>
      <xdr:colOff>235270</xdr:colOff>
      <xdr:row>21</xdr:row>
      <xdr:rowOff>38099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695325</xdr:colOff>
      <xdr:row>21</xdr:row>
      <xdr:rowOff>85725</xdr:rowOff>
    </xdr:from>
    <xdr:to>
      <xdr:col>5</xdr:col>
      <xdr:colOff>251460</xdr:colOff>
      <xdr:row>23</xdr:row>
      <xdr:rowOff>116840</xdr:rowOff>
    </xdr:to>
    <xdr:sp macro="" textlink="">
      <xdr:nvSpPr>
        <xdr:cNvPr id="9" name="Text Box 3863"/>
        <xdr:cNvSpPr txBox="1"/>
      </xdr:nvSpPr>
      <xdr:spPr>
        <a:xfrm>
          <a:off x="1457325" y="3705225"/>
          <a:ext cx="260413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Bureau of Economic Analysis (BEA),</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342900</xdr:colOff>
      <xdr:row>5</xdr:row>
      <xdr:rowOff>47625</xdr:rowOff>
    </xdr:from>
    <xdr:to>
      <xdr:col>7</xdr:col>
      <xdr:colOff>576580</xdr:colOff>
      <xdr:row>19</xdr:row>
      <xdr:rowOff>97790</xdr:rowOff>
    </xdr:to>
    <xdr:sp macro="" textlink="">
      <xdr:nvSpPr>
        <xdr:cNvPr id="6" name="Text Box 9"/>
        <xdr:cNvSpPr txBox="1">
          <a:spLocks noChangeArrowheads="1"/>
        </xdr:cNvSpPr>
      </xdr:nvSpPr>
      <xdr:spPr bwMode="auto">
        <a:xfrm>
          <a:off x="3390900" y="771525"/>
          <a:ext cx="2519680" cy="2583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EU economic growth forecasts,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401319</xdr:colOff>
      <xdr:row>7</xdr:row>
      <xdr:rowOff>50165</xdr:rowOff>
    </xdr:from>
    <xdr:to>
      <xdr:col>7</xdr:col>
      <xdr:colOff>635319</xdr:colOff>
      <xdr:row>16</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337185</xdr:colOff>
      <xdr:row>16</xdr:row>
      <xdr:rowOff>93345</xdr:rowOff>
    </xdr:from>
    <xdr:to>
      <xdr:col>7</xdr:col>
      <xdr:colOff>655320</xdr:colOff>
      <xdr:row>18</xdr:row>
      <xdr:rowOff>124460</xdr:rowOff>
    </xdr:to>
    <xdr:sp macro="" textlink="">
      <xdr:nvSpPr>
        <xdr:cNvPr id="7" name="Text Box 3864"/>
        <xdr:cNvSpPr txBox="1"/>
      </xdr:nvSpPr>
      <xdr:spPr>
        <a:xfrm>
          <a:off x="3385185" y="2807970"/>
          <a:ext cx="260413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Eurostat, Central Bank forecast</a:t>
          </a: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742950</xdr:colOff>
      <xdr:row>10</xdr:row>
      <xdr:rowOff>47625</xdr:rowOff>
    </xdr:from>
    <xdr:to>
      <xdr:col>5</xdr:col>
      <xdr:colOff>214630</xdr:colOff>
      <xdr:row>22</xdr:row>
      <xdr:rowOff>53975</xdr:rowOff>
    </xdr:to>
    <xdr:sp macro="" textlink="">
      <xdr:nvSpPr>
        <xdr:cNvPr id="6" name="Text Box 9"/>
        <xdr:cNvSpPr txBox="1">
          <a:spLocks noChangeArrowheads="1"/>
        </xdr:cNvSpPr>
      </xdr:nvSpPr>
      <xdr:spPr bwMode="auto">
        <a:xfrm>
          <a:off x="1504950" y="1676400"/>
          <a:ext cx="2519680" cy="217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14</a:t>
          </a:r>
          <a:endParaRPr lang="en-US" sz="1200">
            <a:effectLst/>
            <a:latin typeface="Times New Roman" panose="02020603050405020304" pitchFamily="18" charset="0"/>
            <a:ea typeface="Times New Roman" panose="02020603050405020304" pitchFamily="18" charset="0"/>
          </a:endParaRPr>
        </a:p>
        <a:p>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Russia economic growth forecasts, %</a:t>
          </a:r>
          <a:endParaRPr lang="en-US" sz="1200">
            <a:effectLst/>
            <a:latin typeface="Times New Roman" panose="02020603050405020304" pitchFamily="18" charset="0"/>
            <a:ea typeface="Times New Roman" panose="02020603050405020304" pitchFamily="18" charset="0"/>
          </a:endParaRPr>
        </a:p>
        <a:p>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23494</xdr:colOff>
      <xdr:row>12</xdr:row>
      <xdr:rowOff>66040</xdr:rowOff>
    </xdr:from>
    <xdr:to>
      <xdr:col>5</xdr:col>
      <xdr:colOff>257494</xdr:colOff>
      <xdr:row>21</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126365</xdr:colOff>
      <xdr:row>21</xdr:row>
      <xdr:rowOff>171450</xdr:rowOff>
    </xdr:from>
    <xdr:to>
      <xdr:col>5</xdr:col>
      <xdr:colOff>274320</xdr:colOff>
      <xdr:row>24</xdr:row>
      <xdr:rowOff>21590</xdr:rowOff>
    </xdr:to>
    <xdr:sp macro="" textlink="">
      <xdr:nvSpPr>
        <xdr:cNvPr id="7" name="Text Box 3865"/>
        <xdr:cNvSpPr txBox="1"/>
      </xdr:nvSpPr>
      <xdr:spPr>
        <a:xfrm>
          <a:off x="1650365" y="3790950"/>
          <a:ext cx="243395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Rosstat, Central Bank forecast</a:t>
          </a:r>
          <a:endParaRPr lang="en-US" sz="1200">
            <a:effectLst/>
            <a:latin typeface="Times New Roman" panose="02020603050405020304" pitchFamily="18" charset="0"/>
            <a:ea typeface="Times New Roman" panose="02020603050405020304" pitchFamily="18" charset="0"/>
          </a:endParaRPr>
        </a:p>
        <a:p>
          <a:pPr algn="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742950</xdr:colOff>
      <xdr:row>14</xdr:row>
      <xdr:rowOff>133350</xdr:rowOff>
    </xdr:from>
    <xdr:to>
      <xdr:col>8</xdr:col>
      <xdr:colOff>214630</xdr:colOff>
      <xdr:row>25</xdr:row>
      <xdr:rowOff>0</xdr:rowOff>
    </xdr:to>
    <xdr:sp macro="" textlink="">
      <xdr:nvSpPr>
        <xdr:cNvPr id="6" name="Text Box 9"/>
        <xdr:cNvSpPr txBox="1">
          <a:spLocks noChangeArrowheads="1"/>
        </xdr:cNvSpPr>
      </xdr:nvSpPr>
      <xdr:spPr bwMode="auto">
        <a:xfrm>
          <a:off x="3790950" y="1952625"/>
          <a:ext cx="251968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15</a:t>
          </a:r>
          <a:endParaRPr lang="en-US" sz="1200">
            <a:effectLst/>
            <a:latin typeface="Times New Roman" panose="02020603050405020304" pitchFamily="18" charset="0"/>
            <a:ea typeface="Times New Roman" panose="02020603050405020304" pitchFamily="18" charset="0"/>
          </a:endParaRPr>
        </a:p>
        <a:p>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food price forecasts</a:t>
          </a:r>
          <a:endParaRPr lang="en-US" sz="1200">
            <a:effectLst/>
            <a:latin typeface="Times New Roman" panose="02020603050405020304" pitchFamily="18" charset="0"/>
            <a:ea typeface="Times New Roman" panose="02020603050405020304" pitchFamily="18" charset="0"/>
          </a:endParaRPr>
        </a:p>
        <a:p>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a:effectLst/>
              <a:latin typeface="Times New Roman" panose="02020603050405020304" pitchFamily="18"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47624</xdr:colOff>
      <xdr:row>16</xdr:row>
      <xdr:rowOff>187960</xdr:rowOff>
    </xdr:from>
    <xdr:to>
      <xdr:col>8</xdr:col>
      <xdr:colOff>281624</xdr:colOff>
      <xdr:row>23</xdr:row>
      <xdr:rowOff>175895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118745</xdr:colOff>
      <xdr:row>24</xdr:row>
      <xdr:rowOff>48895</xdr:rowOff>
    </xdr:from>
    <xdr:to>
      <xdr:col>8</xdr:col>
      <xdr:colOff>266700</xdr:colOff>
      <xdr:row>26</xdr:row>
      <xdr:rowOff>22860</xdr:rowOff>
    </xdr:to>
    <xdr:sp macro="" textlink="">
      <xdr:nvSpPr>
        <xdr:cNvPr id="7" name="Text Box 3866"/>
        <xdr:cNvSpPr txBox="1"/>
      </xdr:nvSpPr>
      <xdr:spPr>
        <a:xfrm>
          <a:off x="3928745" y="3906520"/>
          <a:ext cx="243395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rgbClr val="000000"/>
              </a:solidFill>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FAO, Central Bank forecast</a:t>
          </a:r>
          <a:endParaRPr lang="en-US" sz="1200">
            <a:effectLst/>
            <a:latin typeface="Times New Roman" panose="02020603050405020304" pitchFamily="18" charset="0"/>
            <a:ea typeface="Times New Roman" panose="02020603050405020304" pitchFamily="18" charset="0"/>
          </a:endParaRPr>
        </a:p>
        <a:p>
          <a:pPr algn="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78441</xdr:colOff>
      <xdr:row>26</xdr:row>
      <xdr:rowOff>78441</xdr:rowOff>
    </xdr:from>
    <xdr:to>
      <xdr:col>15</xdr:col>
      <xdr:colOff>312121</xdr:colOff>
      <xdr:row>40</xdr:row>
      <xdr:rowOff>123452</xdr:rowOff>
    </xdr:to>
    <xdr:sp macro="" textlink="">
      <xdr:nvSpPr>
        <xdr:cNvPr id="6" name="Text Box 3801"/>
        <xdr:cNvSpPr txBox="1">
          <a:spLocks noChangeArrowheads="1"/>
        </xdr:cNvSpPr>
      </xdr:nvSpPr>
      <xdr:spPr bwMode="auto">
        <a:xfrm>
          <a:off x="9222441" y="694765"/>
          <a:ext cx="2519680" cy="302577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(cumulative)</a:t>
          </a:r>
          <a:r>
            <a:rPr lang="en-US" sz="700" b="1" baseline="3000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growth projection probability distribution for 3-year horizon</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12</xdr:col>
      <xdr:colOff>265635</xdr:colOff>
      <xdr:row>42</xdr:row>
      <xdr:rowOff>132461</xdr:rowOff>
    </xdr:from>
    <xdr:to>
      <xdr:col>15</xdr:col>
      <xdr:colOff>403430</xdr:colOff>
      <xdr:row>44</xdr:row>
      <xdr:rowOff>146539</xdr:rowOff>
    </xdr:to>
    <xdr:sp macro="" textlink="">
      <xdr:nvSpPr>
        <xdr:cNvPr id="8" name="Text Box 23"/>
        <xdr:cNvSpPr txBox="1"/>
      </xdr:nvSpPr>
      <xdr:spPr>
        <a:xfrm>
          <a:off x="9409635" y="4147615"/>
          <a:ext cx="2423795" cy="43903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chemeClr val="dk1"/>
              </a:solidFill>
              <a:effectLst/>
              <a:latin typeface="GHEA Grapalat" panose="02000506050000020003" pitchFamily="50" charset="0"/>
              <a:ea typeface="+mn-ea"/>
              <a:cs typeface="+mn-cs"/>
            </a:rPr>
            <a:t>Source: Armenia Statistics Committee, </a:t>
          </a:r>
          <a:endParaRPr lang="en-US" sz="700">
            <a:solidFill>
              <a:schemeClr val="dk1"/>
            </a:solidFill>
            <a:effectLst/>
            <a:latin typeface="GHEA Grapalat" panose="02000506050000020003" pitchFamily="50" charset="0"/>
            <a:ea typeface="+mn-ea"/>
            <a:cs typeface="+mn-cs"/>
          </a:endParaRPr>
        </a:p>
        <a:p>
          <a:pPr algn="r"/>
          <a:r>
            <a:rPr lang="en-US" sz="700" i="1">
              <a:solidFill>
                <a:schemeClr val="dk1"/>
              </a:solidFill>
              <a:effectLst/>
              <a:latin typeface="GHEA Grapalat" panose="02000506050000020003" pitchFamily="50" charset="0"/>
              <a:ea typeface="+mn-ea"/>
              <a:cs typeface="+mn-cs"/>
            </a:rPr>
            <a:t>Central Bank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12</xdr:col>
      <xdr:colOff>145677</xdr:colOff>
      <xdr:row>29</xdr:row>
      <xdr:rowOff>0</xdr:rowOff>
    </xdr:from>
    <xdr:to>
      <xdr:col>15</xdr:col>
      <xdr:colOff>379677</xdr:colOff>
      <xdr:row>42</xdr:row>
      <xdr:rowOff>112059</xdr:rowOff>
    </xdr:to>
    <xdr:graphicFrame macro="">
      <xdr:nvGraphicFramePr>
        <xdr:cNvPr id="9"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1905</xdr:colOff>
      <xdr:row>10</xdr:row>
      <xdr:rowOff>133350</xdr:rowOff>
    </xdr:from>
    <xdr:to>
      <xdr:col>7</xdr:col>
      <xdr:colOff>235585</xdr:colOff>
      <xdr:row>22</xdr:row>
      <xdr:rowOff>40005</xdr:rowOff>
    </xdr:to>
    <xdr:sp macro="" textlink="">
      <xdr:nvSpPr>
        <xdr:cNvPr id="6" name="Text Box 66"/>
        <xdr:cNvSpPr txBox="1">
          <a:spLocks noChangeArrowheads="1"/>
        </xdr:cNvSpPr>
      </xdr:nvSpPr>
      <xdr:spPr bwMode="auto">
        <a:xfrm>
          <a:off x="3173730" y="1219200"/>
          <a:ext cx="2519680" cy="2249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16</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oil price forecasts</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74294</xdr:colOff>
      <xdr:row>12</xdr:row>
      <xdr:rowOff>176529</xdr:rowOff>
    </xdr:from>
    <xdr:to>
      <xdr:col>7</xdr:col>
      <xdr:colOff>308294</xdr:colOff>
      <xdr:row>20</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733424</xdr:colOff>
      <xdr:row>21</xdr:row>
      <xdr:rowOff>3175</xdr:rowOff>
    </xdr:from>
    <xdr:to>
      <xdr:col>7</xdr:col>
      <xdr:colOff>304799</xdr:colOff>
      <xdr:row>22</xdr:row>
      <xdr:rowOff>186690</xdr:rowOff>
    </xdr:to>
    <xdr:sp macro="" textlink="">
      <xdr:nvSpPr>
        <xdr:cNvPr id="7" name="Text Box 3867"/>
        <xdr:cNvSpPr txBox="1"/>
      </xdr:nvSpPr>
      <xdr:spPr>
        <a:xfrm>
          <a:off x="3143249" y="3222625"/>
          <a:ext cx="261937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9525</xdr:colOff>
      <xdr:row>11</xdr:row>
      <xdr:rowOff>0</xdr:rowOff>
    </xdr:from>
    <xdr:to>
      <xdr:col>7</xdr:col>
      <xdr:colOff>243205</xdr:colOff>
      <xdr:row>23</xdr:row>
      <xdr:rowOff>5715</xdr:rowOff>
    </xdr:to>
    <xdr:sp macro="" textlink="">
      <xdr:nvSpPr>
        <xdr:cNvPr id="6" name="Text Box 3903"/>
        <xdr:cNvSpPr txBox="1">
          <a:spLocks noChangeArrowheads="1"/>
        </xdr:cNvSpPr>
      </xdr:nvSpPr>
      <xdr:spPr bwMode="auto">
        <a:xfrm>
          <a:off x="3057525" y="1266825"/>
          <a:ext cx="2519680" cy="2377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17</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copper price forecasts</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3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74295</xdr:colOff>
      <xdr:row>13</xdr:row>
      <xdr:rowOff>17780</xdr:rowOff>
    </xdr:from>
    <xdr:to>
      <xdr:col>7</xdr:col>
      <xdr:colOff>308295</xdr:colOff>
      <xdr:row>21</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26035</xdr:colOff>
      <xdr:row>22</xdr:row>
      <xdr:rowOff>11430</xdr:rowOff>
    </xdr:from>
    <xdr:to>
      <xdr:col>7</xdr:col>
      <xdr:colOff>316230</xdr:colOff>
      <xdr:row>23</xdr:row>
      <xdr:rowOff>194945</xdr:rowOff>
    </xdr:to>
    <xdr:sp macro="" textlink="">
      <xdr:nvSpPr>
        <xdr:cNvPr id="7" name="Text Box 3869"/>
        <xdr:cNvSpPr txBox="1"/>
      </xdr:nvSpPr>
      <xdr:spPr>
        <a:xfrm>
          <a:off x="3074035" y="3440430"/>
          <a:ext cx="257619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12</xdr:col>
      <xdr:colOff>78441</xdr:colOff>
      <xdr:row>25</xdr:row>
      <xdr:rowOff>156883</xdr:rowOff>
    </xdr:from>
    <xdr:to>
      <xdr:col>15</xdr:col>
      <xdr:colOff>312121</xdr:colOff>
      <xdr:row>42</xdr:row>
      <xdr:rowOff>128624</xdr:rowOff>
    </xdr:to>
    <xdr:sp macro="" textlink="">
      <xdr:nvSpPr>
        <xdr:cNvPr id="7" name="Text Box 3801"/>
        <xdr:cNvSpPr txBox="1">
          <a:spLocks noChangeArrowheads="1"/>
        </xdr:cNvSpPr>
      </xdr:nvSpPr>
      <xdr:spPr bwMode="auto">
        <a:xfrm>
          <a:off x="9222441" y="515471"/>
          <a:ext cx="2519680" cy="301974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Real GDP (cumulative)</a:t>
          </a:r>
          <a:r>
            <a:rPr lang="en-US" sz="700" b="1" baseline="30000">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growth projection probability distribution for 3-year horizon</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12</xdr:col>
      <xdr:colOff>265635</xdr:colOff>
      <xdr:row>45</xdr:row>
      <xdr:rowOff>24712</xdr:rowOff>
    </xdr:from>
    <xdr:to>
      <xdr:col>15</xdr:col>
      <xdr:colOff>403430</xdr:colOff>
      <xdr:row>47</xdr:row>
      <xdr:rowOff>105163</xdr:rowOff>
    </xdr:to>
    <xdr:sp macro="" textlink="">
      <xdr:nvSpPr>
        <xdr:cNvPr id="8" name="Text Box 23"/>
        <xdr:cNvSpPr txBox="1"/>
      </xdr:nvSpPr>
      <xdr:spPr>
        <a:xfrm>
          <a:off x="9409635" y="3969183"/>
          <a:ext cx="2423795" cy="439039"/>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chemeClr val="dk1"/>
              </a:solidFill>
              <a:effectLst/>
              <a:latin typeface="GHEA Grapalat" panose="02000506050000020003" pitchFamily="50" charset="0"/>
              <a:ea typeface="+mn-ea"/>
              <a:cs typeface="+mn-cs"/>
            </a:rPr>
            <a:t>Source: Armenia Statistics Committee, </a:t>
          </a:r>
          <a:endParaRPr lang="en-US" sz="700">
            <a:solidFill>
              <a:schemeClr val="dk1"/>
            </a:solidFill>
            <a:effectLst/>
            <a:latin typeface="GHEA Grapalat" panose="02000506050000020003" pitchFamily="50" charset="0"/>
            <a:ea typeface="+mn-ea"/>
            <a:cs typeface="+mn-cs"/>
          </a:endParaRPr>
        </a:p>
        <a:p>
          <a:pPr algn="r"/>
          <a:r>
            <a:rPr lang="en-US" sz="700" i="1">
              <a:solidFill>
                <a:schemeClr val="dk1"/>
              </a:solidFill>
              <a:effectLst/>
              <a:latin typeface="GHEA Grapalat" panose="02000506050000020003" pitchFamily="50" charset="0"/>
              <a:ea typeface="+mn-ea"/>
              <a:cs typeface="+mn-cs"/>
            </a:rPr>
            <a:t>Central Bank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12</xdr:col>
      <xdr:colOff>145677</xdr:colOff>
      <xdr:row>28</xdr:row>
      <xdr:rowOff>178001</xdr:rowOff>
    </xdr:from>
    <xdr:to>
      <xdr:col>15</xdr:col>
      <xdr:colOff>379677</xdr:colOff>
      <xdr:row>45</xdr:row>
      <xdr:rowOff>4310</xdr:rowOff>
    </xdr:to>
    <xdr:graphicFrame macro="">
      <xdr:nvGraphicFramePr>
        <xdr:cNvPr id="10"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0.41247</cdr:x>
      <cdr:y>0.09175</cdr:y>
    </cdr:from>
    <cdr:to>
      <cdr:x>0.63773</cdr:x>
      <cdr:y>0.27598</cdr:y>
    </cdr:to>
    <cdr:sp macro="" textlink="">
      <cdr:nvSpPr>
        <cdr:cNvPr id="2" name="Rectangle 1"/>
        <cdr:cNvSpPr/>
      </cdr:nvSpPr>
      <cdr:spPr bwMode="auto">
        <a:xfrm xmlns:a="http://schemas.openxmlformats.org/drawingml/2006/main">
          <a:off x="1039419" y="264241"/>
          <a:ext cx="567655" cy="53056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effectLst/>
              <a:latin typeface="GHEA Grapalat" panose="02000506050000020003" pitchFamily="50" charset="0"/>
              <a:ea typeface="+mn-ea"/>
              <a:cs typeface="+mn-cs"/>
            </a:rPr>
            <a:t>Previous projection</a:t>
          </a:r>
          <a:endParaRPr lang="en-US" sz="700" i="1">
            <a:latin typeface="GHEA Grapalat" panose="02000506050000020003" pitchFamily="50" charset="0"/>
          </a:endParaRPr>
        </a:p>
      </cdr:txBody>
    </cdr:sp>
  </cdr:relSizeAnchor>
  <cdr:relSizeAnchor xmlns:cdr="http://schemas.openxmlformats.org/drawingml/2006/chartDrawing">
    <cdr:from>
      <cdr:x>0.56638</cdr:x>
      <cdr:y>0.17581</cdr:y>
    </cdr:from>
    <cdr:to>
      <cdr:x>0.63227</cdr:x>
      <cdr:y>0.32374</cdr:y>
    </cdr:to>
    <cdr:cxnSp macro="">
      <cdr:nvCxnSpPr>
        <cdr:cNvPr id="3" name="Straight Arrow Connector 2"/>
        <cdr:cNvCxnSpPr/>
      </cdr:nvCxnSpPr>
      <cdr:spPr bwMode="auto">
        <a:xfrm xmlns:a="http://schemas.openxmlformats.org/drawingml/2006/main">
          <a:off x="1427286" y="506330"/>
          <a:ext cx="166042" cy="426026"/>
        </a:xfrm>
        <a:prstGeom xmlns:a="http://schemas.openxmlformats.org/drawingml/2006/main" prst="straightConnector1">
          <a:avLst/>
        </a:prstGeom>
        <a:solidFill xmlns:a="http://schemas.openxmlformats.org/drawingml/2006/main">
          <a:srgbClr val="FFFFFF"/>
        </a:solidFill>
        <a:ln xmlns:a="http://schemas.openxmlformats.org/drawingml/2006/main" w="12700" cap="flat" cmpd="sng" algn="ctr">
          <a:solidFill>
            <a:srgbClr val="000000"/>
          </a:solidFill>
          <a:prstDash val="dash"/>
          <a:round/>
          <a:headEnd type="none" w="med" len="med"/>
          <a:tailEnd type="arrow"/>
        </a:ln>
        <a:effectLst xmlns:a="http://schemas.openxmlformats.org/drawingml/2006/main"/>
      </cdr:spPr>
    </cdr:cxnSp>
  </cdr:relSizeAnchor>
  <cdr:relSizeAnchor xmlns:cdr="http://schemas.openxmlformats.org/drawingml/2006/chartDrawing">
    <cdr:from>
      <cdr:x>0.14728</cdr:x>
      <cdr:y>0.59208</cdr:y>
    </cdr:from>
    <cdr:to>
      <cdr:x>0.38404</cdr:x>
      <cdr:y>0.72035</cdr:y>
    </cdr:to>
    <cdr:sp macro="" textlink="">
      <cdr:nvSpPr>
        <cdr:cNvPr id="4" name="Rectangle 3"/>
        <cdr:cNvSpPr/>
      </cdr:nvSpPr>
      <cdr:spPr bwMode="auto">
        <a:xfrm xmlns:a="http://schemas.openxmlformats.org/drawingml/2006/main">
          <a:off x="422499" y="1121273"/>
          <a:ext cx="679195" cy="24291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effectLst/>
              <a:latin typeface="GHEA Grapalat" panose="02000506050000020003" pitchFamily="50" charset="0"/>
              <a:ea typeface="+mn-ea"/>
              <a:cs typeface="+mn-cs"/>
            </a:rPr>
            <a:t>Current projection</a:t>
          </a:r>
          <a:endParaRPr lang="en-US" sz="700" i="1">
            <a:latin typeface="GHEA Grapalat" panose="02000506050000020003" pitchFamily="50" charset="0"/>
          </a:endParaRPr>
        </a:p>
      </cdr:txBody>
    </cdr:sp>
  </cdr:relSizeAnchor>
  <cdr:relSizeAnchor xmlns:cdr="http://schemas.openxmlformats.org/drawingml/2006/chartDrawing">
    <cdr:from>
      <cdr:x>0.2798</cdr:x>
      <cdr:y>0.42044</cdr:y>
    </cdr:from>
    <cdr:to>
      <cdr:x>0.46754</cdr:x>
      <cdr:y>0.59479</cdr:y>
    </cdr:to>
    <cdr:cxnSp macro="">
      <cdr:nvCxnSpPr>
        <cdr:cNvPr id="5" name="Straight Arrow Connector 4"/>
        <cdr:cNvCxnSpPr/>
      </cdr:nvCxnSpPr>
      <cdr:spPr bwMode="auto">
        <a:xfrm xmlns:a="http://schemas.openxmlformats.org/drawingml/2006/main" flipV="1">
          <a:off x="705105" y="1210841"/>
          <a:ext cx="473105" cy="502113"/>
        </a:xfrm>
        <a:prstGeom xmlns:a="http://schemas.openxmlformats.org/drawingml/2006/main" prst="straightConnector1">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userShapes>
</file>

<file path=xl/drawings/drawing24.xml><?xml version="1.0" encoding="utf-8"?>
<xdr:wsDr xmlns:xdr="http://schemas.openxmlformats.org/drawingml/2006/spreadsheetDrawing" xmlns:a="http://schemas.openxmlformats.org/drawingml/2006/main">
  <xdr:twoCellAnchor>
    <xdr:from>
      <xdr:col>3</xdr:col>
      <xdr:colOff>412114</xdr:colOff>
      <xdr:row>11</xdr:row>
      <xdr:rowOff>114935</xdr:rowOff>
    </xdr:from>
    <xdr:to>
      <xdr:col>6</xdr:col>
      <xdr:colOff>646114</xdr:colOff>
      <xdr:row>25</xdr:row>
      <xdr:rowOff>171450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447675</xdr:colOff>
      <xdr:row>9</xdr:row>
      <xdr:rowOff>123825</xdr:rowOff>
    </xdr:from>
    <xdr:to>
      <xdr:col>6</xdr:col>
      <xdr:colOff>681355</xdr:colOff>
      <xdr:row>29</xdr:row>
      <xdr:rowOff>50165</xdr:rowOff>
    </xdr:to>
    <xdr:sp macro="" textlink="">
      <xdr:nvSpPr>
        <xdr:cNvPr id="6" name="Text Box 3801"/>
        <xdr:cNvSpPr txBox="1">
          <a:spLocks noChangeArrowheads="1"/>
        </xdr:cNvSpPr>
      </xdr:nvSpPr>
      <xdr:spPr bwMode="auto">
        <a:xfrm>
          <a:off x="3581400" y="1752600"/>
          <a:ext cx="2519680" cy="3545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19</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Mid-term current account-to-GDP ratio forecasts,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641985</xdr:colOff>
      <xdr:row>25</xdr:row>
      <xdr:rowOff>151765</xdr:rowOff>
    </xdr:from>
    <xdr:to>
      <xdr:col>6</xdr:col>
      <xdr:colOff>723900</xdr:colOff>
      <xdr:row>28</xdr:row>
      <xdr:rowOff>1905</xdr:rowOff>
    </xdr:to>
    <xdr:sp macro="" textlink="">
      <xdr:nvSpPr>
        <xdr:cNvPr id="7" name="Text Box 54"/>
        <xdr:cNvSpPr txBox="1"/>
      </xdr:nvSpPr>
      <xdr:spPr>
        <a:xfrm>
          <a:off x="3775710" y="4676140"/>
          <a:ext cx="236791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7</xdr:row>
      <xdr:rowOff>161925</xdr:rowOff>
    </xdr:from>
    <xdr:to>
      <xdr:col>7</xdr:col>
      <xdr:colOff>234315</xdr:colOff>
      <xdr:row>21</xdr:row>
      <xdr:rowOff>57150</xdr:rowOff>
    </xdr:to>
    <xdr:sp macro="" textlink="">
      <xdr:nvSpPr>
        <xdr:cNvPr id="6" name="Text Box 3801"/>
        <xdr:cNvSpPr txBox="1">
          <a:spLocks noChangeArrowheads="1"/>
        </xdr:cNvSpPr>
      </xdr:nvSpPr>
      <xdr:spPr bwMode="auto">
        <a:xfrm>
          <a:off x="3048000" y="1628775"/>
          <a:ext cx="2520315" cy="282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Fiscal impulse forecasts, percentage point</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4</xdr:col>
      <xdr:colOff>29844</xdr:colOff>
      <xdr:row>9</xdr:row>
      <xdr:rowOff>132080</xdr:rowOff>
    </xdr:from>
    <xdr:to>
      <xdr:col>7</xdr:col>
      <xdr:colOff>263844</xdr:colOff>
      <xdr:row>19</xdr:row>
      <xdr:rowOff>196215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151130</xdr:colOff>
      <xdr:row>20</xdr:row>
      <xdr:rowOff>164465</xdr:rowOff>
    </xdr:from>
    <xdr:to>
      <xdr:col>7</xdr:col>
      <xdr:colOff>288925</xdr:colOff>
      <xdr:row>21</xdr:row>
      <xdr:rowOff>173990</xdr:rowOff>
    </xdr:to>
    <xdr:sp macro="" textlink="">
      <xdr:nvSpPr>
        <xdr:cNvPr id="7" name="Text Box 57"/>
        <xdr:cNvSpPr txBox="1"/>
      </xdr:nvSpPr>
      <xdr:spPr>
        <a:xfrm>
          <a:off x="3199130" y="4355465"/>
          <a:ext cx="2423795" cy="21907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forecast</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8</xdr:row>
      <xdr:rowOff>57150</xdr:rowOff>
    </xdr:from>
    <xdr:to>
      <xdr:col>8</xdr:col>
      <xdr:colOff>234315</xdr:colOff>
      <xdr:row>18</xdr:row>
      <xdr:rowOff>50800</xdr:rowOff>
    </xdr:to>
    <xdr:sp macro="" textlink="">
      <xdr:nvSpPr>
        <xdr:cNvPr id="6" name="Text Box 3801"/>
        <xdr:cNvSpPr txBox="1">
          <a:spLocks noChangeArrowheads="1"/>
        </xdr:cNvSpPr>
      </xdr:nvSpPr>
      <xdr:spPr bwMode="auto">
        <a:xfrm>
          <a:off x="3810000" y="1704975"/>
          <a:ext cx="2520315" cy="200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21</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Short-term inflation expectation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estimations,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42545</xdr:colOff>
      <xdr:row>9</xdr:row>
      <xdr:rowOff>208280</xdr:rowOff>
    </xdr:from>
    <xdr:to>
      <xdr:col>8</xdr:col>
      <xdr:colOff>276545</xdr:colOff>
      <xdr:row>19</xdr:row>
      <xdr:rowOff>26035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203835</xdr:colOff>
      <xdr:row>19</xdr:row>
      <xdr:rowOff>149225</xdr:rowOff>
    </xdr:from>
    <xdr:to>
      <xdr:col>8</xdr:col>
      <xdr:colOff>341630</xdr:colOff>
      <xdr:row>21</xdr:row>
      <xdr:rowOff>72390</xdr:rowOff>
    </xdr:to>
    <xdr:sp macro="" textlink="">
      <xdr:nvSpPr>
        <xdr:cNvPr id="7" name="Text Box 58"/>
        <xdr:cNvSpPr txBox="1"/>
      </xdr:nvSpPr>
      <xdr:spPr>
        <a:xfrm>
          <a:off x="4013835" y="3987800"/>
          <a:ext cx="2423795" cy="2851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forecast</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95250</xdr:colOff>
      <xdr:row>7</xdr:row>
      <xdr:rowOff>114300</xdr:rowOff>
    </xdr:from>
    <xdr:to>
      <xdr:col>12</xdr:col>
      <xdr:colOff>329565</xdr:colOff>
      <xdr:row>17</xdr:row>
      <xdr:rowOff>141605</xdr:rowOff>
    </xdr:to>
    <xdr:sp macro="" textlink="">
      <xdr:nvSpPr>
        <xdr:cNvPr id="6" name="Text Box 3801"/>
        <xdr:cNvSpPr txBox="1">
          <a:spLocks noChangeArrowheads="1"/>
        </xdr:cNvSpPr>
      </xdr:nvSpPr>
      <xdr:spPr bwMode="auto">
        <a:xfrm>
          <a:off x="2724150" y="1581150"/>
          <a:ext cx="2520315" cy="2122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22</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Share of households expecting high and too high inflation in a one-year horizon</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FF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9</xdr:col>
      <xdr:colOff>123825</xdr:colOff>
      <xdr:row>9</xdr:row>
      <xdr:rowOff>175259</xdr:rowOff>
    </xdr:from>
    <xdr:to>
      <xdr:col>12</xdr:col>
      <xdr:colOff>357505</xdr:colOff>
      <xdr:row>17</xdr:row>
      <xdr:rowOff>200024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114300</xdr:colOff>
      <xdr:row>33</xdr:row>
      <xdr:rowOff>85725</xdr:rowOff>
    </xdr:from>
    <xdr:to>
      <xdr:col>3</xdr:col>
      <xdr:colOff>205425</xdr:colOff>
      <xdr:row>46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30</xdr:row>
      <xdr:rowOff>104775</xdr:rowOff>
    </xdr:from>
    <xdr:to>
      <xdr:col>3</xdr:col>
      <xdr:colOff>142875</xdr:colOff>
      <xdr:row>43</xdr:row>
      <xdr:rowOff>142875</xdr:rowOff>
    </xdr:to>
    <xdr:sp macro="" textlink="">
      <xdr:nvSpPr>
        <xdr:cNvPr id="5" name="Text Box 3801"/>
        <xdr:cNvSpPr txBox="1">
          <a:spLocks noChangeArrowheads="1"/>
        </xdr:cNvSpPr>
      </xdr:nvSpPr>
      <xdr:spPr bwMode="auto">
        <a:xfrm>
          <a:off x="1476375" y="6848475"/>
          <a:ext cx="2457450" cy="2390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Average level of financial system</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inflation expectations</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0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7</xdr:col>
      <xdr:colOff>704850</xdr:colOff>
      <xdr:row>7</xdr:row>
      <xdr:rowOff>57150</xdr:rowOff>
    </xdr:from>
    <xdr:to>
      <xdr:col>11</xdr:col>
      <xdr:colOff>335915</xdr:colOff>
      <xdr:row>21</xdr:row>
      <xdr:rowOff>168910</xdr:rowOff>
    </xdr:to>
    <xdr:sp macro="" textlink="">
      <xdr:nvSpPr>
        <xdr:cNvPr id="17" name="Text Box 4099"/>
        <xdr:cNvSpPr txBox="1">
          <a:spLocks noChangeArrowheads="1"/>
        </xdr:cNvSpPr>
      </xdr:nvSpPr>
      <xdr:spPr bwMode="auto">
        <a:xfrm>
          <a:off x="6038850" y="1323975"/>
          <a:ext cx="2679065" cy="2645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24</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According to the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Central Bank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forecasts,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12-month inflation will expand gradually and will then stabilize around the target</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704850</xdr:colOff>
      <xdr:row>10</xdr:row>
      <xdr:rowOff>76034</xdr:rowOff>
    </xdr:from>
    <xdr:to>
      <xdr:col>11</xdr:col>
      <xdr:colOff>176112</xdr:colOff>
      <xdr:row>22</xdr:row>
      <xdr:rowOff>172380</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256697</xdr:colOff>
      <xdr:row>11</xdr:row>
      <xdr:rowOff>75946</xdr:rowOff>
    </xdr:from>
    <xdr:to>
      <xdr:col>8</xdr:col>
      <xdr:colOff>430023</xdr:colOff>
      <xdr:row>12</xdr:row>
      <xdr:rowOff>41577</xdr:rowOff>
    </xdr:to>
    <xdr:cxnSp macro="">
      <xdr:nvCxnSpPr>
        <xdr:cNvPr id="52" name="AutoShape 4105"/>
        <xdr:cNvCxnSpPr>
          <a:cxnSpLocks noChangeShapeType="1"/>
        </xdr:cNvCxnSpPr>
      </xdr:nvCxnSpPr>
      <xdr:spPr bwMode="auto">
        <a:xfrm flipV="1">
          <a:off x="6352697" y="2066671"/>
          <a:ext cx="173326" cy="146606"/>
        </a:xfrm>
        <a:prstGeom prst="straightConnector1">
          <a:avLst/>
        </a:prstGeom>
        <a:noFill/>
        <a:ln w="9525">
          <a:solidFill>
            <a:srgbClr val="002060"/>
          </a:solidFill>
          <a:round/>
          <a:headEnd type="triangle" w="med" len="med"/>
          <a:tailEnd type="none" w="med" len="med"/>
        </a:ln>
        <a:extLst>
          <a:ext uri="{909E8E84-426E-40DD-AFC4-6F175D3DCCD1}">
            <a14:hiddenFill xmlns:a14="http://schemas.microsoft.com/office/drawing/2010/main">
              <a:noFill/>
            </a14:hiddenFill>
          </a:ext>
        </a:extLst>
      </xdr:spPr>
    </xdr:cxnSp>
    <xdr:clientData/>
  </xdr:twoCellAnchor>
  <xdr:twoCellAnchor>
    <xdr:from>
      <xdr:col>8</xdr:col>
      <xdr:colOff>345392</xdr:colOff>
      <xdr:row>10</xdr:row>
      <xdr:rowOff>114389</xdr:rowOff>
    </xdr:from>
    <xdr:to>
      <xdr:col>10</xdr:col>
      <xdr:colOff>36580</xdr:colOff>
      <xdr:row>11</xdr:row>
      <xdr:rowOff>162553</xdr:rowOff>
    </xdr:to>
    <xdr:sp macro="" textlink="">
      <xdr:nvSpPr>
        <xdr:cNvPr id="53" name="Text Box 8"/>
        <xdr:cNvSpPr txBox="1">
          <a:spLocks noChangeArrowheads="1"/>
        </xdr:cNvSpPr>
      </xdr:nvSpPr>
      <xdr:spPr bwMode="auto">
        <a:xfrm>
          <a:off x="6441392" y="1924139"/>
          <a:ext cx="1215188" cy="2291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600" i="1">
              <a:effectLst/>
              <a:latin typeface="GHEA Grapalat" panose="02000506050000020003" pitchFamily="50" charset="0"/>
              <a:ea typeface="+mn-ea"/>
              <a:cs typeface="+mn-cs"/>
            </a:rPr>
            <a:t>12-month core inflation</a:t>
          </a:r>
          <a:endParaRPr lang="en-US" sz="600" i="1">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9</xdr:col>
      <xdr:colOff>170149</xdr:colOff>
      <xdr:row>11</xdr:row>
      <xdr:rowOff>169306</xdr:rowOff>
    </xdr:from>
    <xdr:to>
      <xdr:col>10</xdr:col>
      <xdr:colOff>340174</xdr:colOff>
      <xdr:row>12</xdr:row>
      <xdr:rowOff>164258</xdr:rowOff>
    </xdr:to>
    <xdr:sp macro="" textlink="">
      <xdr:nvSpPr>
        <xdr:cNvPr id="54" name="Text Box 3"/>
        <xdr:cNvSpPr txBox="1">
          <a:spLocks noChangeArrowheads="1"/>
        </xdr:cNvSpPr>
      </xdr:nvSpPr>
      <xdr:spPr bwMode="auto">
        <a:xfrm>
          <a:off x="7028149" y="2160031"/>
          <a:ext cx="932025" cy="175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en-US" sz="600" i="1">
              <a:effectLst/>
              <a:latin typeface="GHEA Grapalat" panose="02000506050000020003" pitchFamily="50" charset="0"/>
              <a:ea typeface="+mn-ea"/>
              <a:cs typeface="+mn-cs"/>
            </a:rPr>
            <a:t>Q1, 2018 forecast</a:t>
          </a: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a:p>
          <a:pPr>
            <a:spcAft>
              <a:spcPts val="0"/>
            </a:spcAft>
          </a:pP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10</xdr:col>
      <xdr:colOff>247650</xdr:colOff>
      <xdr:row>13</xdr:row>
      <xdr:rowOff>57150</xdr:rowOff>
    </xdr:from>
    <xdr:to>
      <xdr:col>10</xdr:col>
      <xdr:colOff>476250</xdr:colOff>
      <xdr:row>14</xdr:row>
      <xdr:rowOff>47625</xdr:rowOff>
    </xdr:to>
    <xdr:cxnSp macro="">
      <xdr:nvCxnSpPr>
        <xdr:cNvPr id="55" name="AutoShape 4108"/>
        <xdr:cNvCxnSpPr>
          <a:cxnSpLocks noChangeShapeType="1"/>
        </xdr:cNvCxnSpPr>
      </xdr:nvCxnSpPr>
      <xdr:spPr bwMode="auto">
        <a:xfrm flipV="1">
          <a:off x="7867650" y="2409825"/>
          <a:ext cx="228600" cy="171450"/>
        </a:xfrm>
        <a:prstGeom prst="straightConnector1">
          <a:avLst/>
        </a:prstGeom>
        <a:noFill/>
        <a:ln w="9525">
          <a:solidFill>
            <a:schemeClr val="accent6"/>
          </a:solidFill>
          <a:round/>
          <a:headEnd type="triangle" w="med" len="med"/>
          <a:tailEnd type="none" w="med" len="med"/>
        </a:ln>
        <a:extLst>
          <a:ext uri="{909E8E84-426E-40DD-AFC4-6F175D3DCCD1}">
            <a14:hiddenFill xmlns:a14="http://schemas.microsoft.com/office/drawing/2010/main">
              <a:noFill/>
            </a14:hiddenFill>
          </a:ext>
        </a:extLst>
      </xdr:spPr>
    </xdr:cxnSp>
    <xdr:clientData/>
  </xdr:twoCellAnchor>
  <xdr:twoCellAnchor>
    <xdr:from>
      <xdr:col>10</xdr:col>
      <xdr:colOff>144737</xdr:colOff>
      <xdr:row>16</xdr:row>
      <xdr:rowOff>105033</xdr:rowOff>
    </xdr:from>
    <xdr:to>
      <xdr:col>11</xdr:col>
      <xdr:colOff>310318</xdr:colOff>
      <xdr:row>17</xdr:row>
      <xdr:rowOff>96184</xdr:rowOff>
    </xdr:to>
    <xdr:sp macro="" textlink="">
      <xdr:nvSpPr>
        <xdr:cNvPr id="56" name="Text Box 3"/>
        <xdr:cNvSpPr txBox="1">
          <a:spLocks noChangeArrowheads="1"/>
        </xdr:cNvSpPr>
      </xdr:nvSpPr>
      <xdr:spPr bwMode="auto">
        <a:xfrm>
          <a:off x="7764737" y="3000633"/>
          <a:ext cx="927581" cy="172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en-US" sz="600" i="1">
              <a:effectLst/>
              <a:latin typeface="GHEA Grapalat" panose="02000506050000020003" pitchFamily="50" charset="0"/>
              <a:ea typeface="+mn-ea"/>
              <a:cs typeface="+mn-cs"/>
            </a:rPr>
            <a:t>Q4, 2018 forecast</a:t>
          </a:r>
          <a:endParaRPr lang="en-US" sz="600" i="1">
            <a:effectLst/>
            <a:latin typeface="GHEA Grapalat" panose="02000506050000020003" pitchFamily="50" charset="0"/>
            <a:ea typeface="Times New Roman" panose="02020603050405020304" pitchFamily="18" charset="0"/>
            <a:cs typeface="Times New Roman" panose="02020603050405020304" pitchFamily="18" charset="0"/>
          </a:endParaRPr>
        </a:p>
        <a:p>
          <a:pPr>
            <a:spcAft>
              <a:spcPts val="0"/>
            </a:spcAft>
          </a:pP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a:p>
          <a:pPr>
            <a:spcAft>
              <a:spcPts val="0"/>
            </a:spcAft>
          </a:pP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a:p>
          <a:pPr>
            <a:spcAft>
              <a:spcPts val="0"/>
            </a:spcAft>
          </a:pP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9</xdr:col>
      <xdr:colOff>593160</xdr:colOff>
      <xdr:row>12</xdr:row>
      <xdr:rowOff>116702</xdr:rowOff>
    </xdr:from>
    <xdr:to>
      <xdr:col>10</xdr:col>
      <xdr:colOff>148389</xdr:colOff>
      <xdr:row>14</xdr:row>
      <xdr:rowOff>102497</xdr:rowOff>
    </xdr:to>
    <xdr:cxnSp macro="">
      <xdr:nvCxnSpPr>
        <xdr:cNvPr id="57" name="AutoShape 4110"/>
        <xdr:cNvCxnSpPr>
          <a:cxnSpLocks noChangeShapeType="1"/>
        </xdr:cNvCxnSpPr>
      </xdr:nvCxnSpPr>
      <xdr:spPr bwMode="auto">
        <a:xfrm flipH="1" flipV="1">
          <a:off x="7451160" y="2288402"/>
          <a:ext cx="317229" cy="347745"/>
        </a:xfrm>
        <a:prstGeom prst="straightConnector1">
          <a:avLst/>
        </a:prstGeom>
        <a:noFill/>
        <a:ln w="9525">
          <a:solidFill>
            <a:srgbClr val="FF0000"/>
          </a:solidFill>
          <a:round/>
          <a:headEnd type="triangle" w="med" len="med"/>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504463</xdr:colOff>
      <xdr:row>17</xdr:row>
      <xdr:rowOff>57911</xdr:rowOff>
    </xdr:from>
    <xdr:to>
      <xdr:col>10</xdr:col>
      <xdr:colOff>690361</xdr:colOff>
      <xdr:row>18</xdr:row>
      <xdr:rowOff>66438</xdr:rowOff>
    </xdr:to>
    <xdr:sp macro="" textlink="">
      <xdr:nvSpPr>
        <xdr:cNvPr id="58" name="Text Box 4"/>
        <xdr:cNvSpPr txBox="1">
          <a:spLocks noChangeArrowheads="1"/>
        </xdr:cNvSpPr>
      </xdr:nvSpPr>
      <xdr:spPr bwMode="auto">
        <a:xfrm>
          <a:off x="7362463" y="3134486"/>
          <a:ext cx="947898" cy="1895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600" i="1">
              <a:effectLst/>
              <a:latin typeface="GHEA Grapalat" panose="02000506050000020003" pitchFamily="50" charset="0"/>
              <a:ea typeface="+mn-ea"/>
              <a:cs typeface="+mn-cs"/>
            </a:rPr>
            <a:t>Q3, 2018 forecast</a:t>
          </a:r>
          <a:endParaRPr lang="en-US" sz="600" i="1">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10</xdr:col>
      <xdr:colOff>381000</xdr:colOff>
      <xdr:row>15</xdr:row>
      <xdr:rowOff>76200</xdr:rowOff>
    </xdr:from>
    <xdr:to>
      <xdr:col>10</xdr:col>
      <xdr:colOff>476250</xdr:colOff>
      <xdr:row>17</xdr:row>
      <xdr:rowOff>9525</xdr:rowOff>
    </xdr:to>
    <xdr:cxnSp macro="">
      <xdr:nvCxnSpPr>
        <xdr:cNvPr id="60" name="AutoShape 4114"/>
        <xdr:cNvCxnSpPr>
          <a:cxnSpLocks noChangeShapeType="1"/>
        </xdr:cNvCxnSpPr>
      </xdr:nvCxnSpPr>
      <xdr:spPr bwMode="auto">
        <a:xfrm>
          <a:off x="8001000" y="2790825"/>
          <a:ext cx="95250" cy="295275"/>
        </a:xfrm>
        <a:prstGeom prst="straightConnector1">
          <a:avLst/>
        </a:prstGeom>
        <a:noFill/>
        <a:ln w="9525">
          <a:solidFill>
            <a:srgbClr val="0070C0"/>
          </a:solidFill>
          <a:round/>
          <a:headEnd type="triangle" w="med" len="med"/>
          <a:tailEnd type="none" w="med" len="med"/>
        </a:ln>
        <a:extLst>
          <a:ext uri="{909E8E84-426E-40DD-AFC4-6F175D3DCCD1}">
            <a14:hiddenFill xmlns:a14="http://schemas.microsoft.com/office/drawing/2010/main">
              <a:noFill/>
            </a14:hiddenFill>
          </a:ext>
        </a:extLst>
      </xdr:spPr>
    </xdr:cxnSp>
    <xdr:clientData/>
  </xdr:twoCellAnchor>
  <xdr:twoCellAnchor>
    <xdr:from>
      <xdr:col>9</xdr:col>
      <xdr:colOff>734929</xdr:colOff>
      <xdr:row>15</xdr:row>
      <xdr:rowOff>22070</xdr:rowOff>
    </xdr:from>
    <xdr:to>
      <xdr:col>10</xdr:col>
      <xdr:colOff>95568</xdr:colOff>
      <xdr:row>17</xdr:row>
      <xdr:rowOff>113587</xdr:rowOff>
    </xdr:to>
    <xdr:cxnSp macro="">
      <xdr:nvCxnSpPr>
        <xdr:cNvPr id="61" name="AutoShape 4112"/>
        <xdr:cNvCxnSpPr>
          <a:cxnSpLocks noChangeShapeType="1"/>
        </xdr:cNvCxnSpPr>
      </xdr:nvCxnSpPr>
      <xdr:spPr bwMode="auto">
        <a:xfrm>
          <a:off x="7592929" y="2736695"/>
          <a:ext cx="122639" cy="453467"/>
        </a:xfrm>
        <a:prstGeom prst="straightConnector1">
          <a:avLst/>
        </a:prstGeom>
        <a:noFill/>
        <a:ln w="9525">
          <a:solidFill>
            <a:srgbClr val="7030A0"/>
          </a:solidFill>
          <a:round/>
          <a:headEnd type="triangle" w="med" len="med"/>
          <a:tailEnd type="none" w="med" len="med"/>
        </a:ln>
        <a:extLst>
          <a:ext uri="{909E8E84-426E-40DD-AFC4-6F175D3DCCD1}">
            <a14:hiddenFill xmlns:a14="http://schemas.microsoft.com/office/drawing/2010/main">
              <a:noFill/>
            </a14:hiddenFill>
          </a:ext>
        </a:extLst>
      </xdr:spPr>
    </xdr:cxnSp>
    <xdr:clientData/>
  </xdr:twoCellAnchor>
  <xdr:twoCellAnchor>
    <xdr:from>
      <xdr:col>10</xdr:col>
      <xdr:colOff>219518</xdr:colOff>
      <xdr:row>12</xdr:row>
      <xdr:rowOff>84774</xdr:rowOff>
    </xdr:from>
    <xdr:to>
      <xdr:col>11</xdr:col>
      <xdr:colOff>406051</xdr:colOff>
      <xdr:row>14</xdr:row>
      <xdr:rowOff>20922</xdr:rowOff>
    </xdr:to>
    <xdr:sp macro="" textlink="">
      <xdr:nvSpPr>
        <xdr:cNvPr id="62" name="Text Box 3"/>
        <xdr:cNvSpPr txBox="1">
          <a:spLocks noChangeArrowheads="1"/>
        </xdr:cNvSpPr>
      </xdr:nvSpPr>
      <xdr:spPr bwMode="auto">
        <a:xfrm>
          <a:off x="7839518" y="2256474"/>
          <a:ext cx="948533" cy="298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spcAft>
              <a:spcPts val="0"/>
            </a:spcAft>
          </a:pPr>
          <a:r>
            <a:rPr lang="en-US" sz="600" i="1">
              <a:effectLst/>
              <a:latin typeface="GHEA Grapalat" panose="02000506050000020003" pitchFamily="50" charset="0"/>
              <a:ea typeface="+mn-ea"/>
              <a:cs typeface="+mn-cs"/>
            </a:rPr>
            <a:t>Q2, 2018 forecast</a:t>
          </a: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a:p>
          <a:pPr>
            <a:spcAft>
              <a:spcPts val="0"/>
            </a:spcAft>
          </a:pP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a:p>
          <a:pPr>
            <a:spcAft>
              <a:spcPts val="0"/>
            </a:spcAft>
          </a:pPr>
          <a:r>
            <a:rPr lang="en-US" sz="6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twoCellAnchor>
    <xdr:from>
      <xdr:col>8</xdr:col>
      <xdr:colOff>345392</xdr:colOff>
      <xdr:row>13</xdr:row>
      <xdr:rowOff>52429</xdr:rowOff>
    </xdr:from>
    <xdr:to>
      <xdr:col>8</xdr:col>
      <xdr:colOff>557447</xdr:colOff>
      <xdr:row>14</xdr:row>
      <xdr:rowOff>47381</xdr:rowOff>
    </xdr:to>
    <xdr:cxnSp macro="">
      <xdr:nvCxnSpPr>
        <xdr:cNvPr id="63" name="AutoShape 4103"/>
        <xdr:cNvCxnSpPr>
          <a:cxnSpLocks noChangeShapeType="1"/>
        </xdr:cNvCxnSpPr>
      </xdr:nvCxnSpPr>
      <xdr:spPr bwMode="auto">
        <a:xfrm flipV="1">
          <a:off x="6441392" y="2405104"/>
          <a:ext cx="212055" cy="175927"/>
        </a:xfrm>
        <a:prstGeom prst="straightConnector1">
          <a:avLst/>
        </a:prstGeom>
        <a:noFill/>
        <a:ln w="9525">
          <a:solidFill>
            <a:srgbClr val="00B050"/>
          </a:solidFill>
          <a:round/>
          <a:headEnd type="triangle" w="med" len="med"/>
          <a:tailEnd type="none" w="med" len="med"/>
        </a:ln>
        <a:extLst>
          <a:ext uri="{909E8E84-426E-40DD-AFC4-6F175D3DCCD1}">
            <a14:hiddenFill xmlns:a14="http://schemas.microsoft.com/office/drawing/2010/main">
              <a:noFill/>
            </a14:hiddenFill>
          </a:ext>
        </a:extLst>
      </xdr:spPr>
    </xdr:cxnSp>
    <xdr:clientData/>
  </xdr:twoCellAnchor>
  <xdr:twoCellAnchor>
    <xdr:from>
      <xdr:col>8</xdr:col>
      <xdr:colOff>310398</xdr:colOff>
      <xdr:row>12</xdr:row>
      <xdr:rowOff>78602</xdr:rowOff>
    </xdr:from>
    <xdr:to>
      <xdr:col>9</xdr:col>
      <xdr:colOff>428625</xdr:colOff>
      <xdr:row>13</xdr:row>
      <xdr:rowOff>141970</xdr:rowOff>
    </xdr:to>
    <xdr:sp macro="" textlink="">
      <xdr:nvSpPr>
        <xdr:cNvPr id="64" name="Text Box 64"/>
        <xdr:cNvSpPr txBox="1">
          <a:spLocks noChangeArrowheads="1"/>
        </xdr:cNvSpPr>
      </xdr:nvSpPr>
      <xdr:spPr bwMode="auto">
        <a:xfrm>
          <a:off x="6406398" y="2250302"/>
          <a:ext cx="880227" cy="244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600" i="1">
              <a:effectLst/>
              <a:latin typeface="GHEA Grapalat" panose="02000506050000020003" pitchFamily="50" charset="0"/>
              <a:ea typeface="+mn-ea"/>
              <a:cs typeface="+mn-cs"/>
            </a:rPr>
            <a:t>12-month inflation</a:t>
          </a:r>
          <a:endParaRPr lang="en-US" sz="600" i="1">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8</xdr:col>
      <xdr:colOff>266700</xdr:colOff>
      <xdr:row>22</xdr:row>
      <xdr:rowOff>116205</xdr:rowOff>
    </xdr:from>
    <xdr:to>
      <xdr:col>11</xdr:col>
      <xdr:colOff>403860</xdr:colOff>
      <xdr:row>24</xdr:row>
      <xdr:rowOff>90170</xdr:rowOff>
    </xdr:to>
    <xdr:sp macro="" textlink="">
      <xdr:nvSpPr>
        <xdr:cNvPr id="18" name="Text Box 293"/>
        <xdr:cNvSpPr txBox="1"/>
      </xdr:nvSpPr>
      <xdr:spPr>
        <a:xfrm>
          <a:off x="6362700" y="4097655"/>
          <a:ext cx="2423160" cy="33591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0.41247</cdr:x>
      <cdr:y>0.09175</cdr:y>
    </cdr:from>
    <cdr:to>
      <cdr:x>0.63773</cdr:x>
      <cdr:y>0.27598</cdr:y>
    </cdr:to>
    <cdr:sp macro="" textlink="">
      <cdr:nvSpPr>
        <cdr:cNvPr id="2" name="Rectangle 1"/>
        <cdr:cNvSpPr/>
      </cdr:nvSpPr>
      <cdr:spPr bwMode="auto">
        <a:xfrm xmlns:a="http://schemas.openxmlformats.org/drawingml/2006/main">
          <a:off x="1039419" y="264241"/>
          <a:ext cx="567655" cy="53056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effectLst/>
              <a:latin typeface="GHEA Grapalat" panose="02000506050000020003" pitchFamily="50" charset="0"/>
              <a:ea typeface="+mn-ea"/>
              <a:cs typeface="+mn-cs"/>
            </a:rPr>
            <a:t>Previous projection</a:t>
          </a:r>
          <a:endParaRPr lang="en-US" sz="700" i="1">
            <a:latin typeface="GHEA Grapalat" panose="02000506050000020003" pitchFamily="50" charset="0"/>
          </a:endParaRPr>
        </a:p>
      </cdr:txBody>
    </cdr:sp>
  </cdr:relSizeAnchor>
  <cdr:relSizeAnchor xmlns:cdr="http://schemas.openxmlformats.org/drawingml/2006/chartDrawing">
    <cdr:from>
      <cdr:x>0.56638</cdr:x>
      <cdr:y>0.17581</cdr:y>
    </cdr:from>
    <cdr:to>
      <cdr:x>0.63227</cdr:x>
      <cdr:y>0.32374</cdr:y>
    </cdr:to>
    <cdr:cxnSp macro="">
      <cdr:nvCxnSpPr>
        <cdr:cNvPr id="3" name="Straight Arrow Connector 2"/>
        <cdr:cNvCxnSpPr/>
      </cdr:nvCxnSpPr>
      <cdr:spPr bwMode="auto">
        <a:xfrm xmlns:a="http://schemas.openxmlformats.org/drawingml/2006/main">
          <a:off x="1427286" y="506330"/>
          <a:ext cx="166042" cy="426026"/>
        </a:xfrm>
        <a:prstGeom xmlns:a="http://schemas.openxmlformats.org/drawingml/2006/main" prst="straightConnector1">
          <a:avLst/>
        </a:prstGeom>
        <a:solidFill xmlns:a="http://schemas.openxmlformats.org/drawingml/2006/main">
          <a:srgbClr val="FFFFFF"/>
        </a:solidFill>
        <a:ln xmlns:a="http://schemas.openxmlformats.org/drawingml/2006/main" w="12700" cap="flat" cmpd="sng" algn="ctr">
          <a:solidFill>
            <a:srgbClr val="000000"/>
          </a:solidFill>
          <a:prstDash val="dash"/>
          <a:round/>
          <a:headEnd type="none" w="med" len="med"/>
          <a:tailEnd type="arrow"/>
        </a:ln>
        <a:effectLst xmlns:a="http://schemas.openxmlformats.org/drawingml/2006/main"/>
      </cdr:spPr>
    </cdr:cxnSp>
  </cdr:relSizeAnchor>
  <cdr:relSizeAnchor xmlns:cdr="http://schemas.openxmlformats.org/drawingml/2006/chartDrawing">
    <cdr:from>
      <cdr:x>0.14728</cdr:x>
      <cdr:y>0.59208</cdr:y>
    </cdr:from>
    <cdr:to>
      <cdr:x>0.38404</cdr:x>
      <cdr:y>0.72035</cdr:y>
    </cdr:to>
    <cdr:sp macro="" textlink="">
      <cdr:nvSpPr>
        <cdr:cNvPr id="4" name="Rectangle 3"/>
        <cdr:cNvSpPr/>
      </cdr:nvSpPr>
      <cdr:spPr bwMode="auto">
        <a:xfrm xmlns:a="http://schemas.openxmlformats.org/drawingml/2006/main">
          <a:off x="422499" y="1121273"/>
          <a:ext cx="679195" cy="242917"/>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700" i="1">
              <a:effectLst/>
              <a:latin typeface="GHEA Grapalat" panose="02000506050000020003" pitchFamily="50" charset="0"/>
              <a:ea typeface="+mn-ea"/>
              <a:cs typeface="+mn-cs"/>
            </a:rPr>
            <a:t>Current projection</a:t>
          </a:r>
          <a:endParaRPr lang="en-US" sz="700" i="1">
            <a:latin typeface="GHEA Grapalat" panose="02000506050000020003" pitchFamily="50" charset="0"/>
          </a:endParaRPr>
        </a:p>
      </cdr:txBody>
    </cdr:sp>
  </cdr:relSizeAnchor>
  <cdr:relSizeAnchor xmlns:cdr="http://schemas.openxmlformats.org/drawingml/2006/chartDrawing">
    <cdr:from>
      <cdr:x>0.2798</cdr:x>
      <cdr:y>0.42044</cdr:y>
    </cdr:from>
    <cdr:to>
      <cdr:x>0.46754</cdr:x>
      <cdr:y>0.59479</cdr:y>
    </cdr:to>
    <cdr:cxnSp macro="">
      <cdr:nvCxnSpPr>
        <cdr:cNvPr id="5" name="Straight Arrow Connector 4"/>
        <cdr:cNvCxnSpPr/>
      </cdr:nvCxnSpPr>
      <cdr:spPr bwMode="auto">
        <a:xfrm xmlns:a="http://schemas.openxmlformats.org/drawingml/2006/main" flipV="1">
          <a:off x="705105" y="1210841"/>
          <a:ext cx="473105" cy="502113"/>
        </a:xfrm>
        <a:prstGeom xmlns:a="http://schemas.openxmlformats.org/drawingml/2006/main" prst="straightConnector1">
          <a:avLst/>
        </a:prstGeom>
        <a:solidFill xmlns:a="http://schemas.openxmlformats.org/drawingml/2006/main">
          <a:srgbClr val="FFFFFF"/>
        </a:solidFill>
        <a:ln xmlns:a="http://schemas.openxmlformats.org/drawingml/2006/main" w="12700" cap="flat" cmpd="sng" algn="ctr">
          <a:solidFill>
            <a:srgbClr val="000000"/>
          </a:solidFill>
          <a:prstDash val="solid"/>
          <a:round/>
          <a:headEnd type="none" w="med" len="med"/>
          <a:tailEnd type="arrow"/>
        </a:ln>
        <a:effectLst xmlns:a="http://schemas.openxmlformats.org/drawingml/2006/main"/>
      </cdr:spPr>
    </cdr:cxnSp>
  </cdr:relSizeAnchor>
</c:userShapes>
</file>

<file path=xl/drawings/drawing30.xml><?xml version="1.0" encoding="utf-8"?>
<xdr:wsDr xmlns:xdr="http://schemas.openxmlformats.org/drawingml/2006/spreadsheetDrawing" xmlns:a="http://schemas.openxmlformats.org/drawingml/2006/main">
  <xdr:twoCellAnchor>
    <xdr:from>
      <xdr:col>4</xdr:col>
      <xdr:colOff>19050</xdr:colOff>
      <xdr:row>8</xdr:row>
      <xdr:rowOff>85724</xdr:rowOff>
    </xdr:from>
    <xdr:to>
      <xdr:col>7</xdr:col>
      <xdr:colOff>253050</xdr:colOff>
      <xdr:row>19</xdr:row>
      <xdr:rowOff>176211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44824</xdr:colOff>
      <xdr:row>6</xdr:row>
      <xdr:rowOff>112059</xdr:rowOff>
    </xdr:from>
    <xdr:to>
      <xdr:col>7</xdr:col>
      <xdr:colOff>279139</xdr:colOff>
      <xdr:row>17</xdr:row>
      <xdr:rowOff>81430</xdr:rowOff>
    </xdr:to>
    <xdr:sp macro="" textlink="">
      <xdr:nvSpPr>
        <xdr:cNvPr id="6" name="Text Box 4093"/>
        <xdr:cNvSpPr txBox="1">
          <a:spLocks noChangeArrowheads="1"/>
        </xdr:cNvSpPr>
      </xdr:nvSpPr>
      <xdr:spPr bwMode="auto">
        <a:xfrm>
          <a:off x="3092824" y="1389530"/>
          <a:ext cx="2520315" cy="231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25</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201</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8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decelerated</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176120</xdr:colOff>
      <xdr:row>19</xdr:row>
      <xdr:rowOff>121920</xdr:rowOff>
    </xdr:from>
    <xdr:to>
      <xdr:col>7</xdr:col>
      <xdr:colOff>226285</xdr:colOff>
      <xdr:row>21</xdr:row>
      <xdr:rowOff>89162</xdr:rowOff>
    </xdr:to>
    <xdr:sp macro="" textlink="">
      <xdr:nvSpPr>
        <xdr:cNvPr id="7" name="Text Box 3871"/>
        <xdr:cNvSpPr txBox="1"/>
      </xdr:nvSpPr>
      <xdr:spPr>
        <a:xfrm>
          <a:off x="3224120" y="4167244"/>
          <a:ext cx="233616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15</xdr:col>
      <xdr:colOff>752475</xdr:colOff>
      <xdr:row>10</xdr:row>
      <xdr:rowOff>123825</xdr:rowOff>
    </xdr:from>
    <xdr:to>
      <xdr:col>19</xdr:col>
      <xdr:colOff>224155</xdr:colOff>
      <xdr:row>23</xdr:row>
      <xdr:rowOff>168910</xdr:rowOff>
    </xdr:to>
    <xdr:sp macro="" textlink="">
      <xdr:nvSpPr>
        <xdr:cNvPr id="5" name="Text Box 3900"/>
        <xdr:cNvSpPr txBox="1">
          <a:spLocks noChangeArrowheads="1"/>
        </xdr:cNvSpPr>
      </xdr:nvSpPr>
      <xdr:spPr bwMode="auto">
        <a:xfrm>
          <a:off x="10363200" y="1752600"/>
          <a:ext cx="2519680" cy="239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26</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2018 the dollar prices of import of goods and services decreased, y/y,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r>
            <a:rPr lang="en-US" sz="700">
              <a:solidFill>
                <a:srgbClr val="1F497D"/>
              </a:solidFill>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15</xdr:col>
      <xdr:colOff>746678</xdr:colOff>
      <xdr:row>13</xdr:row>
      <xdr:rowOff>52594</xdr:rowOff>
    </xdr:from>
    <xdr:to>
      <xdr:col>19</xdr:col>
      <xdr:colOff>218678</xdr:colOff>
      <xdr:row>29</xdr:row>
      <xdr:rowOff>108943</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95885</xdr:colOff>
      <xdr:row>29</xdr:row>
      <xdr:rowOff>111125</xdr:rowOff>
    </xdr:from>
    <xdr:to>
      <xdr:col>19</xdr:col>
      <xdr:colOff>146050</xdr:colOff>
      <xdr:row>31</xdr:row>
      <xdr:rowOff>142240</xdr:rowOff>
    </xdr:to>
    <xdr:sp macro="" textlink="">
      <xdr:nvSpPr>
        <xdr:cNvPr id="6" name="Text Box 3871"/>
        <xdr:cNvSpPr txBox="1"/>
      </xdr:nvSpPr>
      <xdr:spPr>
        <a:xfrm>
          <a:off x="10468610" y="5178425"/>
          <a:ext cx="2336165"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calculations</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6</xdr:col>
      <xdr:colOff>504825</xdr:colOff>
      <xdr:row>4</xdr:row>
      <xdr:rowOff>47625</xdr:rowOff>
    </xdr:from>
    <xdr:to>
      <xdr:col>9</xdr:col>
      <xdr:colOff>739140</xdr:colOff>
      <xdr:row>18</xdr:row>
      <xdr:rowOff>57150</xdr:rowOff>
    </xdr:to>
    <xdr:sp macro="" textlink="">
      <xdr:nvSpPr>
        <xdr:cNvPr id="6" name="Text Box 4145"/>
        <xdr:cNvSpPr txBox="1">
          <a:spLocks noChangeArrowheads="1"/>
        </xdr:cNvSpPr>
      </xdr:nvSpPr>
      <xdr:spPr bwMode="auto">
        <a:xfrm>
          <a:off x="5076825" y="771525"/>
          <a:ext cx="2520315"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27</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Structure of private spending, y/y,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553720</xdr:colOff>
      <xdr:row>6</xdr:row>
      <xdr:rowOff>43179</xdr:rowOff>
    </xdr:from>
    <xdr:to>
      <xdr:col>10</xdr:col>
      <xdr:colOff>25720</xdr:colOff>
      <xdr:row>17</xdr:row>
      <xdr:rowOff>57149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752475</xdr:colOff>
      <xdr:row>17</xdr:row>
      <xdr:rowOff>97155</xdr:rowOff>
    </xdr:from>
    <xdr:to>
      <xdr:col>10</xdr:col>
      <xdr:colOff>55880</xdr:colOff>
      <xdr:row>19</xdr:row>
      <xdr:rowOff>100965</xdr:rowOff>
    </xdr:to>
    <xdr:sp macro="" textlink="">
      <xdr:nvSpPr>
        <xdr:cNvPr id="7" name="Text Box 296"/>
        <xdr:cNvSpPr txBox="1"/>
      </xdr:nvSpPr>
      <xdr:spPr>
        <a:xfrm>
          <a:off x="5324475" y="3173730"/>
          <a:ext cx="2351405" cy="3657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estimate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651195</xdr:colOff>
      <xdr:row>14</xdr:row>
      <xdr:rowOff>43234</xdr:rowOff>
    </xdr:from>
    <xdr:to>
      <xdr:col>9</xdr:col>
      <xdr:colOff>123195</xdr:colOff>
      <xdr:row>28</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582083</xdr:colOff>
      <xdr:row>11</xdr:row>
      <xdr:rowOff>116417</xdr:rowOff>
    </xdr:from>
    <xdr:to>
      <xdr:col>9</xdr:col>
      <xdr:colOff>53763</xdr:colOff>
      <xdr:row>27</xdr:row>
      <xdr:rowOff>132715</xdr:rowOff>
    </xdr:to>
    <xdr:sp macro="" textlink="">
      <xdr:nvSpPr>
        <xdr:cNvPr id="5" name="Text Box 4145"/>
        <xdr:cNvSpPr txBox="1">
          <a:spLocks noChangeArrowheads="1"/>
        </xdr:cNvSpPr>
      </xdr:nvSpPr>
      <xdr:spPr bwMode="auto">
        <a:xfrm>
          <a:off x="3196166" y="2444750"/>
          <a:ext cx="2519680" cy="340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28</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2018 net export position improved as export grew at a faster pace over import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(net real export, y/y, %, positive sign = improvement)</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59901</xdr:colOff>
      <xdr:row>28</xdr:row>
      <xdr:rowOff>120015</xdr:rowOff>
    </xdr:from>
    <xdr:to>
      <xdr:col>9</xdr:col>
      <xdr:colOff>125306</xdr:colOff>
      <xdr:row>29</xdr:row>
      <xdr:rowOff>171239</xdr:rowOff>
    </xdr:to>
    <xdr:sp macro="" textlink="">
      <xdr:nvSpPr>
        <xdr:cNvPr id="8" name="Text Box 296"/>
        <xdr:cNvSpPr txBox="1"/>
      </xdr:nvSpPr>
      <xdr:spPr>
        <a:xfrm>
          <a:off x="3435984" y="6046682"/>
          <a:ext cx="2351405" cy="26289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114300</xdr:colOff>
      <xdr:row>7</xdr:row>
      <xdr:rowOff>142875</xdr:rowOff>
    </xdr:from>
    <xdr:to>
      <xdr:col>4</xdr:col>
      <xdr:colOff>348615</xdr:colOff>
      <xdr:row>18</xdr:row>
      <xdr:rowOff>170815</xdr:rowOff>
    </xdr:to>
    <xdr:sp macro="" textlink="">
      <xdr:nvSpPr>
        <xdr:cNvPr id="6" name="Text Box 4145"/>
        <xdr:cNvSpPr txBox="1">
          <a:spLocks noChangeArrowheads="1"/>
        </xdr:cNvSpPr>
      </xdr:nvSpPr>
      <xdr:spPr bwMode="auto">
        <a:xfrm>
          <a:off x="1876425" y="1609725"/>
          <a:ext cx="2520315" cy="233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29</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2018 the contractionary effect of fiscal policy owed primarily to the contractionary effect of revenues</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52704</xdr:colOff>
      <xdr:row>10</xdr:row>
      <xdr:rowOff>132080</xdr:rowOff>
    </xdr:from>
    <xdr:to>
      <xdr:col>4</xdr:col>
      <xdr:colOff>286704</xdr:colOff>
      <xdr:row>19</xdr:row>
      <xdr:rowOff>45720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386080</xdr:colOff>
      <xdr:row>19</xdr:row>
      <xdr:rowOff>24765</xdr:rowOff>
    </xdr:from>
    <xdr:to>
      <xdr:col>4</xdr:col>
      <xdr:colOff>426085</xdr:colOff>
      <xdr:row>20</xdr:row>
      <xdr:rowOff>69215</xdr:rowOff>
    </xdr:to>
    <xdr:sp macro="" textlink="">
      <xdr:nvSpPr>
        <xdr:cNvPr id="7" name="Text Box 298"/>
        <xdr:cNvSpPr txBox="1"/>
      </xdr:nvSpPr>
      <xdr:spPr>
        <a:xfrm>
          <a:off x="2910205" y="4006215"/>
          <a:ext cx="1564005"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estimate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2</xdr:col>
      <xdr:colOff>28575</xdr:colOff>
      <xdr:row>6</xdr:row>
      <xdr:rowOff>104775</xdr:rowOff>
    </xdr:from>
    <xdr:to>
      <xdr:col>5</xdr:col>
      <xdr:colOff>262890</xdr:colOff>
      <xdr:row>17</xdr:row>
      <xdr:rowOff>132715</xdr:rowOff>
    </xdr:to>
    <xdr:sp macro="" textlink="">
      <xdr:nvSpPr>
        <xdr:cNvPr id="6" name="Text Box 4145"/>
        <xdr:cNvSpPr txBox="1">
          <a:spLocks noChangeArrowheads="1"/>
        </xdr:cNvSpPr>
      </xdr:nvSpPr>
      <xdr:spPr bwMode="auto">
        <a:xfrm>
          <a:off x="1552575" y="1362075"/>
          <a:ext cx="2520315" cy="233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30</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Main indicators of the consolidated budget, billion AMD</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3810</xdr:colOff>
      <xdr:row>8</xdr:row>
      <xdr:rowOff>53975</xdr:rowOff>
    </xdr:from>
    <xdr:to>
      <xdr:col>5</xdr:col>
      <xdr:colOff>237490</xdr:colOff>
      <xdr:row>17</xdr:row>
      <xdr:rowOff>123825</xdr:rowOff>
    </xdr:to>
    <xdr:graphicFrame macro="">
      <xdr:nvGraphicFramePr>
        <xdr:cNvPr id="3" name="Chart 2" descr="Description: Description: Description:  ïåò"/>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78105</xdr:colOff>
      <xdr:row>18</xdr:row>
      <xdr:rowOff>12065</xdr:rowOff>
    </xdr:from>
    <xdr:to>
      <xdr:col>5</xdr:col>
      <xdr:colOff>184150</xdr:colOff>
      <xdr:row>19</xdr:row>
      <xdr:rowOff>56515</xdr:rowOff>
    </xdr:to>
    <xdr:sp macro="" textlink="">
      <xdr:nvSpPr>
        <xdr:cNvPr id="7" name="Text Box 298"/>
        <xdr:cNvSpPr txBox="1"/>
      </xdr:nvSpPr>
      <xdr:spPr>
        <a:xfrm>
          <a:off x="1602105" y="3783965"/>
          <a:ext cx="2392045"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Finance Ministry, Central Bank estimate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752475</xdr:colOff>
      <xdr:row>9</xdr:row>
      <xdr:rowOff>104775</xdr:rowOff>
    </xdr:from>
    <xdr:to>
      <xdr:col>5</xdr:col>
      <xdr:colOff>224790</xdr:colOff>
      <xdr:row>21</xdr:row>
      <xdr:rowOff>158115</xdr:rowOff>
    </xdr:to>
    <xdr:sp macro="" textlink="">
      <xdr:nvSpPr>
        <xdr:cNvPr id="6" name="Text Box 4145"/>
        <xdr:cNvSpPr txBox="1">
          <a:spLocks noChangeArrowheads="1"/>
        </xdr:cNvSpPr>
      </xdr:nvSpPr>
      <xdr:spPr bwMode="auto">
        <a:xfrm>
          <a:off x="2571750" y="1990725"/>
          <a:ext cx="2520315" cy="2567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31</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2018 net sums of foreign funds were used to finance the budget deficit, million AMD</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58420</xdr:colOff>
      <xdr:row>11</xdr:row>
      <xdr:rowOff>180975</xdr:rowOff>
    </xdr:from>
    <xdr:to>
      <xdr:col>5</xdr:col>
      <xdr:colOff>292420</xdr:colOff>
      <xdr:row>23</xdr:row>
      <xdr:rowOff>19051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602615</xdr:colOff>
      <xdr:row>23</xdr:row>
      <xdr:rowOff>27305</xdr:rowOff>
    </xdr:from>
    <xdr:to>
      <xdr:col>5</xdr:col>
      <xdr:colOff>357505</xdr:colOff>
      <xdr:row>24</xdr:row>
      <xdr:rowOff>71755</xdr:rowOff>
    </xdr:to>
    <xdr:sp macro="" textlink="">
      <xdr:nvSpPr>
        <xdr:cNvPr id="5" name="Text Box 303"/>
        <xdr:cNvSpPr txBox="1"/>
      </xdr:nvSpPr>
      <xdr:spPr>
        <a:xfrm>
          <a:off x="3183890" y="4846955"/>
          <a:ext cx="2040890" cy="25400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Finance Ministry</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3</xdr:col>
      <xdr:colOff>621195</xdr:colOff>
      <xdr:row>13</xdr:row>
      <xdr:rowOff>165652</xdr:rowOff>
    </xdr:from>
    <xdr:to>
      <xdr:col>7</xdr:col>
      <xdr:colOff>93510</xdr:colOff>
      <xdr:row>26</xdr:row>
      <xdr:rowOff>129816</xdr:rowOff>
    </xdr:to>
    <xdr:sp macro="" textlink="">
      <xdr:nvSpPr>
        <xdr:cNvPr id="6" name="Text Box 4145"/>
        <xdr:cNvSpPr txBox="1">
          <a:spLocks noChangeArrowheads="1"/>
        </xdr:cNvSpPr>
      </xdr:nvSpPr>
      <xdr:spPr bwMode="auto">
        <a:xfrm>
          <a:off x="2907195" y="2534478"/>
          <a:ext cx="2520315" cy="2332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32</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GDP sectoral structure, y/y growth,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Calibri" panose="020F0502020204030204" pitchFamily="34"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676275</xdr:colOff>
      <xdr:row>15</xdr:row>
      <xdr:rowOff>92075</xdr:rowOff>
    </xdr:from>
    <xdr:to>
      <xdr:col>7</xdr:col>
      <xdr:colOff>151765</xdr:colOff>
      <xdr:row>27</xdr:row>
      <xdr:rowOff>132522</xdr:rowOff>
    </xdr:to>
    <xdr:graphicFrame macro="">
      <xdr:nvGraphicFramePr>
        <xdr:cNvPr id="3" name="Object 41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103670</xdr:colOff>
      <xdr:row>28</xdr:row>
      <xdr:rowOff>966</xdr:rowOff>
    </xdr:from>
    <xdr:to>
      <xdr:col>7</xdr:col>
      <xdr:colOff>144310</xdr:colOff>
      <xdr:row>30</xdr:row>
      <xdr:rowOff>18166</xdr:rowOff>
    </xdr:to>
    <xdr:sp macro="" textlink="">
      <xdr:nvSpPr>
        <xdr:cNvPr id="7" name="Text Box 306"/>
        <xdr:cNvSpPr txBox="1"/>
      </xdr:nvSpPr>
      <xdr:spPr>
        <a:xfrm>
          <a:off x="3151670" y="5103053"/>
          <a:ext cx="2326640" cy="3816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estimate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171450</xdr:colOff>
      <xdr:row>0</xdr:row>
      <xdr:rowOff>180975</xdr:rowOff>
    </xdr:from>
    <xdr:to>
      <xdr:col>7</xdr:col>
      <xdr:colOff>405765</xdr:colOff>
      <xdr:row>12</xdr:row>
      <xdr:rowOff>39370</xdr:rowOff>
    </xdr:to>
    <xdr:sp macro="" textlink="">
      <xdr:nvSpPr>
        <xdr:cNvPr id="6" name="Text Box 4093"/>
        <xdr:cNvSpPr txBox="1">
          <a:spLocks noChangeArrowheads="1"/>
        </xdr:cNvSpPr>
      </xdr:nvSpPr>
      <xdr:spPr bwMode="auto">
        <a:xfrm>
          <a:off x="3219450" y="180975"/>
          <a:ext cx="2520315" cy="2039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Private nominal wage, y/y growth,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190500</xdr:colOff>
      <xdr:row>3</xdr:row>
      <xdr:rowOff>6350</xdr:rowOff>
    </xdr:from>
    <xdr:to>
      <xdr:col>7</xdr:col>
      <xdr:colOff>463550</xdr:colOff>
      <xdr:row>12</xdr:row>
      <xdr:rowOff>57150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359410</xdr:colOff>
      <xdr:row>12</xdr:row>
      <xdr:rowOff>109220</xdr:rowOff>
    </xdr:from>
    <xdr:to>
      <xdr:col>7</xdr:col>
      <xdr:colOff>400050</xdr:colOff>
      <xdr:row>14</xdr:row>
      <xdr:rowOff>128905</xdr:rowOff>
    </xdr:to>
    <xdr:sp macro="" textlink="">
      <xdr:nvSpPr>
        <xdr:cNvPr id="7" name="Text Box 308"/>
        <xdr:cNvSpPr txBox="1"/>
      </xdr:nvSpPr>
      <xdr:spPr>
        <a:xfrm>
          <a:off x="3407410" y="2290445"/>
          <a:ext cx="2326640" cy="3816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estimate</a:t>
          </a: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752475</xdr:colOff>
      <xdr:row>3</xdr:row>
      <xdr:rowOff>66675</xdr:rowOff>
    </xdr:from>
    <xdr:to>
      <xdr:col>8</xdr:col>
      <xdr:colOff>224790</xdr:colOff>
      <xdr:row>16</xdr:row>
      <xdr:rowOff>25400</xdr:rowOff>
    </xdr:to>
    <xdr:sp macro="" textlink="">
      <xdr:nvSpPr>
        <xdr:cNvPr id="6" name="Text Box 4093"/>
        <xdr:cNvSpPr txBox="1">
          <a:spLocks noChangeArrowheads="1"/>
        </xdr:cNvSpPr>
      </xdr:nvSpPr>
      <xdr:spPr bwMode="auto">
        <a:xfrm>
          <a:off x="3800475" y="619125"/>
          <a:ext cx="2520315" cy="231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34</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Unit labor costs, y/y growth,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38735</xdr:colOff>
      <xdr:row>5</xdr:row>
      <xdr:rowOff>123825</xdr:rowOff>
    </xdr:from>
    <xdr:to>
      <xdr:col>8</xdr:col>
      <xdr:colOff>272415</xdr:colOff>
      <xdr:row>16</xdr:row>
      <xdr:rowOff>161925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278765</xdr:colOff>
      <xdr:row>16</xdr:row>
      <xdr:rowOff>156845</xdr:rowOff>
    </xdr:from>
    <xdr:to>
      <xdr:col>8</xdr:col>
      <xdr:colOff>319405</xdr:colOff>
      <xdr:row>18</xdr:row>
      <xdr:rowOff>176530</xdr:rowOff>
    </xdr:to>
    <xdr:sp macro="" textlink="">
      <xdr:nvSpPr>
        <xdr:cNvPr id="7" name="Text Box 309"/>
        <xdr:cNvSpPr txBox="1"/>
      </xdr:nvSpPr>
      <xdr:spPr>
        <a:xfrm>
          <a:off x="4088765" y="3061970"/>
          <a:ext cx="2326640" cy="38163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estimate</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466725</xdr:colOff>
      <xdr:row>6</xdr:row>
      <xdr:rowOff>171450</xdr:rowOff>
    </xdr:from>
    <xdr:to>
      <xdr:col>7</xdr:col>
      <xdr:colOff>701040</xdr:colOff>
      <xdr:row>18</xdr:row>
      <xdr:rowOff>17780</xdr:rowOff>
    </xdr:to>
    <xdr:sp macro="" textlink="">
      <xdr:nvSpPr>
        <xdr:cNvPr id="7" name="Text Box 3994"/>
        <xdr:cNvSpPr txBox="1">
          <a:spLocks noChangeArrowheads="1"/>
        </xdr:cNvSpPr>
      </xdr:nvSpPr>
      <xdr:spPr bwMode="auto">
        <a:xfrm>
          <a:off x="3514725" y="590550"/>
          <a:ext cx="2520315" cy="2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Economic growth in trade partner countries, %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466725</xdr:colOff>
      <xdr:row>9</xdr:row>
      <xdr:rowOff>13335</xdr:rowOff>
    </xdr:from>
    <xdr:to>
      <xdr:col>7</xdr:col>
      <xdr:colOff>700405</xdr:colOff>
      <xdr:row>18</xdr:row>
      <xdr:rowOff>8890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519430</xdr:colOff>
      <xdr:row>18</xdr:row>
      <xdr:rowOff>78105</xdr:rowOff>
    </xdr:from>
    <xdr:to>
      <xdr:col>8</xdr:col>
      <xdr:colOff>33020</xdr:colOff>
      <xdr:row>20</xdr:row>
      <xdr:rowOff>52070</xdr:rowOff>
    </xdr:to>
    <xdr:sp macro="" textlink="">
      <xdr:nvSpPr>
        <xdr:cNvPr id="6" name="Text Box 24"/>
        <xdr:cNvSpPr txBox="1"/>
      </xdr:nvSpPr>
      <xdr:spPr>
        <a:xfrm>
          <a:off x="3567430" y="3850005"/>
          <a:ext cx="2561590"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Bureau of Economic Analysis (BEA), Eurostat, Rosstat, Central Bank forecast</a:t>
          </a: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695841</xdr:colOff>
      <xdr:row>3</xdr:row>
      <xdr:rowOff>115895</xdr:rowOff>
    </xdr:from>
    <xdr:to>
      <xdr:col>11</xdr:col>
      <xdr:colOff>168156</xdr:colOff>
      <xdr:row>15</xdr:row>
      <xdr:rowOff>202878</xdr:rowOff>
    </xdr:to>
    <xdr:sp macro="" textlink="">
      <xdr:nvSpPr>
        <xdr:cNvPr id="6" name="Text Box 4093"/>
        <xdr:cNvSpPr txBox="1">
          <a:spLocks noChangeArrowheads="1"/>
        </xdr:cNvSpPr>
      </xdr:nvSpPr>
      <xdr:spPr bwMode="auto">
        <a:xfrm>
          <a:off x="5363091" y="728216"/>
          <a:ext cx="2520315" cy="2536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35</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During </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the quarter short-term interest rates </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remained around the Central Bank’s policy rate</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752203</xdr:colOff>
      <xdr:row>5</xdr:row>
      <xdr:rowOff>183695</xdr:rowOff>
    </xdr:from>
    <xdr:to>
      <xdr:col>11</xdr:col>
      <xdr:colOff>224203</xdr:colOff>
      <xdr:row>18</xdr:row>
      <xdr:rowOff>202745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472168</xdr:colOff>
      <xdr:row>18</xdr:row>
      <xdr:rowOff>147500</xdr:rowOff>
    </xdr:from>
    <xdr:to>
      <xdr:col>11</xdr:col>
      <xdr:colOff>225153</xdr:colOff>
      <xdr:row>19</xdr:row>
      <xdr:rowOff>200205</xdr:rowOff>
    </xdr:to>
    <xdr:sp macro="" textlink="">
      <xdr:nvSpPr>
        <xdr:cNvPr id="4" name="Text Box 310"/>
        <xdr:cNvSpPr txBox="1"/>
      </xdr:nvSpPr>
      <xdr:spPr>
        <a:xfrm>
          <a:off x="6663418" y="3821429"/>
          <a:ext cx="1276985" cy="256812"/>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0.08172</cdr:x>
      <cdr:y>0.07457</cdr:y>
    </cdr:from>
    <cdr:to>
      <cdr:x>0.95366</cdr:x>
      <cdr:y>0.14913</cdr:y>
    </cdr:to>
    <cdr:sp macro="" textlink="">
      <cdr:nvSpPr>
        <cdr:cNvPr id="3" name="TextBox 2"/>
        <cdr:cNvSpPr txBox="1"/>
      </cdr:nvSpPr>
      <cdr:spPr>
        <a:xfrm xmlns:a="http://schemas.openxmlformats.org/drawingml/2006/main">
          <a:off x="504825" y="228600"/>
          <a:ext cx="5572125"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42.xml><?xml version="1.0" encoding="utf-8"?>
<xdr:wsDr xmlns:xdr="http://schemas.openxmlformats.org/drawingml/2006/spreadsheetDrawing" xmlns:a="http://schemas.openxmlformats.org/drawingml/2006/main">
  <xdr:twoCellAnchor>
    <xdr:from>
      <xdr:col>11</xdr:col>
      <xdr:colOff>680357</xdr:colOff>
      <xdr:row>15</xdr:row>
      <xdr:rowOff>108857</xdr:rowOff>
    </xdr:from>
    <xdr:to>
      <xdr:col>15</xdr:col>
      <xdr:colOff>152672</xdr:colOff>
      <xdr:row>34</xdr:row>
      <xdr:rowOff>155031</xdr:rowOff>
    </xdr:to>
    <xdr:sp macro="" textlink="">
      <xdr:nvSpPr>
        <xdr:cNvPr id="6" name="Text Box 4093"/>
        <xdr:cNvSpPr txBox="1">
          <a:spLocks noChangeArrowheads="1"/>
        </xdr:cNvSpPr>
      </xdr:nvSpPr>
      <xdr:spPr bwMode="auto">
        <a:xfrm>
          <a:off x="9565821" y="639536"/>
          <a:ext cx="2520315" cy="3420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36</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rPr>
            <a:t>Liquidity injection and absorption through the Central Bank operations (average quarterly inventory), million AMD</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11</xdr:col>
      <xdr:colOff>755649</xdr:colOff>
      <xdr:row>18</xdr:row>
      <xdr:rowOff>122464</xdr:rowOff>
    </xdr:from>
    <xdr:to>
      <xdr:col>15</xdr:col>
      <xdr:colOff>227649</xdr:colOff>
      <xdr:row>34</xdr:row>
      <xdr:rowOff>28574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439057</xdr:colOff>
      <xdr:row>34</xdr:row>
      <xdr:rowOff>4718</xdr:rowOff>
    </xdr:from>
    <xdr:to>
      <xdr:col>15</xdr:col>
      <xdr:colOff>192042</xdr:colOff>
      <xdr:row>35</xdr:row>
      <xdr:rowOff>90080</xdr:rowOff>
    </xdr:to>
    <xdr:sp macro="" textlink="">
      <xdr:nvSpPr>
        <xdr:cNvPr id="7" name="Text Box 311"/>
        <xdr:cNvSpPr txBox="1"/>
      </xdr:nvSpPr>
      <xdr:spPr>
        <a:xfrm>
          <a:off x="10848521" y="3909968"/>
          <a:ext cx="1276985" cy="262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3.xml><?xml version="1.0" encoding="utf-8"?>
<c:userShapes xmlns:c="http://schemas.openxmlformats.org/drawingml/2006/chart">
  <cdr:relSizeAnchor xmlns:cdr="http://schemas.openxmlformats.org/drawingml/2006/chartDrawing">
    <cdr:from>
      <cdr:x>0.15749</cdr:x>
      <cdr:y>0.02381</cdr:y>
    </cdr:from>
    <cdr:to>
      <cdr:x>0.87768</cdr:x>
      <cdr:y>0.10714</cdr:y>
    </cdr:to>
    <cdr:sp macro="" textlink="">
      <cdr:nvSpPr>
        <cdr:cNvPr id="4" name="Text Box 3"/>
        <cdr:cNvSpPr txBox="1"/>
      </cdr:nvSpPr>
      <cdr:spPr>
        <a:xfrm xmlns:a="http://schemas.openxmlformats.org/drawingml/2006/main">
          <a:off x="981075" y="76200"/>
          <a:ext cx="4486275"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0.14337</cdr:x>
      <cdr:y>0.12522</cdr:y>
    </cdr:to>
    <cdr:sp macro="" textlink="">
      <cdr:nvSpPr>
        <cdr:cNvPr id="6" name="Text Box 5"/>
        <cdr:cNvSpPr txBox="1"/>
      </cdr:nvSpPr>
      <cdr:spPr>
        <a:xfrm xmlns:a="http://schemas.openxmlformats.org/drawingml/2006/main">
          <a:off x="0" y="0"/>
          <a:ext cx="855867" cy="242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800" b="0">
            <a:latin typeface="GHEA Grapalat" pitchFamily="50" charset="0"/>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4</xdr:col>
      <xdr:colOff>704850</xdr:colOff>
      <xdr:row>4</xdr:row>
      <xdr:rowOff>47625</xdr:rowOff>
    </xdr:from>
    <xdr:to>
      <xdr:col>8</xdr:col>
      <xdr:colOff>176530</xdr:colOff>
      <xdr:row>16</xdr:row>
      <xdr:rowOff>133350</xdr:rowOff>
    </xdr:to>
    <xdr:sp macro="" textlink="">
      <xdr:nvSpPr>
        <xdr:cNvPr id="6" name="Text Box 4093"/>
        <xdr:cNvSpPr txBox="1">
          <a:spLocks noChangeArrowheads="1"/>
        </xdr:cNvSpPr>
      </xdr:nvSpPr>
      <xdr:spPr bwMode="auto">
        <a:xfrm>
          <a:off x="3752850" y="1314450"/>
          <a:ext cx="2519680" cy="225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37</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rPr>
            <a:t>The behavior of short-term interest rates in the </a:t>
          </a:r>
          <a:r>
            <a:rPr lang="en-US" sz="700" b="1">
              <a:solidFill>
                <a:srgbClr val="1F497D"/>
              </a:solidFill>
              <a:effectLst/>
              <a:latin typeface="GHEA Grapalat" panose="02000506050000020003" pitchFamily="50" charset="0"/>
              <a:ea typeface="Times New Roman" panose="02020603050405020304" pitchFamily="18" charset="0"/>
            </a:rPr>
            <a:t>fourth </a:t>
          </a:r>
          <a:r>
            <a:rPr lang="hy-AM" sz="700" b="1">
              <a:solidFill>
                <a:srgbClr val="1F497D"/>
              </a:solidFill>
              <a:effectLst/>
              <a:latin typeface="GHEA Grapalat" panose="02000506050000020003" pitchFamily="50" charset="0"/>
              <a:ea typeface="Times New Roman" panose="02020603050405020304" pitchFamily="18" charset="0"/>
            </a:rPr>
            <a:t>quarter</a:t>
          </a:r>
          <a:r>
            <a:rPr lang="en-US" sz="700" b="1">
              <a:solidFill>
                <a:srgbClr val="1F497D"/>
              </a:solidFill>
              <a:effectLst/>
              <a:latin typeface="GHEA Grapalat" panose="02000506050000020003" pitchFamily="50" charset="0"/>
              <a:ea typeface="Times New Roman" panose="02020603050405020304" pitchFamily="18" charset="0"/>
            </a:rPr>
            <a:t> of 2018</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733424</xdr:colOff>
      <xdr:row>6</xdr:row>
      <xdr:rowOff>101600</xdr:rowOff>
    </xdr:from>
    <xdr:to>
      <xdr:col>8</xdr:col>
      <xdr:colOff>205424</xdr:colOff>
      <xdr:row>17</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358140</xdr:colOff>
      <xdr:row>17</xdr:row>
      <xdr:rowOff>34290</xdr:rowOff>
    </xdr:from>
    <xdr:to>
      <xdr:col>8</xdr:col>
      <xdr:colOff>199390</xdr:colOff>
      <xdr:row>19</xdr:row>
      <xdr:rowOff>77470</xdr:rowOff>
    </xdr:to>
    <xdr:sp macro="" textlink="">
      <xdr:nvSpPr>
        <xdr:cNvPr id="7" name="Text Box 312"/>
        <xdr:cNvSpPr txBox="1"/>
      </xdr:nvSpPr>
      <xdr:spPr>
        <a:xfrm>
          <a:off x="4168140" y="3653790"/>
          <a:ext cx="2127250" cy="40513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 Nasdaq OMX Armenia</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450273</xdr:colOff>
      <xdr:row>1</xdr:row>
      <xdr:rowOff>34637</xdr:rowOff>
    </xdr:from>
    <xdr:to>
      <xdr:col>13</xdr:col>
      <xdr:colOff>683953</xdr:colOff>
      <xdr:row>15</xdr:row>
      <xdr:rowOff>25978</xdr:rowOff>
    </xdr:to>
    <xdr:sp macro="" textlink="">
      <xdr:nvSpPr>
        <xdr:cNvPr id="6" name="Text Box 4093"/>
        <xdr:cNvSpPr txBox="1">
          <a:spLocks noChangeArrowheads="1"/>
        </xdr:cNvSpPr>
      </xdr:nvSpPr>
      <xdr:spPr bwMode="auto">
        <a:xfrm>
          <a:off x="5732318" y="242455"/>
          <a:ext cx="2519680" cy="2900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38</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rPr>
            <a:t>In the fourth quarter of 2018 yields of long-term government securities market did not change much</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10</xdr:col>
      <xdr:colOff>453661</xdr:colOff>
      <xdr:row>3</xdr:row>
      <xdr:rowOff>98037</xdr:rowOff>
    </xdr:from>
    <xdr:to>
      <xdr:col>13</xdr:col>
      <xdr:colOff>687661</xdr:colOff>
      <xdr:row>15</xdr:row>
      <xdr:rowOff>138546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83291</xdr:colOff>
      <xdr:row>16</xdr:row>
      <xdr:rowOff>1820</xdr:rowOff>
    </xdr:from>
    <xdr:to>
      <xdr:col>13</xdr:col>
      <xdr:colOff>684282</xdr:colOff>
      <xdr:row>17</xdr:row>
      <xdr:rowOff>57009</xdr:rowOff>
    </xdr:to>
    <xdr:sp macro="" textlink="">
      <xdr:nvSpPr>
        <xdr:cNvPr id="5" name="Text Box 313"/>
        <xdr:cNvSpPr txBox="1"/>
      </xdr:nvSpPr>
      <xdr:spPr>
        <a:xfrm>
          <a:off x="6127336" y="3326911"/>
          <a:ext cx="2124991" cy="26300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Central Bank</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wsDr>
</file>

<file path=xl/drawings/drawing46.xml><?xml version="1.0" encoding="utf-8"?>
<c:userShapes xmlns:c="http://schemas.openxmlformats.org/drawingml/2006/chart">
  <cdr:relSizeAnchor xmlns:cdr="http://schemas.openxmlformats.org/drawingml/2006/chartDrawing">
    <cdr:from>
      <cdr:x>0.11588</cdr:x>
      <cdr:y>0.06405</cdr:y>
    </cdr:from>
    <cdr:to>
      <cdr:x>0.49404</cdr:x>
      <cdr:y>0.15799</cdr:y>
    </cdr:to>
    <cdr:sp macro="" textlink="">
      <cdr:nvSpPr>
        <cdr:cNvPr id="2" name="Text Box 1"/>
        <cdr:cNvSpPr txBox="1"/>
      </cdr:nvSpPr>
      <cdr:spPr>
        <a:xfrm xmlns:a="http://schemas.openxmlformats.org/drawingml/2006/main">
          <a:off x="291993" y="115260"/>
          <a:ext cx="952820" cy="16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0.03605</cdr:y>
    </cdr:from>
    <cdr:to>
      <cdr:x>0.41475</cdr:x>
      <cdr:y>0.11079</cdr:y>
    </cdr:to>
    <cdr:sp macro="" textlink="">
      <cdr:nvSpPr>
        <cdr:cNvPr id="3" name="Text Box 2"/>
        <cdr:cNvSpPr txBox="1"/>
      </cdr:nvSpPr>
      <cdr:spPr>
        <a:xfrm xmlns:a="http://schemas.openxmlformats.org/drawingml/2006/main">
          <a:off x="0" y="122189"/>
          <a:ext cx="1817227" cy="253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600" i="1">
              <a:effectLst/>
              <a:latin typeface="GHEA Grapalat" panose="02000506050000020003" pitchFamily="50" charset="0"/>
              <a:ea typeface="+mn-ea"/>
              <a:cs typeface="+mn-cs"/>
            </a:rPr>
            <a:t>Yield-to-maturity, %</a:t>
          </a:r>
          <a:endParaRPr lang="en-US" sz="600" b="0" i="1">
            <a:latin typeface="GHEA Grapalat" panose="02000506050000020003" pitchFamily="50"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6</xdr:col>
      <xdr:colOff>8255</xdr:colOff>
      <xdr:row>9</xdr:row>
      <xdr:rowOff>114300</xdr:rowOff>
    </xdr:from>
    <xdr:to>
      <xdr:col>9</xdr:col>
      <xdr:colOff>241935</xdr:colOff>
      <xdr:row>22</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723900</xdr:colOff>
      <xdr:row>7</xdr:row>
      <xdr:rowOff>114300</xdr:rowOff>
    </xdr:from>
    <xdr:to>
      <xdr:col>9</xdr:col>
      <xdr:colOff>196215</xdr:colOff>
      <xdr:row>20</xdr:row>
      <xdr:rowOff>73025</xdr:rowOff>
    </xdr:to>
    <xdr:sp macro="" textlink="">
      <xdr:nvSpPr>
        <xdr:cNvPr id="6" name="Text Box 4093"/>
        <xdr:cNvSpPr txBox="1">
          <a:spLocks noChangeArrowheads="1"/>
        </xdr:cNvSpPr>
      </xdr:nvSpPr>
      <xdr:spPr bwMode="auto">
        <a:xfrm>
          <a:off x="4533900" y="657225"/>
          <a:ext cx="2520315" cy="231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39</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Interest rates on deposits of and loans to individuals</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7</xdr:col>
      <xdr:colOff>374015</xdr:colOff>
      <xdr:row>22</xdr:row>
      <xdr:rowOff>178435</xdr:rowOff>
    </xdr:from>
    <xdr:to>
      <xdr:col>9</xdr:col>
      <xdr:colOff>127000</xdr:colOff>
      <xdr:row>24</xdr:row>
      <xdr:rowOff>69215</xdr:rowOff>
    </xdr:to>
    <xdr:sp macro="" textlink="">
      <xdr:nvSpPr>
        <xdr:cNvPr id="7" name="Text Box 311"/>
        <xdr:cNvSpPr txBox="1"/>
      </xdr:nvSpPr>
      <xdr:spPr>
        <a:xfrm>
          <a:off x="5708015" y="3464560"/>
          <a:ext cx="1276985" cy="262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5</xdr:col>
      <xdr:colOff>728383</xdr:colOff>
      <xdr:row>16</xdr:row>
      <xdr:rowOff>56030</xdr:rowOff>
    </xdr:from>
    <xdr:to>
      <xdr:col>9</xdr:col>
      <xdr:colOff>200698</xdr:colOff>
      <xdr:row>27</xdr:row>
      <xdr:rowOff>25400</xdr:rowOff>
    </xdr:to>
    <xdr:sp macro="" textlink="">
      <xdr:nvSpPr>
        <xdr:cNvPr id="5" name="Text Box 4093"/>
        <xdr:cNvSpPr txBox="1">
          <a:spLocks noChangeArrowheads="1"/>
        </xdr:cNvSpPr>
      </xdr:nvSpPr>
      <xdr:spPr bwMode="auto">
        <a:xfrm>
          <a:off x="4538383" y="818030"/>
          <a:ext cx="2520315" cy="206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40</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 the fourth quarter of 2018 growth of lending owed to the increased volume of loans to households</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1200">
              <a:effectLst/>
              <a:latin typeface="Times LatArm" pitchFamily="2" charset="0"/>
              <a:ea typeface="Times New Roman" panose="02020603050405020304" pitchFamily="18" charset="0"/>
              <a:cs typeface="Times New Roman" panose="02020603050405020304" pitchFamily="18" charset="0"/>
            </a:rPr>
            <a:t> </a:t>
          </a:r>
        </a:p>
        <a:p>
          <a:pPr>
            <a:spcAft>
              <a:spcPts val="0"/>
            </a:spcAft>
          </a:pPr>
          <a:r>
            <a:rPr lang="en-US" sz="14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cs typeface="Times New Roman" panose="02020603050405020304" pitchFamily="18" charset="0"/>
            </a:rPr>
            <a:t> </a:t>
          </a:r>
          <a:endParaRPr lang="en-US" sz="1200">
            <a:effectLst/>
            <a:latin typeface="Times LatArm" pitchFamily="2" charset="0"/>
            <a:ea typeface="Times New Roman" panose="02020603050405020304" pitchFamily="18" charset="0"/>
            <a:cs typeface="Times New Roman" panose="02020603050405020304" pitchFamily="18" charset="0"/>
          </a:endParaRPr>
        </a:p>
      </xdr:txBody>
    </xdr:sp>
    <xdr:clientData/>
  </xdr:twoCellAnchor>
  <xdr:twoCellAnchor>
    <xdr:from>
      <xdr:col>5</xdr:col>
      <xdr:colOff>748550</xdr:colOff>
      <xdr:row>18</xdr:row>
      <xdr:rowOff>174813</xdr:rowOff>
    </xdr:from>
    <xdr:to>
      <xdr:col>9</xdr:col>
      <xdr:colOff>220550</xdr:colOff>
      <xdr:row>33</xdr:row>
      <xdr:rowOff>60513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526229</xdr:colOff>
      <xdr:row>33</xdr:row>
      <xdr:rowOff>99024</xdr:rowOff>
    </xdr:from>
    <xdr:to>
      <xdr:col>9</xdr:col>
      <xdr:colOff>279214</xdr:colOff>
      <xdr:row>34</xdr:row>
      <xdr:rowOff>148367</xdr:rowOff>
    </xdr:to>
    <xdr:sp macro="" textlink="">
      <xdr:nvSpPr>
        <xdr:cNvPr id="6" name="Text Box 311"/>
        <xdr:cNvSpPr txBox="1"/>
      </xdr:nvSpPr>
      <xdr:spPr>
        <a:xfrm>
          <a:off x="5860229" y="4547759"/>
          <a:ext cx="1276985" cy="2622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Central Bank</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676275</xdr:colOff>
      <xdr:row>6</xdr:row>
      <xdr:rowOff>76200</xdr:rowOff>
    </xdr:from>
    <xdr:to>
      <xdr:col>8</xdr:col>
      <xdr:colOff>148590</xdr:colOff>
      <xdr:row>19</xdr:row>
      <xdr:rowOff>16510</xdr:rowOff>
    </xdr:to>
    <xdr:sp macro="" textlink="">
      <xdr:nvSpPr>
        <xdr:cNvPr id="7" name="Text Box 3994"/>
        <xdr:cNvSpPr txBox="1">
          <a:spLocks noChangeArrowheads="1"/>
        </xdr:cNvSpPr>
      </xdr:nvSpPr>
      <xdr:spPr bwMode="auto">
        <a:xfrm>
          <a:off x="3724275" y="438150"/>
          <a:ext cx="2520315" cy="2464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4</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in trade partner countries, %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685800</xdr:colOff>
      <xdr:row>8</xdr:row>
      <xdr:rowOff>175260</xdr:rowOff>
    </xdr:from>
    <xdr:to>
      <xdr:col>8</xdr:col>
      <xdr:colOff>157480</xdr:colOff>
      <xdr:row>17</xdr:row>
      <xdr:rowOff>170815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726440</xdr:colOff>
      <xdr:row>18</xdr:row>
      <xdr:rowOff>40005</xdr:rowOff>
    </xdr:from>
    <xdr:to>
      <xdr:col>8</xdr:col>
      <xdr:colOff>240030</xdr:colOff>
      <xdr:row>20</xdr:row>
      <xdr:rowOff>13970</xdr:rowOff>
    </xdr:to>
    <xdr:sp macro="" textlink="">
      <xdr:nvSpPr>
        <xdr:cNvPr id="6" name="Text Box 25"/>
        <xdr:cNvSpPr txBox="1"/>
      </xdr:nvSpPr>
      <xdr:spPr>
        <a:xfrm>
          <a:off x="3774440" y="3792855"/>
          <a:ext cx="2561590"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solidFill>
                <a:schemeClr val="dk1"/>
              </a:solidFill>
              <a:effectLst/>
              <a:latin typeface="GHEA Grapalat" panose="02000506050000020003" pitchFamily="50" charset="0"/>
              <a:ea typeface="+mn-ea"/>
              <a:cs typeface="+mn-cs"/>
            </a:rPr>
            <a:t>Source: Bureau of Labor Statistics (BLS), Eurostat, Rosstat, Central Bank forecast</a:t>
          </a:r>
          <a:r>
            <a:rPr lang="en-US" sz="700" i="1">
              <a:effectLst/>
              <a:latin typeface="GHEA Grapalat" panose="02000506050000020003" pitchFamily="50" charset="0"/>
              <a:ea typeface="Times New Roman" panose="02020603050405020304" pitchFamily="18" charset="0"/>
              <a:cs typeface="Sylfaen" panose="010A0502050306030303" pitchFamily="18"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endParaRPr lang="en-US" sz="700" i="1">
            <a:effectLst/>
            <a:latin typeface="GHEA Grapalat" panose="02000506050000020003" pitchFamily="50" charset="0"/>
            <a:ea typeface="Times New Roman" panose="02020603050405020304" pitchFamily="18" charset="0"/>
            <a:cs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38100</xdr:colOff>
      <xdr:row>6</xdr:row>
      <xdr:rowOff>38100</xdr:rowOff>
    </xdr:from>
    <xdr:to>
      <xdr:col>8</xdr:col>
      <xdr:colOff>271780</xdr:colOff>
      <xdr:row>17</xdr:row>
      <xdr:rowOff>133350</xdr:rowOff>
    </xdr:to>
    <xdr:sp macro="" textlink="">
      <xdr:nvSpPr>
        <xdr:cNvPr id="5" name="Text Box 4028"/>
        <xdr:cNvSpPr txBox="1">
          <a:spLocks noChangeArrowheads="1"/>
        </xdr:cNvSpPr>
      </xdr:nvSpPr>
      <xdr:spPr bwMode="auto">
        <a:xfrm>
          <a:off x="3848100" y="400050"/>
          <a:ext cx="251968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5</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International prices of raw materials and food products</a:t>
          </a:r>
          <a:endParaRPr lang="en-US" sz="1200">
            <a:effectLst/>
            <a:latin typeface="Times New Roman" panose="02020603050405020304" pitchFamily="18" charset="0"/>
            <a:ea typeface="Times New Roman" panose="02020603050405020304" pitchFamily="18" charset="0"/>
          </a:endParaRPr>
        </a:p>
        <a:p>
          <a:pPr>
            <a:spcAft>
              <a:spcPts val="0"/>
            </a:spcAft>
          </a:pP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5</xdr:col>
      <xdr:colOff>40640</xdr:colOff>
      <xdr:row>7</xdr:row>
      <xdr:rowOff>153670</xdr:rowOff>
    </xdr:from>
    <xdr:to>
      <xdr:col>8</xdr:col>
      <xdr:colOff>234315</xdr:colOff>
      <xdr:row>18</xdr:row>
      <xdr:rowOff>8255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252730</xdr:colOff>
      <xdr:row>18</xdr:row>
      <xdr:rowOff>73025</xdr:rowOff>
    </xdr:from>
    <xdr:to>
      <xdr:col>8</xdr:col>
      <xdr:colOff>252730</xdr:colOff>
      <xdr:row>20</xdr:row>
      <xdr:rowOff>46990</xdr:rowOff>
    </xdr:to>
    <xdr:sp macro="" textlink="">
      <xdr:nvSpPr>
        <xdr:cNvPr id="6" name="Text Box 26"/>
        <xdr:cNvSpPr txBox="1"/>
      </xdr:nvSpPr>
      <xdr:spPr>
        <a:xfrm>
          <a:off x="4062730" y="2749550"/>
          <a:ext cx="2286000" cy="39306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World Bank, FAO, 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cs typeface="Calibri" panose="020F0502020204030204" pitchFamily="34" charset="0"/>
            </a:rPr>
            <a:t>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347382</xdr:colOff>
      <xdr:row>24</xdr:row>
      <xdr:rowOff>156882</xdr:rowOff>
    </xdr:from>
    <xdr:to>
      <xdr:col>32</xdr:col>
      <xdr:colOff>580427</xdr:colOff>
      <xdr:row>40</xdr:row>
      <xdr:rowOff>192310</xdr:rowOff>
    </xdr:to>
    <xdr:sp macro="" textlink="">
      <xdr:nvSpPr>
        <xdr:cNvPr id="8" name="Text Box 4007"/>
        <xdr:cNvSpPr txBox="1">
          <a:spLocks noChangeArrowheads="1"/>
        </xdr:cNvSpPr>
      </xdr:nvSpPr>
      <xdr:spPr bwMode="auto">
        <a:xfrm>
          <a:off x="22658294" y="515470"/>
          <a:ext cx="2519045" cy="30049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1</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Inflation (12-month) forecast probability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distribution for 3-year horizon</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8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29</xdr:col>
      <xdr:colOff>760130</xdr:colOff>
      <xdr:row>46</xdr:row>
      <xdr:rowOff>112446</xdr:rowOff>
    </xdr:from>
    <xdr:to>
      <xdr:col>32</xdr:col>
      <xdr:colOff>585259</xdr:colOff>
      <xdr:row>48</xdr:row>
      <xdr:rowOff>24983</xdr:rowOff>
    </xdr:to>
    <xdr:sp macro="" textlink="">
      <xdr:nvSpPr>
        <xdr:cNvPr id="7" name="Text Box 22"/>
        <xdr:cNvSpPr txBox="1"/>
      </xdr:nvSpPr>
      <xdr:spPr>
        <a:xfrm>
          <a:off x="23071042" y="4718064"/>
          <a:ext cx="2111129" cy="3383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en-US" sz="700" i="1">
              <a:effectLst/>
              <a:latin typeface="GHEA Grapalat" panose="02000506050000020003" pitchFamily="50" charset="0"/>
              <a:ea typeface="Times New Roman" panose="02020603050405020304" pitchFamily="18" charset="0"/>
              <a:cs typeface="Calibri" panose="020F0502020204030204" pitchFamily="34" charset="0"/>
            </a:rPr>
            <a:t> </a:t>
          </a:r>
          <a:r>
            <a:rPr lang="en-US" sz="700" i="1">
              <a:solidFill>
                <a:schemeClr val="dk1"/>
              </a:solidFill>
              <a:effectLst/>
              <a:latin typeface="GHEA Grapalat" panose="02000506050000020003" pitchFamily="50" charset="0"/>
              <a:ea typeface="+mn-ea"/>
              <a:cs typeface="+mn-cs"/>
            </a:rPr>
            <a:t>Source: Armenia Statistics Committee, Central Bank forecast</a:t>
          </a:r>
          <a:r>
            <a:rPr lang="en-US" sz="700" i="1">
              <a:effectLst/>
              <a:latin typeface="GHEA Grapalat" panose="02000506050000020003" pitchFamily="50" charset="0"/>
              <a:ea typeface="Times New Roman" panose="02020603050405020304" pitchFamily="18" charset="0"/>
              <a:cs typeface="Times New Roman" panose="02020603050405020304" pitchFamily="18" charset="0"/>
            </a:rPr>
            <a:t> </a:t>
          </a:r>
          <a:endParaRPr lang="en-US" sz="700">
            <a:effectLst/>
            <a:latin typeface="GHEA Grapalat" panose="02000506050000020003" pitchFamily="50" charset="0"/>
            <a:ea typeface="Times New Roman" panose="02020603050405020304" pitchFamily="18" charset="0"/>
            <a:cs typeface="Times New Roman" panose="02020603050405020304" pitchFamily="18" charset="0"/>
          </a:endParaRPr>
        </a:p>
      </xdr:txBody>
    </xdr:sp>
    <xdr:clientData/>
  </xdr:twoCellAnchor>
  <xdr:twoCellAnchor>
    <xdr:from>
      <xdr:col>29</xdr:col>
      <xdr:colOff>291353</xdr:colOff>
      <xdr:row>27</xdr:row>
      <xdr:rowOff>134471</xdr:rowOff>
    </xdr:from>
    <xdr:to>
      <xdr:col>32</xdr:col>
      <xdr:colOff>525353</xdr:colOff>
      <xdr:row>45</xdr:row>
      <xdr:rowOff>202236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437030</xdr:colOff>
      <xdr:row>28</xdr:row>
      <xdr:rowOff>145676</xdr:rowOff>
    </xdr:from>
    <xdr:to>
      <xdr:col>32</xdr:col>
      <xdr:colOff>336065</xdr:colOff>
      <xdr:row>30</xdr:row>
      <xdr:rowOff>153979</xdr:rowOff>
    </xdr:to>
    <xdr:sp macro="" textlink="">
      <xdr:nvSpPr>
        <xdr:cNvPr id="10" name="Text Box 1"/>
        <xdr:cNvSpPr txBox="1"/>
      </xdr:nvSpPr>
      <xdr:spPr>
        <a:xfrm>
          <a:off x="24271942" y="1221441"/>
          <a:ext cx="661035" cy="366891"/>
        </a:xfrm>
        <a:prstGeom prst="rect">
          <a:avLst/>
        </a:prstGeom>
      </xdr:spPr>
      <xdr:txBody>
        <a:bodyPr wrap="square" lIns="0" tIns="0" rIns="0" bIns="0" rtlCol="0">
          <a:noAutofit/>
        </a:bodyPr>
        <a:lstStyle/>
        <a:p>
          <a:pPr algn="ctr">
            <a:spcAft>
              <a:spcPts val="0"/>
            </a:spcAft>
          </a:pPr>
          <a:r>
            <a:rPr lang="en-US" sz="700">
              <a:effectLst/>
              <a:latin typeface="GHEA Grapalat" panose="02000506050000020003" pitchFamily="50" charset="0"/>
              <a:ea typeface="Times New Roman" panose="02020603050405020304" pitchFamily="18" charset="0"/>
              <a:cs typeface="Sylfaen" panose="010A0502050306030303" pitchFamily="18" charset="0"/>
            </a:rPr>
            <a:t>MP’s          influence horizon</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31</xdr:col>
      <xdr:colOff>469415</xdr:colOff>
      <xdr:row>31</xdr:row>
      <xdr:rowOff>57870</xdr:rowOff>
    </xdr:from>
    <xdr:to>
      <xdr:col>32</xdr:col>
      <xdr:colOff>264945</xdr:colOff>
      <xdr:row>31</xdr:row>
      <xdr:rowOff>57870</xdr:rowOff>
    </xdr:to>
    <xdr:cxnSp macro="">
      <xdr:nvCxnSpPr>
        <xdr:cNvPr id="11" name="Straight Arrow Connector 10"/>
        <xdr:cNvCxnSpPr/>
      </xdr:nvCxnSpPr>
      <xdr:spPr>
        <a:xfrm>
          <a:off x="24304327" y="1671517"/>
          <a:ext cx="557530" cy="0"/>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50800</xdr:colOff>
      <xdr:row>8</xdr:row>
      <xdr:rowOff>95250</xdr:rowOff>
    </xdr:from>
    <xdr:to>
      <xdr:col>5</xdr:col>
      <xdr:colOff>284480</xdr:colOff>
      <xdr:row>18</xdr:row>
      <xdr:rowOff>95249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6</xdr:row>
      <xdr:rowOff>0</xdr:rowOff>
    </xdr:from>
    <xdr:to>
      <xdr:col>5</xdr:col>
      <xdr:colOff>243840</xdr:colOff>
      <xdr:row>17</xdr:row>
      <xdr:rowOff>131445</xdr:rowOff>
    </xdr:to>
    <xdr:sp macro="" textlink="">
      <xdr:nvSpPr>
        <xdr:cNvPr id="5" name="Text Box 4141"/>
        <xdr:cNvSpPr txBox="1">
          <a:spLocks noChangeArrowheads="1"/>
        </xdr:cNvSpPr>
      </xdr:nvSpPr>
      <xdr:spPr bwMode="auto">
        <a:xfrm>
          <a:off x="771525" y="1085850"/>
          <a:ext cx="2520315" cy="2122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7</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Demand components contributing to the growth</a:t>
          </a:r>
          <a:r>
            <a:rPr lang="hy-AM"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a:t>
          </a: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percentage point</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a:effectLst/>
              <a:latin typeface="Times LatArm" pitchFamily="2"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139700</xdr:colOff>
      <xdr:row>18</xdr:row>
      <xdr:rowOff>109220</xdr:rowOff>
    </xdr:from>
    <xdr:to>
      <xdr:col>5</xdr:col>
      <xdr:colOff>309245</xdr:colOff>
      <xdr:row>20</xdr:row>
      <xdr:rowOff>97790</xdr:rowOff>
    </xdr:to>
    <xdr:sp macro="" textlink="">
      <xdr:nvSpPr>
        <xdr:cNvPr id="6" name="Text Box 3843"/>
        <xdr:cNvSpPr txBox="1"/>
      </xdr:nvSpPr>
      <xdr:spPr>
        <a:xfrm>
          <a:off x="901700" y="3366770"/>
          <a:ext cx="2455545" cy="35052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85725</xdr:colOff>
      <xdr:row>10</xdr:row>
      <xdr:rowOff>171450</xdr:rowOff>
    </xdr:from>
    <xdr:to>
      <xdr:col>6</xdr:col>
      <xdr:colOff>319405</xdr:colOff>
      <xdr:row>26</xdr:row>
      <xdr:rowOff>69850</xdr:rowOff>
    </xdr:to>
    <xdr:sp macro="" textlink="">
      <xdr:nvSpPr>
        <xdr:cNvPr id="6" name="Text Box 45"/>
        <xdr:cNvSpPr txBox="1">
          <a:spLocks noChangeAspect="1" noChangeArrowheads="1"/>
        </xdr:cNvSpPr>
      </xdr:nvSpPr>
      <xdr:spPr bwMode="auto">
        <a:xfrm>
          <a:off x="2676525" y="1800225"/>
          <a:ext cx="2519680" cy="2794000"/>
        </a:xfrm>
        <a:prstGeom prst="rect">
          <a:avLst/>
        </a:prstGeom>
        <a:noFill/>
        <a:ln>
          <a:noFill/>
        </a:ln>
        <a:extLst/>
      </xdr:spPr>
      <xdr:txBody>
        <a:bodyPr rot="0" vert="horz" wrap="square" lIns="91440" tIns="45720" rIns="91440" bIns="45720" anchor="t" anchorCtr="0" upright="1">
          <a:noAutofit/>
        </a:bodyPr>
        <a:lstStyle/>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Chart 8</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2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Changes in real export and import of goods and services in the medium term,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i="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solidFill>
                <a:srgbClr val="1F497D"/>
              </a:solidFill>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a:p>
          <a:pPr>
            <a:spcAft>
              <a:spcPts val="0"/>
            </a:spcAft>
          </a:pPr>
          <a:r>
            <a:rPr lang="en-US" sz="700" b="1">
              <a:effectLst/>
              <a:latin typeface="GHEA Grapalat" panose="02000506050000020003" pitchFamily="50" charset="0"/>
              <a:ea typeface="Times New Roman" panose="02020603050405020304" pitchFamily="18" charset="0"/>
              <a:cs typeface="Sylfaen" panose="010A0502050306030303"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126998</xdr:colOff>
      <xdr:row>13</xdr:row>
      <xdr:rowOff>123826</xdr:rowOff>
    </xdr:from>
    <xdr:to>
      <xdr:col>6</xdr:col>
      <xdr:colOff>360998</xdr:colOff>
      <xdr:row>26</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133350</xdr:colOff>
      <xdr:row>13</xdr:row>
      <xdr:rowOff>135891</xdr:rowOff>
    </xdr:from>
    <xdr:to>
      <xdr:col>6</xdr:col>
      <xdr:colOff>323851</xdr:colOff>
      <xdr:row>22</xdr:row>
      <xdr:rowOff>9526</xdr:rowOff>
    </xdr:to>
    <xdr:sp macro="" textlink="">
      <xdr:nvSpPr>
        <xdr:cNvPr id="7" name="Rectangle 6"/>
        <xdr:cNvSpPr/>
      </xdr:nvSpPr>
      <xdr:spPr>
        <a:xfrm>
          <a:off x="4248150" y="2307591"/>
          <a:ext cx="952501" cy="1502410"/>
        </a:xfrm>
        <a:prstGeom prst="rect">
          <a:avLst/>
        </a:prstGeom>
        <a:solidFill>
          <a:schemeClr val="bg1">
            <a:lumMod val="50000"/>
            <a:alpha val="2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a:noAutofit/>
        </a:bodyPr>
        <a:lstStyle/>
        <a:p>
          <a:pPr algn="ctr">
            <a:spcAft>
              <a:spcPts val="0"/>
            </a:spcAft>
          </a:pPr>
          <a:r>
            <a:rPr lang="en-US" sz="1200">
              <a:effectLst/>
              <a:latin typeface="Times New Roman" panose="02020603050405020304" pitchFamily="18" charset="0"/>
              <a:ea typeface="Times New Roman" panose="02020603050405020304" pitchFamily="18" charset="0"/>
            </a:rPr>
            <a:t> </a:t>
          </a:r>
        </a:p>
      </xdr:txBody>
    </xdr:sp>
    <xdr:clientData/>
  </xdr:twoCellAnchor>
  <xdr:twoCellAnchor>
    <xdr:from>
      <xdr:col>3</xdr:col>
      <xdr:colOff>258445</xdr:colOff>
      <xdr:row>26</xdr:row>
      <xdr:rowOff>53975</xdr:rowOff>
    </xdr:from>
    <xdr:to>
      <xdr:col>6</xdr:col>
      <xdr:colOff>421005</xdr:colOff>
      <xdr:row>28</xdr:row>
      <xdr:rowOff>68580</xdr:rowOff>
    </xdr:to>
    <xdr:sp macro="" textlink="">
      <xdr:nvSpPr>
        <xdr:cNvPr id="8" name="Text Box 3851"/>
        <xdr:cNvSpPr txBox="1"/>
      </xdr:nvSpPr>
      <xdr:spPr>
        <a:xfrm>
          <a:off x="2849245" y="4578350"/>
          <a:ext cx="2448560" cy="376555"/>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r"/>
          <a:r>
            <a:rPr lang="en-US" sz="700" i="1">
              <a:solidFill>
                <a:srgbClr val="000000"/>
              </a:solidFill>
              <a:effectLst/>
              <a:ea typeface="Times New Roman" panose="02020603050405020304" pitchFamily="18" charset="0"/>
              <a:cs typeface="Calibri" panose="020F0502020204030204" pitchFamily="34" charset="0"/>
            </a:rPr>
            <a:t> </a:t>
          </a:r>
          <a:r>
            <a:rPr lang="en-US" sz="700" i="1">
              <a:effectLst/>
              <a:latin typeface="GHEA Grapalat" panose="02000506050000020003" pitchFamily="50" charset="0"/>
              <a:ea typeface="Times New Roman" panose="02020603050405020304" pitchFamily="18" charset="0"/>
              <a:cs typeface="Sylfaen" panose="010A0502050306030303" pitchFamily="18" charset="0"/>
            </a:rPr>
            <a:t>Source: Armenia Statistics Committee, </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effectLst/>
              <a:latin typeface="GHEA Grapalat" panose="02000506050000020003" pitchFamily="50" charset="0"/>
              <a:ea typeface="Times New Roman" panose="02020603050405020304" pitchFamily="18" charset="0"/>
              <a:cs typeface="Sylfaen" panose="010A0502050306030303" pitchFamily="18" charset="0"/>
            </a:rPr>
            <a:t>Central Bank forecast</a:t>
          </a:r>
          <a:endParaRPr lang="en-US" sz="1200">
            <a:effectLst/>
            <a:latin typeface="Times New Roman" panose="02020603050405020304" pitchFamily="18" charset="0"/>
            <a:ea typeface="Times New Roman" panose="02020603050405020304" pitchFamily="18" charset="0"/>
          </a:endParaRPr>
        </a:p>
        <a:p>
          <a:pPr algn="r">
            <a:spcAft>
              <a:spcPts val="0"/>
            </a:spcAft>
          </a:pPr>
          <a:r>
            <a:rPr lang="en-US" sz="700" i="1">
              <a:solidFill>
                <a:srgbClr val="000000"/>
              </a:solidFill>
              <a:effectLst/>
              <a:latin typeface="GHEA Grapalat" panose="02000506050000020003" pitchFamily="50" charset="0"/>
              <a:ea typeface="Times New Roman" panose="02020603050405020304" pitchFamily="18" charset="0"/>
            </a:rPr>
            <a:t> </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8.40\2019Q1_forecasting_team\prognoza_fanchart2019_1_cumulativ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óza HDP"/>
      <sheetName val="Compatibility Report"/>
    </sheetNames>
    <sheetDataSet>
      <sheetData sheetId="0">
        <row r="1">
          <cell r="B1" t="str">
            <v>Ï»ÝïñáÝ³Ï³Ý</v>
          </cell>
          <cell r="C1" t="str">
            <v>Ý³Ëáñ¹ Ï³ÝË³ï»ëáõÙ</v>
          </cell>
          <cell r="D1">
            <v>-0.9</v>
          </cell>
          <cell r="E1">
            <v>-0.7</v>
          </cell>
          <cell r="F1">
            <v>-0.5</v>
          </cell>
          <cell r="G1">
            <v>-0.3</v>
          </cell>
        </row>
        <row r="6">
          <cell r="A6" t="str">
            <v>I/11</v>
          </cell>
        </row>
        <row r="7">
          <cell r="A7" t="str">
            <v>II</v>
          </cell>
        </row>
        <row r="8">
          <cell r="A8" t="str">
            <v>III</v>
          </cell>
        </row>
        <row r="9">
          <cell r="A9" t="str">
            <v>IV</v>
          </cell>
        </row>
        <row r="10">
          <cell r="A10" t="str">
            <v>I/12</v>
          </cell>
        </row>
        <row r="11">
          <cell r="A11" t="str">
            <v>II</v>
          </cell>
        </row>
        <row r="12">
          <cell r="A12" t="str">
            <v>III</v>
          </cell>
        </row>
        <row r="13">
          <cell r="A13" t="str">
            <v>IV</v>
          </cell>
        </row>
        <row r="14">
          <cell r="A14" t="str">
            <v>I/13</v>
          </cell>
        </row>
        <row r="15">
          <cell r="A15" t="str">
            <v>II</v>
          </cell>
        </row>
        <row r="16">
          <cell r="A16" t="str">
            <v>III</v>
          </cell>
        </row>
        <row r="17">
          <cell r="A17" t="str">
            <v>IV</v>
          </cell>
        </row>
        <row r="18">
          <cell r="A18" t="str">
            <v>I/14</v>
          </cell>
        </row>
        <row r="19">
          <cell r="A19" t="str">
            <v>II</v>
          </cell>
        </row>
        <row r="20">
          <cell r="A20" t="str">
            <v>III</v>
          </cell>
        </row>
        <row r="21">
          <cell r="A21" t="str">
            <v>IV</v>
          </cell>
        </row>
        <row r="22">
          <cell r="A22" t="str">
            <v>I/15</v>
          </cell>
        </row>
        <row r="23">
          <cell r="A23" t="str">
            <v>II</v>
          </cell>
        </row>
        <row r="24">
          <cell r="A24" t="str">
            <v>III</v>
          </cell>
        </row>
        <row r="25">
          <cell r="A25" t="str">
            <v>IV</v>
          </cell>
        </row>
        <row r="26">
          <cell r="A26" t="str">
            <v>I/16</v>
          </cell>
        </row>
        <row r="27">
          <cell r="A27" t="str">
            <v>II</v>
          </cell>
        </row>
        <row r="28">
          <cell r="A28" t="str">
            <v>III</v>
          </cell>
        </row>
        <row r="29">
          <cell r="A29" t="str">
            <v>IV</v>
          </cell>
        </row>
        <row r="31">
          <cell r="A31" t="str">
            <v>II</v>
          </cell>
          <cell r="B31">
            <v>1.6604982565880562</v>
          </cell>
          <cell r="C31">
            <v>1.6604982565880562</v>
          </cell>
          <cell r="D31">
            <v>1.6604982565880562</v>
          </cell>
          <cell r="E31">
            <v>1.6604982565880562</v>
          </cell>
          <cell r="F31">
            <v>1.6604982565880562</v>
          </cell>
          <cell r="G31">
            <v>1.6604982565880562</v>
          </cell>
          <cell r="H31">
            <v>1.6604982565880562</v>
          </cell>
          <cell r="I31">
            <v>1.6604982565880562</v>
          </cell>
          <cell r="J31">
            <v>1.6604982565880562</v>
          </cell>
          <cell r="K31">
            <v>1.6604982565880562</v>
          </cell>
        </row>
        <row r="32">
          <cell r="A32" t="str">
            <v>III</v>
          </cell>
          <cell r="B32">
            <v>3.8421999670319167</v>
          </cell>
          <cell r="C32">
            <v>3.8421999670319167</v>
          </cell>
          <cell r="D32">
            <v>3.8421999670319167</v>
          </cell>
          <cell r="E32">
            <v>3.8421999670319167</v>
          </cell>
          <cell r="F32">
            <v>3.8421999670319167</v>
          </cell>
          <cell r="G32">
            <v>3.8421999670319167</v>
          </cell>
          <cell r="H32">
            <v>3.8421999670319167</v>
          </cell>
          <cell r="I32">
            <v>3.8421999670319167</v>
          </cell>
          <cell r="J32">
            <v>3.8421999670319167</v>
          </cell>
          <cell r="K32">
            <v>3.8421999670319167</v>
          </cell>
        </row>
        <row r="33">
          <cell r="A33" t="str">
            <v>IV</v>
          </cell>
          <cell r="B33">
            <v>7.4885753673819835</v>
          </cell>
          <cell r="C33">
            <v>7.4885753673819835</v>
          </cell>
          <cell r="D33">
            <v>7.4885753673819835</v>
          </cell>
          <cell r="E33">
            <v>7.4885753673819835</v>
          </cell>
          <cell r="F33">
            <v>7.4885753673819835</v>
          </cell>
          <cell r="G33">
            <v>7.4885753673819835</v>
          </cell>
          <cell r="H33">
            <v>7.4885753673819835</v>
          </cell>
          <cell r="I33">
            <v>7.4885753673819835</v>
          </cell>
          <cell r="J33">
            <v>7.4885753673819835</v>
          </cell>
          <cell r="K33">
            <v>7.4885753673819835</v>
          </cell>
        </row>
        <row r="34">
          <cell r="A34" t="str">
            <v>I/18</v>
          </cell>
          <cell r="B34">
            <v>7.9583957307692117</v>
          </cell>
          <cell r="C34">
            <v>7.9388796723195441</v>
          </cell>
          <cell r="D34">
            <v>7.9583957307692117</v>
          </cell>
          <cell r="E34">
            <v>7.9583957307692117</v>
          </cell>
          <cell r="F34">
            <v>7.9583957307692117</v>
          </cell>
          <cell r="G34">
            <v>7.9583957307692117</v>
          </cell>
          <cell r="H34">
            <v>7.9583957307692117</v>
          </cell>
          <cell r="I34">
            <v>7.9583957307692117</v>
          </cell>
          <cell r="J34">
            <v>7.9583957307692117</v>
          </cell>
          <cell r="K34">
            <v>7.9583957307692117</v>
          </cell>
        </row>
        <row r="35">
          <cell r="A35" t="str">
            <v>II</v>
          </cell>
          <cell r="B35">
            <v>8.1175985207559478</v>
          </cell>
          <cell r="C35">
            <v>8.0319851574546846</v>
          </cell>
          <cell r="D35">
            <v>8.1175985207559478</v>
          </cell>
          <cell r="E35">
            <v>8.1175985207559478</v>
          </cell>
          <cell r="F35">
            <v>8.1175985207559478</v>
          </cell>
          <cell r="G35">
            <v>8.1175985207559478</v>
          </cell>
          <cell r="H35">
            <v>8.1175985207559478</v>
          </cell>
          <cell r="I35">
            <v>8.1175985207559478</v>
          </cell>
          <cell r="J35">
            <v>8.1175985207559478</v>
          </cell>
          <cell r="K35">
            <v>8.1175985207559478</v>
          </cell>
        </row>
        <row r="36">
          <cell r="A36" t="str">
            <v>III</v>
          </cell>
          <cell r="B36">
            <v>7.4524211945983012</v>
          </cell>
          <cell r="C36">
            <v>7.6320521969022224</v>
          </cell>
          <cell r="D36">
            <v>7.4524211945983012</v>
          </cell>
          <cell r="E36">
            <v>7.4524211945983012</v>
          </cell>
          <cell r="F36">
            <v>7.4524211945983012</v>
          </cell>
          <cell r="G36">
            <v>7.4524211945983012</v>
          </cell>
          <cell r="H36">
            <v>7.4524211945983012</v>
          </cell>
          <cell r="I36">
            <v>7.4524211945983012</v>
          </cell>
          <cell r="J36">
            <v>7.4524211945983012</v>
          </cell>
          <cell r="K36">
            <v>7.4524211945983012</v>
          </cell>
        </row>
        <row r="37">
          <cell r="A37" t="str">
            <v>IV</v>
          </cell>
          <cell r="B37">
            <v>5.1617576644154894</v>
          </cell>
          <cell r="C37">
            <v>4.9053174567842603</v>
          </cell>
          <cell r="D37">
            <v>4.8433455236708607</v>
          </cell>
          <cell r="E37">
            <v>4.9611240220776196</v>
          </cell>
          <cell r="F37">
            <v>5.0311893744769582</v>
          </cell>
          <cell r="G37">
            <v>5.0871670062734973</v>
          </cell>
          <cell r="H37">
            <v>5.231519046678029</v>
          </cell>
          <cell r="I37">
            <v>5.2838724789600757</v>
          </cell>
          <cell r="J37">
            <v>5.3494015405589854</v>
          </cell>
          <cell r="K37">
            <v>5.4595546221154025</v>
          </cell>
        </row>
        <row r="38">
          <cell r="A38" t="str">
            <v>I/19</v>
          </cell>
          <cell r="B38">
            <v>4.5265434119166059</v>
          </cell>
          <cell r="C38">
            <v>3.5353142958390151</v>
          </cell>
          <cell r="D38">
            <v>3.4121009193104053</v>
          </cell>
          <cell r="E38">
            <v>3.8243256637340624</v>
          </cell>
          <cell r="F38">
            <v>4.0695543971317472</v>
          </cell>
          <cell r="G38">
            <v>4.2654761084196346</v>
          </cell>
          <cell r="H38">
            <v>4.7707082498354936</v>
          </cell>
          <cell r="I38">
            <v>4.9539452628226579</v>
          </cell>
          <cell r="J38">
            <v>5.1832969784188414</v>
          </cell>
          <cell r="K38">
            <v>5.5688327638663022</v>
          </cell>
        </row>
        <row r="39">
          <cell r="A39" t="str">
            <v>II</v>
          </cell>
          <cell r="B39">
            <v>4.081549952711498</v>
          </cell>
          <cell r="C39">
            <v>3.0860841744169107</v>
          </cell>
          <cell r="D39">
            <v>2.1710771082437255</v>
          </cell>
          <cell r="E39">
            <v>2.8777480986842807</v>
          </cell>
          <cell r="F39">
            <v>3.2981402130803117</v>
          </cell>
          <cell r="G39">
            <v>3.6340060038595476</v>
          </cell>
          <cell r="H39">
            <v>4.5001182462867337</v>
          </cell>
          <cell r="I39">
            <v>4.8142388399790157</v>
          </cell>
          <cell r="J39">
            <v>5.207413209572473</v>
          </cell>
          <cell r="K39">
            <v>5.8683316989109775</v>
          </cell>
        </row>
        <row r="40">
          <cell r="A40" t="str">
            <v>III</v>
          </cell>
          <cell r="B40">
            <v>5.0307027717546333</v>
          </cell>
          <cell r="C40">
            <v>3.6657606589407266</v>
          </cell>
          <cell r="D40">
            <v>1.8465813643083466</v>
          </cell>
          <cell r="E40">
            <v>3.0243663483759384</v>
          </cell>
          <cell r="F40">
            <v>3.7250198723693226</v>
          </cell>
          <cell r="G40">
            <v>4.284796190334716</v>
          </cell>
          <cell r="H40">
            <v>5.7283165943800274</v>
          </cell>
          <cell r="I40">
            <v>6.2518509172004952</v>
          </cell>
          <cell r="J40">
            <v>6.9071415331895913</v>
          </cell>
          <cell r="K40">
            <v>8.0086723487537661</v>
          </cell>
        </row>
        <row r="41">
          <cell r="A41" t="str">
            <v>IV</v>
          </cell>
          <cell r="B41">
            <v>5.3538269031288053</v>
          </cell>
          <cell r="C41">
            <v>4.981127399874552</v>
          </cell>
          <cell r="D41">
            <v>1.923271321365752</v>
          </cell>
          <cell r="E41">
            <v>3.1922106406269144</v>
          </cell>
          <cell r="F41">
            <v>3.9470910456254185</v>
          </cell>
          <cell r="G41">
            <v>4.5501910931437362</v>
          </cell>
          <cell r="H41">
            <v>6.0970967646207015</v>
          </cell>
          <cell r="I41">
            <v>6.6548943182078482</v>
          </cell>
          <cell r="J41">
            <v>7.3530710882009735</v>
          </cell>
          <cell r="K41">
            <v>8.5266926968328391</v>
          </cell>
        </row>
        <row r="42">
          <cell r="A42" t="str">
            <v>I/20</v>
          </cell>
          <cell r="B42">
            <v>5.1457212290419818</v>
          </cell>
          <cell r="C42">
            <v>5.6393287886021142</v>
          </cell>
          <cell r="D42">
            <v>1.4687314729621619</v>
          </cell>
          <cell r="E42">
            <v>2.828825127416895</v>
          </cell>
          <cell r="F42">
            <v>3.6379324134205184</v>
          </cell>
          <cell r="G42">
            <v>4.2843561904917609</v>
          </cell>
          <cell r="H42">
            <v>5.9346471294003802</v>
          </cell>
          <cell r="I42">
            <v>6.5267079137542057</v>
          </cell>
          <cell r="J42">
            <v>7.2677708377513603</v>
          </cell>
          <cell r="K42">
            <v>8.5134832394509168</v>
          </cell>
        </row>
        <row r="43">
          <cell r="A43" t="str">
            <v>II</v>
          </cell>
          <cell r="B43">
            <v>5.1699469393101936</v>
          </cell>
          <cell r="C43">
            <v>5.6205198405008048</v>
          </cell>
          <cell r="D43">
            <v>1.246523008913607</v>
          </cell>
          <cell r="E43">
            <v>2.6977709985619107</v>
          </cell>
          <cell r="F43">
            <v>3.5611051655706536</v>
          </cell>
          <cell r="G43">
            <v>4.2508526721948208</v>
          </cell>
          <cell r="H43">
            <v>6.0045288785350941</v>
          </cell>
          <cell r="I43">
            <v>6.6308528936555984</v>
          </cell>
          <cell r="J43">
            <v>7.4148019716567823</v>
          </cell>
          <cell r="K43">
            <v>8.7326051664240296</v>
          </cell>
        </row>
        <row r="44">
          <cell r="A44" t="str">
            <v>III</v>
          </cell>
          <cell r="B44">
            <v>4.9087939130432829</v>
          </cell>
          <cell r="C44">
            <v>5.3614110722551658</v>
          </cell>
          <cell r="D44">
            <v>0.73893580832992978</v>
          </cell>
          <cell r="E44">
            <v>2.2813381331718046</v>
          </cell>
          <cell r="F44">
            <v>3.1988991811856655</v>
          </cell>
          <cell r="G44">
            <v>3.9319704173627588</v>
          </cell>
          <cell r="H44">
            <v>5.7890318911346847</v>
          </cell>
          <cell r="I44">
            <v>6.4496191370218696</v>
          </cell>
          <cell r="J44">
            <v>7.276454369027082</v>
          </cell>
          <cell r="K44">
            <v>8.6663483568620183</v>
          </cell>
        </row>
        <row r="45">
          <cell r="A45" t="str">
            <v>IV</v>
          </cell>
          <cell r="B45">
            <v>5.131136630109296</v>
          </cell>
          <cell r="C45">
            <v>4.7554448515979573</v>
          </cell>
          <cell r="D45">
            <v>0.7673245959651136</v>
          </cell>
          <cell r="E45">
            <v>2.3814691681818285</v>
          </cell>
          <cell r="F45">
            <v>3.3417090235521791</v>
          </cell>
          <cell r="G45">
            <v>4.1088778340924268</v>
          </cell>
          <cell r="H45">
            <v>6.0447367188384007</v>
          </cell>
          <cell r="I45">
            <v>6.7303610403024976</v>
          </cell>
          <cell r="J45">
            <v>7.5885343526631157</v>
          </cell>
          <cell r="K45">
            <v>9.0311070457470226</v>
          </cell>
        </row>
        <row r="46">
          <cell r="A46" t="str">
            <v>I/21</v>
          </cell>
          <cell r="B46">
            <v>5.1484584863220419</v>
          </cell>
          <cell r="C46">
            <v>4.5749367626494859</v>
          </cell>
          <cell r="D46">
            <v>0.59069252274703032</v>
          </cell>
          <cell r="E46">
            <v>2.2765793423385854</v>
          </cell>
          <cell r="F46">
            <v>3.2794980050654257</v>
          </cell>
          <cell r="G46">
            <v>4.0807643899688273</v>
          </cell>
          <cell r="H46">
            <v>6.0954206856888495</v>
          </cell>
          <cell r="I46">
            <v>6.8060820827298585</v>
          </cell>
          <cell r="J46">
            <v>7.6955934754458823</v>
          </cell>
          <cell r="K46">
            <v>9.1908448737787598</v>
          </cell>
        </row>
        <row r="47">
          <cell r="A47" t="str">
            <v>II</v>
          </cell>
          <cell r="B47">
            <v>5.0135473006431397</v>
          </cell>
          <cell r="C47">
            <v>4.5555384891222275</v>
          </cell>
          <cell r="D47">
            <v>0.26182740763729884</v>
          </cell>
          <cell r="E47">
            <v>2.019456474603694</v>
          </cell>
          <cell r="F47">
            <v>3.065053944687024</v>
          </cell>
          <cell r="G47">
            <v>3.9004179039535796</v>
          </cell>
          <cell r="H47">
            <v>5.9938716106476502</v>
          </cell>
          <cell r="I47">
            <v>6.7295700832655712</v>
          </cell>
          <cell r="J47">
            <v>7.6504195563370008</v>
          </cell>
          <cell r="K47">
            <v>9.1983496599188488</v>
          </cell>
        </row>
        <row r="48">
          <cell r="A48" t="str">
            <v>III</v>
          </cell>
          <cell r="B48">
            <v>4.9842849265256746</v>
          </cell>
          <cell r="C48">
            <v>4.6586209403237149</v>
          </cell>
          <cell r="D48">
            <v>3.8611104089004478E-2</v>
          </cell>
          <cell r="E48">
            <v>1.8679824184302403</v>
          </cell>
          <cell r="F48">
            <v>2.9562586958700598</v>
          </cell>
          <cell r="G48">
            <v>3.8257202294997681</v>
          </cell>
          <cell r="H48">
            <v>5.997971347167887</v>
          </cell>
          <cell r="I48">
            <v>6.7587068953627218</v>
          </cell>
          <cell r="J48">
            <v>7.7108944487895581</v>
          </cell>
          <cell r="K48">
            <v>9.3115032576203767</v>
          </cell>
        </row>
        <row r="49">
          <cell r="A49" t="str">
            <v>IV</v>
          </cell>
          <cell r="B49">
            <v>4.9206415074061027</v>
          </cell>
          <cell r="D49">
            <v>-2.5032315030567354E-2</v>
          </cell>
          <cell r="E49">
            <v>1.8043389993106684</v>
          </cell>
          <cell r="F49">
            <v>2.892615276750488</v>
          </cell>
          <cell r="G49">
            <v>3.7620768103801963</v>
          </cell>
          <cell r="H49">
            <v>5.9343279280483152</v>
          </cell>
          <cell r="I49">
            <v>6.69506347624315</v>
          </cell>
          <cell r="J49">
            <v>7.6472510296699863</v>
          </cell>
          <cell r="K49">
            <v>9.2478598385008048</v>
          </cell>
        </row>
      </sheetData>
      <sheetData sheetId="1"/>
    </sheetDataSet>
  </externalBook>
</externalLink>
</file>

<file path=xl/tables/table1.xml><?xml version="1.0" encoding="utf-8"?>
<table xmlns="http://schemas.openxmlformats.org/spreadsheetml/2006/main" id="1" name="Table163102" displayName="Table163102" ref="A1:AC51" totalsRowShown="0" headerRowDxfId="129" dataDxfId="128" tableBorderDxfId="127">
  <tableColumns count="29">
    <tableColumn id="1" name="List!A1" dataDxfId="126"/>
    <tableColumn id="2" name="-90" dataDxfId="125"/>
    <tableColumn id="3" name="-80" dataDxfId="124"/>
    <tableColumn id="4" name="-70" dataDxfId="123"/>
    <tableColumn id="5" name="-60" dataDxfId="122"/>
    <tableColumn id="6" name="-50" dataDxfId="121"/>
    <tableColumn id="7" name="-40" dataDxfId="120"/>
    <tableColumn id="8" name="-30" dataDxfId="119"/>
    <tableColumn id="9" name="-20" dataDxfId="118"/>
    <tableColumn id="10" name="-10" dataDxfId="117"/>
    <tableColumn id="11" name="10" dataDxfId="116"/>
    <tableColumn id="12" name="20" dataDxfId="115"/>
    <tableColumn id="13" name="30" dataDxfId="114"/>
    <tableColumn id="14" name="40" dataDxfId="113"/>
    <tableColumn id="15" name="50" dataDxfId="112"/>
    <tableColumn id="16" name="60" dataDxfId="111"/>
    <tableColumn id="17" name="70" dataDxfId="110"/>
    <tableColumn id="18" name="80" dataDxfId="109"/>
    <tableColumn id="19" name="90" dataDxfId="108"/>
    <tableColumn id="20" name="Column1" dataDxfId="107"/>
    <tableColumn id="21" name="Column2" dataDxfId="106"/>
    <tableColumn id="22" name="Column3" dataDxfId="105"/>
    <tableColumn id="23" name="Current quarter’s forecast" dataDxfId="104"/>
    <tableColumn id="25" name="Actual inflation" dataDxfId="103"/>
    <tableColumn id="24" name="Previous quarter’s forecast" dataDxfId="102"/>
    <tableColumn id="26" name="Lower part" dataDxfId="101"/>
    <tableColumn id="28" name="Target" dataDxfId="100"/>
    <tableColumn id="27" name="Upper part" dataDxfId="99"/>
    <tableColumn id="29" name="Column4" dataDxfId="98">
      <calculatedColumnFormula>8</calculatedColumnFormula>
    </tableColumn>
  </tableColumns>
  <tableStyleInfo showFirstColumn="0" showLastColumn="0" showRowStripes="1" showColumnStripes="0"/>
</table>
</file>

<file path=xl/tables/table2.xml><?xml version="1.0" encoding="utf-8"?>
<table xmlns="http://schemas.openxmlformats.org/spreadsheetml/2006/main" id="2" name="Table1631023" displayName="Table1631023" ref="A1:AC51" totalsRowShown="0" headerRowDxfId="97" dataDxfId="96" tableBorderDxfId="95">
  <tableColumns count="29">
    <tableColumn id="1" name="List!A1" dataDxfId="94"/>
    <tableColumn id="2" name="-90" dataDxfId="93"/>
    <tableColumn id="3" name="-80" dataDxfId="92"/>
    <tableColumn id="4" name="-70" dataDxfId="91"/>
    <tableColumn id="5" name="-60" dataDxfId="90"/>
    <tableColumn id="6" name="-50" dataDxfId="89"/>
    <tableColumn id="7" name="-40" dataDxfId="88"/>
    <tableColumn id="8" name="-30" dataDxfId="87"/>
    <tableColumn id="9" name="-20" dataDxfId="86"/>
    <tableColumn id="10" name="-10" dataDxfId="85"/>
    <tableColumn id="11" name="10" dataDxfId="84"/>
    <tableColumn id="12" name="20" dataDxfId="83"/>
    <tableColumn id="13" name="30" dataDxfId="82"/>
    <tableColumn id="14" name="40" dataDxfId="81"/>
    <tableColumn id="15" name="50" dataDxfId="80"/>
    <tableColumn id="16" name="60" dataDxfId="79"/>
    <tableColumn id="17" name="70" dataDxfId="78"/>
    <tableColumn id="18" name="80" dataDxfId="77"/>
    <tableColumn id="19" name="90" dataDxfId="76"/>
    <tableColumn id="20" name="Column1" dataDxfId="75"/>
    <tableColumn id="21" name="Column2" dataDxfId="74"/>
    <tableColumn id="22" name="Column3" dataDxfId="73"/>
    <tableColumn id="23" name="Current quarter’s forecast" dataDxfId="72"/>
    <tableColumn id="25" name="Actual inflation" dataDxfId="71"/>
    <tableColumn id="24" name="Previous quarter’s forecast" dataDxfId="70"/>
    <tableColumn id="26" name="Lower part" dataDxfId="69"/>
    <tableColumn id="28" name="Target" dataDxfId="68"/>
    <tableColumn id="27" name="Upper part" dataDxfId="67"/>
    <tableColumn id="29" name="Column4" dataDxfId="66">
      <calculatedColumnFormula>8</calculatedColumnFormula>
    </tableColumn>
  </tableColumns>
  <tableStyleInfo showFirstColumn="0" showLastColumn="0" showRowStripes="1" showColumnStripes="0"/>
</table>
</file>

<file path=xl/tables/table3.xml><?xml version="1.0" encoding="utf-8"?>
<table xmlns="http://schemas.openxmlformats.org/spreadsheetml/2006/main" id="4" name="Table17" displayName="Table17" ref="A1:G28" totalsRowShown="0" headerRowDxfId="65" dataDxfId="64" tableBorderDxfId="63">
  <tableColumns count="7">
    <tableColumn id="1" name="List!A1" dataDxfId="62"/>
    <tableColumn id="2" name="Q1, 2018" dataDxfId="61" dataCellStyle="Normal 10"/>
    <tableColumn id="6" name="Q2, 2018" dataDxfId="60"/>
    <tableColumn id="5" name="Q3, 2018" dataDxfId="59"/>
    <tableColumn id="7" name="Q4, 2018" dataDxfId="58"/>
    <tableColumn id="3" name="Actual inflation" dataDxfId="57"/>
    <tableColumn id="4" name="12-month core inflation" dataDxfId="56"/>
  </tableColumns>
  <tableStyleInfo showFirstColumn="0" showLastColumn="0" showRowStripes="1" showColumnStripes="0"/>
</table>
</file>

<file path=xl/tables/table4.xml><?xml version="1.0" encoding="utf-8"?>
<table xmlns="http://schemas.openxmlformats.org/spreadsheetml/2006/main" id="5" name="Table1" displayName="Table1" ref="A1:U4" totalsRowShown="0" headerRowDxfId="55" dataDxfId="54" tableBorderDxfId="53">
  <tableColumns count="21">
    <tableColumn id="1" name="List!A1" dataDxfId="52"/>
    <tableColumn id="18" name="I 14" dataDxfId="51"/>
    <tableColumn id="19" name="II" dataDxfId="50"/>
    <tableColumn id="20" name="III" dataDxfId="49"/>
    <tableColumn id="21" name="IV" dataDxfId="48"/>
    <tableColumn id="3" name="I 15" dataDxfId="47"/>
    <tableColumn id="4" name="II   " dataDxfId="46"/>
    <tableColumn id="5" name="III   " dataDxfId="45"/>
    <tableColumn id="6" name="IV  " dataDxfId="44"/>
    <tableColumn id="22" name="I 16" dataDxfId="43"/>
    <tableColumn id="23" name="II      " dataDxfId="42"/>
    <tableColumn id="24" name="III     " dataDxfId="41"/>
    <tableColumn id="25" name="IV       " dataDxfId="40"/>
    <tableColumn id="26" name="I 17" dataDxfId="39"/>
    <tableColumn id="27" name="II    " dataDxfId="38"/>
    <tableColumn id="28" name="III        " dataDxfId="37"/>
    <tableColumn id="2" name="IV     " dataDxfId="36"/>
    <tableColumn id="7" name="I 18" dataDxfId="35"/>
    <tableColumn id="8" name="II " dataDxfId="34"/>
    <tableColumn id="9" name="III  " dataDxfId="33"/>
    <tableColumn id="10" name="IV        " dataDxfId="32"/>
  </tableColumns>
  <tableStyleInfo showFirstColumn="0" showLastColumn="0" showRowStripes="1" showColumnStripes="0"/>
</table>
</file>

<file path=xl/tables/table5.xml><?xml version="1.0" encoding="utf-8"?>
<table xmlns="http://schemas.openxmlformats.org/spreadsheetml/2006/main" id="6" name="Table13" displayName="Table13" ref="A1:J61" totalsRowShown="0" headerRowDxfId="31" dataDxfId="30" tableBorderDxfId="29" dataCellStyle="Comma">
  <tableColumns count="10">
    <tableColumn id="1" name="List!A1" dataDxfId="28" dataCellStyle="Comma"/>
    <tableColumn id="2" name="Deposit" dataDxfId="27" dataCellStyle="Comma"/>
    <tableColumn id="3" name="Deposit auctions" dataDxfId="26" dataCellStyle="Comma"/>
    <tableColumn id="4" name="Reverse repo" dataDxfId="25" dataCellStyle="Comma"/>
    <tableColumn id="5" name="Foreign currency (attraction) swap" dataDxfId="24" dataCellStyle="Comma"/>
    <tableColumn id="6" name="Repo (up to 7-day)" dataDxfId="23" dataCellStyle="Comma"/>
    <tableColumn id="7" name="Lombard repo" dataDxfId="22" dataCellStyle="Comma"/>
    <tableColumn id="8" name="Structural repo (91-day)" dataDxfId="21" dataCellStyle="Comma"/>
    <tableColumn id="9" name="Foreign currency (allocation) swap" dataDxfId="20" dataCellStyle="Comma"/>
    <tableColumn id="10" name="Liquidity, net" dataDxfId="19" dataCellStyle="Comma"/>
  </tableColumns>
  <tableStyleInfo showFirstColumn="0" showLastColumn="0" showRowStripes="1" showColumnStripes="0"/>
</table>
</file>

<file path=xl/tables/table6.xml><?xml version="1.0" encoding="utf-8"?>
<table xmlns="http://schemas.openxmlformats.org/spreadsheetml/2006/main" id="7" name="Table15" displayName="Table15" ref="A1:D37" totalsRowShown="0" headerRowDxfId="18" dataDxfId="17" tableBorderDxfId="16">
  <tableColumns count="4">
    <tableColumn id="1" name="List!A1" dataDxfId="15"/>
    <tableColumn id="2" name="T-bills (%, up to 1-year)" dataDxfId="14" dataCellStyle="Comma"/>
    <tableColumn id="3" name="Interbank repo (%)" dataDxfId="13" dataCellStyle="Comma"/>
    <tableColumn id="5" name="CBA refinancing rate (%)" dataDxfId="12"/>
  </tableColumns>
  <tableStyleInfo showFirstColumn="0" showLastColumn="0" showRowStripes="1" showColumnStripes="0"/>
</table>
</file>

<file path=xl/tables/table7.xml><?xml version="1.0" encoding="utf-8"?>
<table xmlns="http://schemas.openxmlformats.org/spreadsheetml/2006/main" id="8" name="Table14" displayName="Table14" ref="A1:J16" totalsRowShown="0" headerRowDxfId="11" dataDxfId="10">
  <tableColumns count="10">
    <tableColumn id="1" name="List!A1" dataDxfId="9"/>
    <tableColumn id="5" name="III 16" dataDxfId="8" dataCellStyle="Normal 2 2"/>
    <tableColumn id="7" name="Դեկտեմբեր-16" dataDxfId="7" dataCellStyle="Normal 2"/>
    <tableColumn id="8" name="I 17" dataDxfId="6" dataCellStyle="Normal 2"/>
    <tableColumn id="6" name="17-Dec" dataDxfId="5" dataCellStyle="Normal 2"/>
    <tableColumn id="2" name="IV 17" dataDxfId="4" dataCellStyle="Normal 2"/>
    <tableColumn id="3" name="18-Mar" dataDxfId="3" dataCellStyle="Normal 2"/>
    <tableColumn id="4" name="18-Jun" dataDxfId="2" dataCellStyle="Normal 2"/>
    <tableColumn id="10" name="18-Sep" dataDxfId="1" dataCellStyle="Normal 2"/>
    <tableColumn id="9" name="18-Dec"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9.x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3.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19.bin"/></Relationships>
</file>

<file path=xl/worksheets/_rels/sheet3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2.xml"/><Relationship Id="rId1" Type="http://schemas.openxmlformats.org/officeDocument/2006/relationships/printerSettings" Target="../printerSettings/printerSettings20.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4.xml"/></Relationships>
</file>

<file path=xl/worksheets/_rels/sheet3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4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zoomScale="110" zoomScaleNormal="110" workbookViewId="0">
      <pane xSplit="1" ySplit="1" topLeftCell="B44" activePane="bottomRight" state="frozen"/>
      <selection pane="topRight" activeCell="B1" sqref="B1"/>
      <selection pane="bottomLeft" activeCell="A20" sqref="A20"/>
      <selection pane="bottomRight"/>
    </sheetView>
  </sheetViews>
  <sheetFormatPr defaultColWidth="8.88671875" defaultRowHeight="13.5"/>
  <cols>
    <col min="1" max="1" width="8.88671875" style="4"/>
    <col min="2" max="2" width="86.21875" style="4" customWidth="1"/>
    <col min="3" max="16384" width="8.88671875" style="4"/>
  </cols>
  <sheetData>
    <row r="1" spans="1:2">
      <c r="B1" s="4" t="s">
        <v>447</v>
      </c>
    </row>
    <row r="2" spans="1:2" ht="30" customHeight="1">
      <c r="A2" s="178" t="s">
        <v>464</v>
      </c>
      <c r="B2" s="179" t="s">
        <v>448</v>
      </c>
    </row>
    <row r="3" spans="1:2" ht="30" customHeight="1">
      <c r="A3" s="178" t="s">
        <v>465</v>
      </c>
      <c r="B3" s="179" t="s">
        <v>449</v>
      </c>
    </row>
    <row r="4" spans="1:2" ht="30" customHeight="1">
      <c r="A4" s="178" t="s">
        <v>466</v>
      </c>
      <c r="B4" s="235" t="s">
        <v>450</v>
      </c>
    </row>
    <row r="5" spans="1:2" ht="30" customHeight="1">
      <c r="A5" s="178" t="s">
        <v>491</v>
      </c>
      <c r="B5" s="235" t="s">
        <v>451</v>
      </c>
    </row>
    <row r="6" spans="1:2" ht="30" customHeight="1">
      <c r="A6" s="178" t="s">
        <v>492</v>
      </c>
      <c r="B6" s="235" t="s">
        <v>452</v>
      </c>
    </row>
    <row r="7" spans="1:2" ht="30" customHeight="1">
      <c r="A7" s="178" t="s">
        <v>493</v>
      </c>
      <c r="B7" s="235" t="s">
        <v>448</v>
      </c>
    </row>
    <row r="8" spans="1:2" ht="30" customHeight="1">
      <c r="A8" s="178" t="s">
        <v>494</v>
      </c>
      <c r="B8" s="235" t="s">
        <v>453</v>
      </c>
    </row>
    <row r="9" spans="1:2" ht="30" customHeight="1">
      <c r="A9" s="178" t="s">
        <v>495</v>
      </c>
      <c r="B9" s="179" t="s">
        <v>454</v>
      </c>
    </row>
    <row r="10" spans="1:2" ht="30" customHeight="1">
      <c r="A10" s="178" t="s">
        <v>496</v>
      </c>
      <c r="B10" s="235" t="s">
        <v>455</v>
      </c>
    </row>
    <row r="11" spans="1:2" ht="30" customHeight="1">
      <c r="A11" s="178" t="s">
        <v>497</v>
      </c>
      <c r="B11" s="179" t="s">
        <v>456</v>
      </c>
    </row>
    <row r="12" spans="1:2" ht="30" customHeight="1">
      <c r="A12" s="178" t="s">
        <v>498</v>
      </c>
      <c r="B12" s="235" t="s">
        <v>457</v>
      </c>
    </row>
    <row r="13" spans="1:2" ht="30" customHeight="1">
      <c r="A13" s="178" t="s">
        <v>499</v>
      </c>
      <c r="B13" s="235" t="s">
        <v>458</v>
      </c>
    </row>
    <row r="14" spans="1:2" ht="30" customHeight="1">
      <c r="A14" s="178" t="s">
        <v>500</v>
      </c>
      <c r="B14" s="235" t="s">
        <v>459</v>
      </c>
    </row>
    <row r="15" spans="1:2" ht="30" customHeight="1">
      <c r="A15" s="178" t="s">
        <v>501</v>
      </c>
      <c r="B15" s="235" t="s">
        <v>460</v>
      </c>
    </row>
    <row r="16" spans="1:2" ht="30" customHeight="1">
      <c r="A16" s="178" t="s">
        <v>502</v>
      </c>
      <c r="B16" s="235" t="s">
        <v>461</v>
      </c>
    </row>
    <row r="17" spans="1:2" ht="30" customHeight="1">
      <c r="A17" s="178" t="s">
        <v>503</v>
      </c>
      <c r="B17" s="235" t="s">
        <v>462</v>
      </c>
    </row>
    <row r="18" spans="1:2" ht="30" customHeight="1">
      <c r="A18" s="178" t="s">
        <v>504</v>
      </c>
      <c r="B18" s="235" t="s">
        <v>463</v>
      </c>
    </row>
    <row r="19" spans="1:2" ht="30" customHeight="1">
      <c r="A19" s="178" t="s">
        <v>505</v>
      </c>
      <c r="B19" s="235" t="s">
        <v>449</v>
      </c>
    </row>
    <row r="20" spans="1:2" ht="30" customHeight="1">
      <c r="A20" s="178" t="s">
        <v>506</v>
      </c>
      <c r="B20" s="179" t="s">
        <v>467</v>
      </c>
    </row>
    <row r="21" spans="1:2" ht="30" customHeight="1">
      <c r="A21" s="178" t="s">
        <v>507</v>
      </c>
      <c r="B21" s="235" t="s">
        <v>468</v>
      </c>
    </row>
    <row r="22" spans="1:2" ht="30" customHeight="1">
      <c r="A22" s="178" t="s">
        <v>508</v>
      </c>
      <c r="B22" s="235" t="s">
        <v>469</v>
      </c>
    </row>
    <row r="23" spans="1:2" ht="30" customHeight="1">
      <c r="A23" s="178" t="s">
        <v>509</v>
      </c>
      <c r="B23" s="179" t="s">
        <v>470</v>
      </c>
    </row>
    <row r="24" spans="1:2" ht="30" customHeight="1">
      <c r="A24" s="178" t="s">
        <v>510</v>
      </c>
      <c r="B24" s="235" t="s">
        <v>471</v>
      </c>
    </row>
    <row r="25" spans="1:2" ht="30" customHeight="1">
      <c r="A25" s="178" t="s">
        <v>511</v>
      </c>
      <c r="B25" s="179" t="s">
        <v>472</v>
      </c>
    </row>
    <row r="26" spans="1:2" ht="30" customHeight="1">
      <c r="A26" s="178" t="s">
        <v>512</v>
      </c>
      <c r="B26" s="179" t="s">
        <v>473</v>
      </c>
    </row>
    <row r="27" spans="1:2" ht="30" customHeight="1">
      <c r="A27" s="178" t="s">
        <v>513</v>
      </c>
      <c r="B27" s="179" t="s">
        <v>474</v>
      </c>
    </row>
    <row r="28" spans="1:2" ht="30" customHeight="1">
      <c r="A28" s="178" t="s">
        <v>514</v>
      </c>
      <c r="B28" s="179" t="s">
        <v>475</v>
      </c>
    </row>
    <row r="29" spans="1:2" ht="30" customHeight="1">
      <c r="A29" s="178" t="s">
        <v>515</v>
      </c>
      <c r="B29" s="179" t="s">
        <v>476</v>
      </c>
    </row>
    <row r="30" spans="1:2" ht="30" customHeight="1">
      <c r="A30" s="178" t="s">
        <v>516</v>
      </c>
      <c r="B30" s="179" t="s">
        <v>477</v>
      </c>
    </row>
    <row r="31" spans="1:2" ht="30" customHeight="1">
      <c r="A31" s="178" t="s">
        <v>517</v>
      </c>
      <c r="B31" s="179" t="s">
        <v>478</v>
      </c>
    </row>
    <row r="32" spans="1:2" ht="30" customHeight="1">
      <c r="A32" s="178" t="s">
        <v>518</v>
      </c>
      <c r="B32" s="235" t="s">
        <v>479</v>
      </c>
    </row>
    <row r="33" spans="1:2" ht="30" customHeight="1">
      <c r="A33" s="178" t="s">
        <v>519</v>
      </c>
      <c r="B33" s="179" t="s">
        <v>480</v>
      </c>
    </row>
    <row r="34" spans="1:2" ht="30" customHeight="1">
      <c r="A34" s="178" t="s">
        <v>520</v>
      </c>
      <c r="B34" s="179" t="s">
        <v>481</v>
      </c>
    </row>
    <row r="35" spans="1:2" ht="30" customHeight="1">
      <c r="A35" s="178" t="s">
        <v>521</v>
      </c>
      <c r="B35" s="179" t="s">
        <v>298</v>
      </c>
    </row>
    <row r="36" spans="1:2" ht="30" customHeight="1">
      <c r="A36" s="178" t="s">
        <v>522</v>
      </c>
      <c r="B36" s="235" t="s">
        <v>482</v>
      </c>
    </row>
    <row r="37" spans="1:2" ht="30" customHeight="1">
      <c r="A37" s="178" t="s">
        <v>523</v>
      </c>
      <c r="B37" s="179" t="s">
        <v>483</v>
      </c>
    </row>
    <row r="38" spans="1:2" ht="30" customHeight="1">
      <c r="A38" s="178" t="s">
        <v>524</v>
      </c>
      <c r="B38" s="179" t="s">
        <v>484</v>
      </c>
    </row>
    <row r="39" spans="1:2" ht="30" customHeight="1">
      <c r="A39" s="178" t="s">
        <v>525</v>
      </c>
      <c r="B39" s="235" t="s">
        <v>485</v>
      </c>
    </row>
    <row r="40" spans="1:2" ht="30" customHeight="1">
      <c r="A40" s="178" t="s">
        <v>526</v>
      </c>
      <c r="B40" s="179" t="s">
        <v>486</v>
      </c>
    </row>
    <row r="41" spans="1:2" ht="30" customHeight="1">
      <c r="A41" s="178" t="s">
        <v>527</v>
      </c>
      <c r="B41" s="235" t="s">
        <v>487</v>
      </c>
    </row>
    <row r="42" spans="1:2" ht="30" customHeight="1">
      <c r="A42" s="178"/>
      <c r="B42" s="179"/>
    </row>
    <row r="43" spans="1:2" ht="30" customHeight="1">
      <c r="A43" s="178"/>
      <c r="B43" s="179"/>
    </row>
    <row r="44" spans="1:2" ht="30" customHeight="1"/>
    <row r="45" spans="1:2" ht="30" customHeight="1">
      <c r="B45" s="4" t="s">
        <v>488</v>
      </c>
    </row>
    <row r="46" spans="1:2" ht="30" customHeight="1"/>
    <row r="47" spans="1:2" ht="30" customHeight="1">
      <c r="A47" s="178" t="s">
        <v>328</v>
      </c>
      <c r="B47" s="179" t="s">
        <v>330</v>
      </c>
    </row>
    <row r="48" spans="1:2" ht="30" customHeight="1">
      <c r="A48" s="178" t="s">
        <v>337</v>
      </c>
      <c r="B48" s="179" t="s">
        <v>338</v>
      </c>
    </row>
    <row r="49" spans="1:2" ht="30" customHeight="1">
      <c r="A49" s="178" t="s">
        <v>350</v>
      </c>
      <c r="B49" s="179" t="s">
        <v>489</v>
      </c>
    </row>
    <row r="50" spans="1:2" ht="30" customHeight="1">
      <c r="A50" s="178" t="s">
        <v>369</v>
      </c>
      <c r="B50" s="179" t="s">
        <v>490</v>
      </c>
    </row>
    <row r="51" spans="1:2" ht="30" customHeight="1">
      <c r="A51" s="178" t="s">
        <v>386</v>
      </c>
      <c r="B51" s="179" t="s">
        <v>387</v>
      </c>
    </row>
    <row r="55" spans="1:2" ht="15">
      <c r="B55" s="180" t="s">
        <v>399</v>
      </c>
    </row>
  </sheetData>
  <hyperlinks>
    <hyperlink ref="A2" location="'Chart 1'!A1" display="Chart 1"/>
    <hyperlink ref="A3" location="'Chart 2'!A1" display="Chart 2"/>
    <hyperlink ref="A4" location="'Chart 3'!A1" display="Chart 3"/>
    <hyperlink ref="A5" location="'Chart 4'!A1" display="Chart 4"/>
    <hyperlink ref="A6" location="'Chart 5'!A1" display="Chart 5"/>
    <hyperlink ref="A7" location="'Chart 6'!A1" display="Գրաֆիկ 6"/>
    <hyperlink ref="A9" location="'Chart 8'!A1" display="Գրաֆիկ 8"/>
    <hyperlink ref="A10" location="'Chart 9'!A1" display="Գրաֆիկ 9"/>
    <hyperlink ref="A11" location="'Chart 10'!A1" display="Գրաֆիկ 10"/>
    <hyperlink ref="A12" location="'Chart 11'!A1" display="Գրաֆիկ 11"/>
    <hyperlink ref="A14" location="'Chart 13'!A1" display="Գրաֆիկ 13"/>
    <hyperlink ref="A15" location="'Chart 14'!A1" display="Գրաֆիկ 14"/>
    <hyperlink ref="A16" location="'Chart 15'!A1" display="Գրաֆիկ 15"/>
    <hyperlink ref="A17" location="'Chart 16'!A1" display="Գրաֆիկ 16"/>
    <hyperlink ref="A18" location="'Chart 17'!A1" display="Գրաֆիկ 17"/>
    <hyperlink ref="A19" location="'Chart 18'!A1" display="Գրաֆիկ 18"/>
    <hyperlink ref="A20" location="'Chart 19'!A1" display="Գրաֆիկ 19"/>
    <hyperlink ref="A21" location="'Chart 20'!A1" display="Գրաֆիկ 20"/>
    <hyperlink ref="A22" location="'Chart 21'!A1" display="Գրաֆիկ 21"/>
    <hyperlink ref="A23" location="'Chart 22'!A1" display="Գրաֆիկ 22"/>
    <hyperlink ref="A24" location="'Chart 23'!A1" display="Գրաֆիկ 23"/>
    <hyperlink ref="A25" location="'Chart 24'!A1" display="Գրաֆիկ 24"/>
    <hyperlink ref="A26" location="'Chart 25'!A1" display="Գրաֆիկ 25"/>
    <hyperlink ref="A27" location="'Chart 26'!A1" display="Գրաֆիկ 26"/>
    <hyperlink ref="A28" location="'Chart 27'!A1" display="Գրաֆիկ 27"/>
    <hyperlink ref="A29" location="'Chart 28'!A1" display="Գրաֆիկ 28"/>
    <hyperlink ref="A30" location="'Chart 29'!A1" display="Գրաֆիկ 29"/>
    <hyperlink ref="A31" location="'Chart 30'!A1" display="Գրաֆիկ 30"/>
    <hyperlink ref="A32" location="'Chart 31'!A1" display="Գրաֆիկ 31"/>
    <hyperlink ref="A33" location="'Chart 32'!A1" display="Գրաֆիկ 32"/>
    <hyperlink ref="A34" location="'Chart 33'!A1" display="Գրաֆիկ 33"/>
    <hyperlink ref="A35" location="'Chart 34'!A1" display="Գրաֆիկ 34"/>
    <hyperlink ref="A36" location="'Chart 35'!A1" display="Գրաֆիկ 35"/>
    <hyperlink ref="A37" location="'Chart 36'!A1" display="Գրաֆիկ 36"/>
    <hyperlink ref="A38" location="'Chart 37'!A1" display="Գրաֆիկ 37"/>
    <hyperlink ref="A39" location="'Chart 38'!A1" display="Գրաֆիկ 38"/>
    <hyperlink ref="A40" location="'Chart 39'!A1" display="Գրաֆիկ 39"/>
    <hyperlink ref="A41" location="'Chart 40'!A1" display="Գրաֆիկ 40"/>
    <hyperlink ref="A8" location="'Chart 7'!A1" display="Գրաֆիկ 7"/>
    <hyperlink ref="A13" location="'Chart 12'!A1" display="Գրաֆիկ 12"/>
    <hyperlink ref="A47" location="'Table 1'!A1" display="Աղյուսակ 1"/>
    <hyperlink ref="A48" location="'Table 2'!A1" display="Աղյուսակ 2"/>
    <hyperlink ref="A49" location="'Table 3'!A1" display="Աղյուսակ 3"/>
    <hyperlink ref="A50" location="'Table 4'!A1" display="Աղյուսակ 4"/>
    <hyperlink ref="A51" location="'Table 5'!A1" display="Աղյուսակ 5"/>
    <hyperlink ref="B55" location="'Main macroeconomic indicators o'!A1" display="MAIN MACROECONOMIC INDICATORS OF ARMENIA"/>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B9" sqref="B3:B9"/>
    </sheetView>
  </sheetViews>
  <sheetFormatPr defaultColWidth="8.88671875" defaultRowHeight="14.25"/>
  <cols>
    <col min="1" max="1" width="9.88671875" style="6" customWidth="1"/>
    <col min="2" max="2" width="9.109375" style="4" bestFit="1" customWidth="1"/>
    <col min="3" max="16384" width="8.88671875" style="4"/>
  </cols>
  <sheetData>
    <row r="1" spans="1:6" s="31" customFormat="1" ht="15">
      <c r="A1" s="236" t="s">
        <v>528</v>
      </c>
      <c r="B1" s="31" t="s">
        <v>532</v>
      </c>
    </row>
    <row r="2" spans="1:6" hidden="1">
      <c r="A2" s="6">
        <v>2014</v>
      </c>
      <c r="B2" s="5">
        <v>7.2791249902294402</v>
      </c>
      <c r="F2" s="5"/>
    </row>
    <row r="3" spans="1:6">
      <c r="A3" s="6">
        <v>2015</v>
      </c>
      <c r="B3" s="5">
        <v>6.63895445658651</v>
      </c>
      <c r="F3" s="5"/>
    </row>
    <row r="4" spans="1:6">
      <c r="A4" s="6">
        <v>2016</v>
      </c>
      <c r="B4" s="5">
        <v>4.88474525290545</v>
      </c>
      <c r="F4" s="5"/>
    </row>
    <row r="5" spans="1:6">
      <c r="A5" s="6">
        <v>2017</v>
      </c>
      <c r="B5" s="5">
        <v>3.8</v>
      </c>
      <c r="F5" s="5"/>
    </row>
    <row r="6" spans="1:6">
      <c r="A6" s="6">
        <v>2018</v>
      </c>
      <c r="B6" s="5">
        <v>5.5</v>
      </c>
      <c r="F6" s="5"/>
    </row>
    <row r="7" spans="1:6">
      <c r="A7" s="6">
        <v>2019</v>
      </c>
      <c r="B7" s="5">
        <v>6.4</v>
      </c>
      <c r="F7" s="5"/>
    </row>
    <row r="8" spans="1:6">
      <c r="A8" s="6">
        <v>2020</v>
      </c>
      <c r="B8" s="5">
        <v>7.8</v>
      </c>
      <c r="F8" s="5"/>
    </row>
    <row r="9" spans="1:6">
      <c r="A9" s="6">
        <v>2021</v>
      </c>
      <c r="B9" s="4">
        <v>8.3000000000000007</v>
      </c>
    </row>
  </sheetData>
  <hyperlinks>
    <hyperlink ref="A1" location="List!A1" display="List!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1" sqref="B1"/>
    </sheetView>
  </sheetViews>
  <sheetFormatPr defaultColWidth="8.88671875" defaultRowHeight="14.25"/>
  <cols>
    <col min="1" max="1" width="10" style="6" customWidth="1"/>
    <col min="2" max="16384" width="8.88671875" style="4"/>
  </cols>
  <sheetData>
    <row r="1" spans="1:5" s="31" customFormat="1" ht="15">
      <c r="A1" s="236" t="s">
        <v>528</v>
      </c>
      <c r="B1" s="31" t="s">
        <v>294</v>
      </c>
    </row>
    <row r="2" spans="1:5" hidden="1">
      <c r="A2" s="31">
        <v>2014</v>
      </c>
      <c r="B2" s="43">
        <v>17.55</v>
      </c>
      <c r="C2" s="5"/>
      <c r="E2" s="5"/>
    </row>
    <row r="3" spans="1:5">
      <c r="A3" s="31">
        <v>2015</v>
      </c>
      <c r="B3" s="43">
        <v>18.375</v>
      </c>
      <c r="C3" s="5"/>
      <c r="E3" s="5"/>
    </row>
    <row r="4" spans="1:5">
      <c r="A4" s="31">
        <v>2016</v>
      </c>
      <c r="B4" s="43">
        <v>18.024999999999999</v>
      </c>
      <c r="C4" s="5"/>
      <c r="E4" s="5"/>
    </row>
    <row r="5" spans="1:5">
      <c r="A5" s="31">
        <v>2017</v>
      </c>
      <c r="B5" s="43">
        <v>17.8</v>
      </c>
      <c r="C5" s="5"/>
      <c r="E5" s="5"/>
    </row>
    <row r="6" spans="1:5">
      <c r="A6" s="31">
        <v>2018</v>
      </c>
      <c r="B6" s="43">
        <v>16.100000000000001</v>
      </c>
      <c r="C6" s="5"/>
      <c r="E6" s="5"/>
    </row>
    <row r="7" spans="1:5">
      <c r="A7" s="31">
        <v>2019</v>
      </c>
      <c r="B7" s="43">
        <v>15.8</v>
      </c>
      <c r="C7" s="5"/>
      <c r="E7" s="5"/>
    </row>
    <row r="8" spans="1:5">
      <c r="A8" s="31">
        <v>2020</v>
      </c>
      <c r="B8" s="43">
        <v>15.7</v>
      </c>
      <c r="C8" s="5"/>
      <c r="E8" s="5"/>
    </row>
    <row r="9" spans="1:5">
      <c r="A9" s="31">
        <v>2021</v>
      </c>
      <c r="B9" s="2">
        <v>15.6</v>
      </c>
    </row>
  </sheetData>
  <hyperlinks>
    <hyperlink ref="A1" location="List!A1" display="List!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H16" sqref="H16"/>
    </sheetView>
  </sheetViews>
  <sheetFormatPr defaultColWidth="8.88671875" defaultRowHeight="14.25"/>
  <cols>
    <col min="1" max="1" width="8.88671875" style="6"/>
    <col min="2" max="16384" width="8.88671875" style="4"/>
  </cols>
  <sheetData>
    <row r="1" spans="1:5" s="31" customFormat="1" ht="15">
      <c r="A1" s="236" t="s">
        <v>528</v>
      </c>
      <c r="B1" s="31" t="s">
        <v>294</v>
      </c>
    </row>
    <row r="2" spans="1:5" ht="14.25" hidden="1" customHeight="1">
      <c r="A2" s="6">
        <v>2014</v>
      </c>
      <c r="B2" s="5">
        <v>2.8148893927500001</v>
      </c>
      <c r="C2" s="5"/>
      <c r="D2" s="5"/>
      <c r="E2" s="5"/>
    </row>
    <row r="3" spans="1:5">
      <c r="A3" s="6">
        <v>2015</v>
      </c>
      <c r="B3" s="5">
        <v>-3.2308459725000001</v>
      </c>
      <c r="C3" s="5"/>
      <c r="D3" s="5"/>
      <c r="E3" s="5"/>
    </row>
    <row r="4" spans="1:5">
      <c r="A4" s="6">
        <v>2016</v>
      </c>
      <c r="B4" s="5">
        <v>-3.3197692425000001</v>
      </c>
      <c r="C4" s="5"/>
      <c r="D4" s="5"/>
      <c r="E4" s="5"/>
    </row>
    <row r="5" spans="1:5">
      <c r="A5" s="6">
        <v>2017</v>
      </c>
      <c r="B5" s="5">
        <v>-2.3851238490000002</v>
      </c>
      <c r="C5" s="5"/>
      <c r="D5" s="5"/>
      <c r="E5" s="5"/>
    </row>
    <row r="6" spans="1:5">
      <c r="A6" s="6">
        <v>2018</v>
      </c>
      <c r="B6" s="5">
        <v>5.5</v>
      </c>
      <c r="C6" s="5"/>
      <c r="D6" s="5"/>
      <c r="E6" s="5"/>
    </row>
    <row r="7" spans="1:5">
      <c r="A7" s="6">
        <v>2019</v>
      </c>
      <c r="B7" s="5">
        <v>2.4</v>
      </c>
      <c r="C7" s="5"/>
      <c r="D7" s="5"/>
      <c r="E7" s="5"/>
    </row>
    <row r="8" spans="1:5">
      <c r="A8" s="6">
        <v>2020</v>
      </c>
      <c r="B8" s="5">
        <v>3.3</v>
      </c>
      <c r="C8" s="5"/>
      <c r="D8" s="5"/>
      <c r="E8" s="5"/>
    </row>
    <row r="9" spans="1:5">
      <c r="A9" s="6">
        <v>2021</v>
      </c>
      <c r="B9" s="5">
        <v>4.0999999999999996</v>
      </c>
    </row>
  </sheetData>
  <hyperlinks>
    <hyperlink ref="A1" location="List!A1" display="List!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3" sqref="B3:C9"/>
    </sheetView>
  </sheetViews>
  <sheetFormatPr defaultColWidth="8.88671875" defaultRowHeight="14.25"/>
  <cols>
    <col min="1" max="1" width="8.88671875" style="6"/>
    <col min="2" max="2" width="8.88671875" style="4" customWidth="1"/>
    <col min="3" max="16384" width="8.88671875" style="4"/>
  </cols>
  <sheetData>
    <row r="1" spans="1:3" s="31" customFormat="1" ht="15">
      <c r="A1" s="236" t="s">
        <v>528</v>
      </c>
      <c r="B1" s="31" t="s">
        <v>225</v>
      </c>
      <c r="C1" s="31" t="s">
        <v>226</v>
      </c>
    </row>
    <row r="2" spans="1:3" hidden="1">
      <c r="A2" s="53">
        <v>2014</v>
      </c>
      <c r="B2" s="34">
        <v>2.5332362824999999</v>
      </c>
      <c r="C2" s="34">
        <v>2.5332362824999999</v>
      </c>
    </row>
    <row r="3" spans="1:3">
      <c r="A3" s="53">
        <v>2015</v>
      </c>
      <c r="B3" s="34">
        <v>2.8267638600000002</v>
      </c>
      <c r="C3" s="34">
        <v>2.8267638600000002</v>
      </c>
    </row>
    <row r="4" spans="1:3">
      <c r="A4" s="53">
        <v>2016</v>
      </c>
      <c r="B4" s="34">
        <v>1.55</v>
      </c>
      <c r="C4" s="34">
        <v>1.55</v>
      </c>
    </row>
    <row r="5" spans="1:3">
      <c r="A5" s="53">
        <v>2017</v>
      </c>
      <c r="B5" s="34">
        <v>2.19</v>
      </c>
      <c r="C5" s="34">
        <v>2.191458125</v>
      </c>
    </row>
    <row r="6" spans="1:3">
      <c r="A6" s="53">
        <v>2018</v>
      </c>
      <c r="B6" s="34">
        <v>2.7850000000000001</v>
      </c>
      <c r="C6" s="34">
        <v>2.7751536175</v>
      </c>
    </row>
    <row r="7" spans="1:3">
      <c r="A7" s="53">
        <v>2019</v>
      </c>
      <c r="B7" s="34">
        <v>2.5225</v>
      </c>
      <c r="C7" s="34">
        <v>2.2944764700000002</v>
      </c>
    </row>
    <row r="8" spans="1:3">
      <c r="A8" s="53">
        <v>2020</v>
      </c>
      <c r="B8" s="34">
        <v>2.0550000000000002</v>
      </c>
      <c r="C8" s="34">
        <v>2.1922559474999996</v>
      </c>
    </row>
    <row r="9" spans="1:3">
      <c r="A9" s="53">
        <v>2021</v>
      </c>
      <c r="C9" s="5">
        <v>2.1562819525000001</v>
      </c>
    </row>
  </sheetData>
  <hyperlinks>
    <hyperlink ref="A1" location="List!A1" display="List!A1"/>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1" sqref="B1:C1"/>
    </sheetView>
  </sheetViews>
  <sheetFormatPr defaultColWidth="8.88671875" defaultRowHeight="14.25"/>
  <cols>
    <col min="1" max="1" width="8.88671875" style="6"/>
    <col min="2" max="16384" width="8.88671875" style="4"/>
  </cols>
  <sheetData>
    <row r="1" spans="1:3" s="31" customFormat="1" ht="15">
      <c r="A1" s="236" t="s">
        <v>528</v>
      </c>
      <c r="B1" s="31" t="s">
        <v>227</v>
      </c>
      <c r="C1" s="31" t="s">
        <v>228</v>
      </c>
    </row>
    <row r="2" spans="1:3" hidden="1">
      <c r="A2" s="53">
        <v>2014</v>
      </c>
      <c r="B2" s="34">
        <v>1.3493246025000001</v>
      </c>
      <c r="C2" s="34">
        <v>1.3493246025000001</v>
      </c>
    </row>
    <row r="3" spans="1:3">
      <c r="A3" s="53">
        <v>2015</v>
      </c>
      <c r="B3" s="34">
        <v>1.9364522575000001</v>
      </c>
      <c r="C3" s="34">
        <v>1.9364522575000001</v>
      </c>
    </row>
    <row r="4" spans="1:3">
      <c r="A4" s="53">
        <v>2016</v>
      </c>
      <c r="B4" s="34">
        <v>1.8290574325</v>
      </c>
      <c r="C4" s="34">
        <v>1.8290574325</v>
      </c>
    </row>
    <row r="5" spans="1:3">
      <c r="A5" s="53">
        <v>2017</v>
      </c>
      <c r="B5" s="34">
        <v>2.48</v>
      </c>
      <c r="C5" s="34">
        <v>2.4706528849999998</v>
      </c>
    </row>
    <row r="6" spans="1:3">
      <c r="A6" s="53">
        <v>2018</v>
      </c>
      <c r="B6" s="34">
        <v>2.0499999999999998</v>
      </c>
      <c r="C6" s="34">
        <v>1.8222563074999998</v>
      </c>
    </row>
    <row r="7" spans="1:3">
      <c r="A7" s="53">
        <v>2019</v>
      </c>
      <c r="B7" s="34">
        <v>1.6</v>
      </c>
      <c r="C7" s="34">
        <v>1.29069268</v>
      </c>
    </row>
    <row r="8" spans="1:3">
      <c r="A8" s="6">
        <v>2020</v>
      </c>
      <c r="B8" s="34">
        <v>1.1000000000000001</v>
      </c>
      <c r="C8" s="34">
        <v>1.233631425</v>
      </c>
    </row>
    <row r="9" spans="1:3">
      <c r="A9" s="6">
        <v>2021</v>
      </c>
      <c r="C9" s="5">
        <v>1.1485256025000001</v>
      </c>
    </row>
  </sheetData>
  <hyperlinks>
    <hyperlink ref="A1" location="List!A1" display="List!A1"/>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1" sqref="B1:C1"/>
    </sheetView>
  </sheetViews>
  <sheetFormatPr defaultColWidth="8.88671875" defaultRowHeight="14.25"/>
  <cols>
    <col min="1" max="1" width="8.88671875" style="31"/>
    <col min="2" max="16384" width="8.88671875" style="2"/>
  </cols>
  <sheetData>
    <row r="1" spans="1:5" s="31" customFormat="1" ht="15">
      <c r="A1" s="236" t="s">
        <v>528</v>
      </c>
      <c r="B1" s="31" t="s">
        <v>229</v>
      </c>
      <c r="C1" s="31" t="s">
        <v>230</v>
      </c>
    </row>
    <row r="2" spans="1:5" hidden="1">
      <c r="A2" s="33">
        <v>2014</v>
      </c>
      <c r="B2" s="5">
        <v>0.748</v>
      </c>
      <c r="C2" s="5">
        <v>0.748</v>
      </c>
      <c r="E2" s="4"/>
    </row>
    <row r="3" spans="1:5">
      <c r="A3" s="33">
        <v>2015</v>
      </c>
      <c r="B3" s="5">
        <v>-2.52</v>
      </c>
      <c r="C3" s="5">
        <v>-2.52</v>
      </c>
      <c r="E3" s="4"/>
    </row>
    <row r="4" spans="1:5">
      <c r="A4" s="33">
        <v>2016</v>
      </c>
      <c r="B4" s="5">
        <v>-0.18620255299999999</v>
      </c>
      <c r="C4" s="5">
        <v>0.3</v>
      </c>
      <c r="E4" s="4"/>
    </row>
    <row r="5" spans="1:5">
      <c r="A5" s="33">
        <v>2017</v>
      </c>
      <c r="B5" s="5">
        <v>1.5249954392499998</v>
      </c>
      <c r="C5" s="5">
        <v>1.6</v>
      </c>
      <c r="E5" s="4"/>
    </row>
    <row r="6" spans="1:5">
      <c r="A6" s="33">
        <v>2018</v>
      </c>
      <c r="B6" s="5">
        <v>1.7250000000000001</v>
      </c>
      <c r="C6" s="5">
        <v>2.2999999999999998</v>
      </c>
      <c r="E6" s="4"/>
    </row>
    <row r="7" spans="1:5">
      <c r="A7" s="33">
        <v>2019</v>
      </c>
      <c r="B7" s="5">
        <v>1.8540000000000001</v>
      </c>
      <c r="C7" s="5">
        <v>1.81029522</v>
      </c>
      <c r="E7" s="4"/>
    </row>
    <row r="8" spans="1:5">
      <c r="A8" s="31">
        <v>2020</v>
      </c>
      <c r="B8" s="5">
        <v>2.4</v>
      </c>
      <c r="C8" s="5">
        <v>2.4436787225000001</v>
      </c>
      <c r="E8" s="4"/>
    </row>
    <row r="9" spans="1:5">
      <c r="A9" s="31">
        <v>2021</v>
      </c>
      <c r="C9" s="121">
        <v>2.1409861050000001</v>
      </c>
    </row>
  </sheetData>
  <hyperlinks>
    <hyperlink ref="A1" location="List!A1" display="List!A1"/>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J18" sqref="J18"/>
    </sheetView>
  </sheetViews>
  <sheetFormatPr defaultColWidth="8.88671875" defaultRowHeight="14.25"/>
  <cols>
    <col min="1" max="1" width="8.88671875" style="6"/>
    <col min="2" max="16384" width="8.88671875" style="4"/>
  </cols>
  <sheetData>
    <row r="1" spans="1:3" s="31" customFormat="1" ht="15">
      <c r="A1" s="236" t="s">
        <v>528</v>
      </c>
      <c r="B1" s="31" t="s">
        <v>231</v>
      </c>
      <c r="C1" s="31" t="s">
        <v>232</v>
      </c>
    </row>
    <row r="2" spans="1:3" hidden="1">
      <c r="A2" s="52" t="s">
        <v>80</v>
      </c>
      <c r="B2" s="34">
        <v>208.48834400000001</v>
      </c>
      <c r="C2" s="34">
        <v>208.48834400000001</v>
      </c>
    </row>
    <row r="3" spans="1:3" hidden="1">
      <c r="A3" s="52" t="s">
        <v>70</v>
      </c>
      <c r="B3" s="34">
        <v>210.27056899999999</v>
      </c>
      <c r="C3" s="34">
        <v>210.27056899999999</v>
      </c>
    </row>
    <row r="4" spans="1:3" hidden="1">
      <c r="A4" s="52" t="s">
        <v>67</v>
      </c>
      <c r="B4" s="34">
        <v>198.346419</v>
      </c>
      <c r="C4" s="34">
        <v>198.346419</v>
      </c>
    </row>
    <row r="5" spans="1:3" hidden="1">
      <c r="A5" s="52" t="s">
        <v>68</v>
      </c>
      <c r="B5" s="34">
        <v>189.921223</v>
      </c>
      <c r="C5" s="34">
        <v>189.921223</v>
      </c>
    </row>
    <row r="6" spans="1:3">
      <c r="A6" s="52" t="s">
        <v>81</v>
      </c>
      <c r="B6" s="34">
        <v>175.366354</v>
      </c>
      <c r="C6" s="34">
        <v>175.366354</v>
      </c>
    </row>
    <row r="7" spans="1:3">
      <c r="A7" s="52" t="s">
        <v>70</v>
      </c>
      <c r="B7" s="34">
        <v>166.83400399999999</v>
      </c>
      <c r="C7" s="34">
        <v>166.83400399999999</v>
      </c>
    </row>
    <row r="8" spans="1:3">
      <c r="A8" s="52" t="s">
        <v>67</v>
      </c>
      <c r="B8" s="34">
        <v>158.08239599999999</v>
      </c>
      <c r="C8" s="34">
        <v>158.08239599999999</v>
      </c>
    </row>
    <row r="9" spans="1:3">
      <c r="A9" s="52" t="s">
        <v>68</v>
      </c>
      <c r="B9" s="34">
        <v>155.582572</v>
      </c>
      <c r="C9" s="34">
        <v>155.582572</v>
      </c>
    </row>
    <row r="10" spans="1:3">
      <c r="A10" s="52" t="s">
        <v>82</v>
      </c>
      <c r="B10" s="34">
        <v>149.89097599999999</v>
      </c>
      <c r="C10" s="34">
        <v>149.89097599999999</v>
      </c>
    </row>
    <row r="11" spans="1:3">
      <c r="A11" s="52" t="s">
        <v>70</v>
      </c>
      <c r="B11" s="34">
        <v>157.74853899999999</v>
      </c>
      <c r="C11" s="34">
        <v>157.74853899999999</v>
      </c>
    </row>
    <row r="12" spans="1:3">
      <c r="A12" s="52" t="s">
        <v>67</v>
      </c>
      <c r="B12" s="34">
        <v>166.42310499999999</v>
      </c>
      <c r="C12" s="34">
        <v>166.42310499999999</v>
      </c>
    </row>
    <row r="13" spans="1:3">
      <c r="A13" s="52" t="s">
        <v>68</v>
      </c>
      <c r="B13" s="34">
        <v>171.46463399999999</v>
      </c>
      <c r="C13" s="34">
        <v>171.46463399999999</v>
      </c>
    </row>
    <row r="14" spans="1:3">
      <c r="A14" s="52" t="s">
        <v>83</v>
      </c>
      <c r="B14" s="34">
        <v>173.89</v>
      </c>
      <c r="C14" s="34">
        <v>173.89</v>
      </c>
    </row>
    <row r="15" spans="1:3">
      <c r="A15" s="52" t="s">
        <v>70</v>
      </c>
      <c r="B15" s="34">
        <v>172.35</v>
      </c>
      <c r="C15" s="34">
        <v>172.35</v>
      </c>
    </row>
    <row r="16" spans="1:3">
      <c r="A16" s="52" t="s">
        <v>67</v>
      </c>
      <c r="B16" s="34">
        <v>178.197901</v>
      </c>
      <c r="C16" s="34">
        <v>178.197901</v>
      </c>
    </row>
    <row r="17" spans="1:3" ht="16.5">
      <c r="A17" s="52" t="s">
        <v>68</v>
      </c>
      <c r="B17" s="60">
        <v>173.68466100000001</v>
      </c>
      <c r="C17" s="60">
        <v>173.727464</v>
      </c>
    </row>
    <row r="18" spans="1:3" ht="16.5">
      <c r="A18" s="52" t="s">
        <v>84</v>
      </c>
      <c r="B18" s="60">
        <v>171.004133</v>
      </c>
      <c r="C18" s="60">
        <v>171.004133</v>
      </c>
    </row>
    <row r="19" spans="1:3" ht="16.5">
      <c r="A19" s="52" t="s">
        <v>70</v>
      </c>
      <c r="B19" s="60">
        <v>174.175027</v>
      </c>
      <c r="C19" s="60">
        <v>174.175027</v>
      </c>
    </row>
    <row r="20" spans="1:3" ht="16.5">
      <c r="A20" s="52" t="s">
        <v>67</v>
      </c>
      <c r="B20" s="60">
        <v>166.781093</v>
      </c>
      <c r="C20" s="60">
        <v>166.47861499999999</v>
      </c>
    </row>
    <row r="21" spans="1:3" ht="16.5">
      <c r="A21" s="52" t="s">
        <v>68</v>
      </c>
      <c r="B21" s="60">
        <v>165.55820600000001</v>
      </c>
      <c r="C21" s="60">
        <v>162.14166800000001</v>
      </c>
    </row>
    <row r="22" spans="1:3" ht="16.5">
      <c r="A22" s="52" t="s">
        <v>85</v>
      </c>
      <c r="B22" s="60">
        <v>165.62290200000001</v>
      </c>
      <c r="C22" s="60">
        <v>167.10676699999999</v>
      </c>
    </row>
    <row r="23" spans="1:3" ht="16.5">
      <c r="A23" s="52" t="s">
        <v>70</v>
      </c>
      <c r="B23" s="60">
        <v>166.31011899999999</v>
      </c>
      <c r="C23" s="60">
        <v>167.52708699999999</v>
      </c>
    </row>
    <row r="24" spans="1:3" ht="16.5">
      <c r="A24" s="52" t="s">
        <v>67</v>
      </c>
      <c r="B24" s="60">
        <v>167.70351700000001</v>
      </c>
      <c r="C24" s="60">
        <v>166.34454400000001</v>
      </c>
    </row>
    <row r="25" spans="1:3" ht="16.5">
      <c r="A25" s="52" t="s">
        <v>68</v>
      </c>
      <c r="B25" s="60">
        <v>168.52845099999999</v>
      </c>
      <c r="C25" s="60">
        <v>166.305384</v>
      </c>
    </row>
    <row r="26" spans="1:3" ht="16.5">
      <c r="A26" s="52" t="s">
        <v>95</v>
      </c>
      <c r="B26" s="60">
        <v>170.07229699999999</v>
      </c>
      <c r="C26" s="60">
        <v>166.555992</v>
      </c>
    </row>
    <row r="27" spans="1:3" ht="16.5">
      <c r="A27" s="52" t="s">
        <v>70</v>
      </c>
      <c r="B27" s="60">
        <v>171.29216</v>
      </c>
      <c r="C27" s="60">
        <v>166.906149</v>
      </c>
    </row>
    <row r="28" spans="1:3" ht="16.5">
      <c r="A28" s="52" t="s">
        <v>67</v>
      </c>
      <c r="B28" s="60">
        <v>172.31539900000001</v>
      </c>
      <c r="C28" s="60">
        <v>168.094956</v>
      </c>
    </row>
    <row r="29" spans="1:3" ht="16.5">
      <c r="A29" s="52" t="s">
        <v>68</v>
      </c>
      <c r="B29" s="60">
        <v>173.23412200000001</v>
      </c>
      <c r="C29" s="60">
        <v>169.266728</v>
      </c>
    </row>
    <row r="30" spans="1:3" ht="16.5">
      <c r="A30" s="52" t="s">
        <v>150</v>
      </c>
      <c r="B30" s="60">
        <v>174.11050299999999</v>
      </c>
      <c r="C30" s="60">
        <v>170.41452200000001</v>
      </c>
    </row>
    <row r="31" spans="1:3" ht="16.5">
      <c r="A31" s="52" t="s">
        <v>70</v>
      </c>
      <c r="B31" s="5">
        <v>174.985691</v>
      </c>
      <c r="C31" s="60">
        <v>171.53762699999999</v>
      </c>
    </row>
    <row r="32" spans="1:3" ht="16.5">
      <c r="A32" s="52" t="s">
        <v>67</v>
      </c>
      <c r="C32" s="60">
        <v>172.64039099999999</v>
      </c>
    </row>
  </sheetData>
  <hyperlinks>
    <hyperlink ref="A1" location="List!A1" display="List!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1" sqref="B1:C1"/>
    </sheetView>
  </sheetViews>
  <sheetFormatPr defaultColWidth="8.88671875" defaultRowHeight="14.25"/>
  <cols>
    <col min="1" max="1" width="8.88671875" style="6"/>
    <col min="2" max="2" width="10.33203125" style="4" bestFit="1" customWidth="1"/>
    <col min="3" max="16384" width="8.88671875" style="4"/>
  </cols>
  <sheetData>
    <row r="1" spans="1:3" s="31" customFormat="1" ht="15">
      <c r="A1" s="236" t="s">
        <v>528</v>
      </c>
      <c r="B1" s="31" t="s">
        <v>233</v>
      </c>
      <c r="C1" s="31" t="s">
        <v>234</v>
      </c>
    </row>
    <row r="2" spans="1:3" hidden="1">
      <c r="A2" s="52" t="s">
        <v>80</v>
      </c>
      <c r="B2" s="34">
        <v>107.927513</v>
      </c>
      <c r="C2" s="34">
        <v>107.927513</v>
      </c>
    </row>
    <row r="3" spans="1:3" hidden="1">
      <c r="A3" s="52" t="s">
        <v>70</v>
      </c>
      <c r="B3" s="34">
        <v>109.794208</v>
      </c>
      <c r="C3" s="34">
        <v>109.794208</v>
      </c>
    </row>
    <row r="4" spans="1:3" hidden="1">
      <c r="A4" s="52" t="s">
        <v>67</v>
      </c>
      <c r="B4" s="34">
        <v>102.00436000000001</v>
      </c>
      <c r="C4" s="34">
        <v>102.00436000000001</v>
      </c>
    </row>
    <row r="5" spans="1:3" hidden="1">
      <c r="A5" s="52" t="s">
        <v>68</v>
      </c>
      <c r="B5" s="34">
        <v>75.215581499999999</v>
      </c>
      <c r="C5" s="34">
        <v>75.215581499999999</v>
      </c>
    </row>
    <row r="6" spans="1:3">
      <c r="A6" s="52" t="s">
        <v>81</v>
      </c>
      <c r="B6" s="34">
        <v>53.887869799999997</v>
      </c>
      <c r="C6" s="34">
        <v>53.887869799999997</v>
      </c>
    </row>
    <row r="7" spans="1:3">
      <c r="A7" s="52" t="s">
        <v>70</v>
      </c>
      <c r="B7" s="34">
        <v>62.062708200000003</v>
      </c>
      <c r="C7" s="34">
        <v>62.062708200000003</v>
      </c>
    </row>
    <row r="8" spans="1:3">
      <c r="A8" s="52" t="s">
        <v>67</v>
      </c>
      <c r="B8" s="34">
        <v>49.865783299999997</v>
      </c>
      <c r="C8" s="34">
        <v>49.865783299999997</v>
      </c>
    </row>
    <row r="9" spans="1:3">
      <c r="A9" s="52" t="s">
        <v>68</v>
      </c>
      <c r="B9" s="34">
        <v>43.200816199999998</v>
      </c>
      <c r="C9" s="34">
        <v>43.200816199999998</v>
      </c>
    </row>
    <row r="10" spans="1:3">
      <c r="A10" s="52" t="s">
        <v>82</v>
      </c>
      <c r="B10" s="34">
        <v>34.185668</v>
      </c>
      <c r="C10" s="34">
        <v>34.185668</v>
      </c>
    </row>
    <row r="11" spans="1:3">
      <c r="A11" s="52" t="s">
        <v>70</v>
      </c>
      <c r="B11" s="34">
        <v>45.873539899999997</v>
      </c>
      <c r="C11" s="34">
        <v>45.873539899999997</v>
      </c>
    </row>
    <row r="12" spans="1:3">
      <c r="A12" s="52" t="s">
        <v>67</v>
      </c>
      <c r="B12" s="34">
        <v>45.797071000000003</v>
      </c>
      <c r="C12" s="34">
        <v>45.797071000000003</v>
      </c>
    </row>
    <row r="13" spans="1:3">
      <c r="A13" s="52" t="s">
        <v>68</v>
      </c>
      <c r="B13" s="34">
        <v>49.983003199999999</v>
      </c>
      <c r="C13" s="34">
        <v>49.983003199999999</v>
      </c>
    </row>
    <row r="14" spans="1:3">
      <c r="A14" s="52" t="s">
        <v>83</v>
      </c>
      <c r="B14" s="34">
        <v>54.09</v>
      </c>
      <c r="C14" s="34">
        <v>54.09</v>
      </c>
    </row>
    <row r="15" spans="1:3">
      <c r="A15" s="52" t="s">
        <v>70</v>
      </c>
      <c r="B15" s="34">
        <v>50.21</v>
      </c>
      <c r="C15" s="34">
        <v>50.21</v>
      </c>
    </row>
    <row r="16" spans="1:3">
      <c r="A16" s="52" t="s">
        <v>67</v>
      </c>
      <c r="B16" s="34">
        <v>51.675845899999999</v>
      </c>
      <c r="C16" s="34">
        <v>51.675845899999999</v>
      </c>
    </row>
    <row r="17" spans="1:3" ht="16.5">
      <c r="A17" s="52" t="s">
        <v>68</v>
      </c>
      <c r="B17" s="34">
        <v>61.4017421</v>
      </c>
      <c r="C17" s="60">
        <v>61.4017421</v>
      </c>
    </row>
    <row r="18" spans="1:3" ht="16.5">
      <c r="A18" s="52" t="s">
        <v>84</v>
      </c>
      <c r="B18" s="60">
        <v>66.936637200000007</v>
      </c>
      <c r="C18" s="60">
        <v>66.936637200000007</v>
      </c>
    </row>
    <row r="19" spans="1:3" ht="16.5">
      <c r="A19" s="52" t="s">
        <v>70</v>
      </c>
      <c r="B19" s="60">
        <v>74.459891400000004</v>
      </c>
      <c r="C19" s="60">
        <v>74.459891400000004</v>
      </c>
    </row>
    <row r="20" spans="1:3" ht="16.5">
      <c r="A20" s="52" t="s">
        <v>67</v>
      </c>
      <c r="B20" s="60">
        <v>75.437317500000006</v>
      </c>
      <c r="C20" s="60">
        <v>75.437317500000006</v>
      </c>
    </row>
    <row r="21" spans="1:3" ht="16.5">
      <c r="A21" s="52" t="s">
        <v>68</v>
      </c>
      <c r="B21" s="60">
        <v>85.154400600000002</v>
      </c>
      <c r="C21" s="60">
        <v>66.6511323</v>
      </c>
    </row>
    <row r="22" spans="1:3" ht="16.5">
      <c r="A22" s="52" t="s">
        <v>85</v>
      </c>
      <c r="B22" s="60">
        <v>81.8084135</v>
      </c>
      <c r="C22" s="60">
        <v>62.967897000000001</v>
      </c>
    </row>
    <row r="23" spans="1:3" ht="16.5">
      <c r="A23" s="52" t="s">
        <v>70</v>
      </c>
      <c r="B23" s="60">
        <v>80.583514899999997</v>
      </c>
      <c r="C23" s="60">
        <v>65.090461199999993</v>
      </c>
    </row>
    <row r="24" spans="1:3" ht="16.5">
      <c r="A24" s="52" t="s">
        <v>67</v>
      </c>
      <c r="B24" s="60">
        <v>80.145188200000007</v>
      </c>
      <c r="C24" s="60">
        <v>65.753776500000001</v>
      </c>
    </row>
    <row r="25" spans="1:3" ht="16.5">
      <c r="A25" s="52" t="s">
        <v>68</v>
      </c>
      <c r="B25" s="60">
        <v>79.934217599999997</v>
      </c>
      <c r="C25" s="60">
        <v>66.478715600000001</v>
      </c>
    </row>
    <row r="26" spans="1:3" ht="16.5">
      <c r="A26" s="52" t="s">
        <v>95</v>
      </c>
      <c r="B26" s="60">
        <v>79.924167100000005</v>
      </c>
      <c r="C26" s="60">
        <v>67.210577799999996</v>
      </c>
    </row>
    <row r="27" spans="1:3" ht="16.5">
      <c r="A27" s="52" t="s">
        <v>70</v>
      </c>
      <c r="B27" s="60">
        <v>80.024280200000007</v>
      </c>
      <c r="C27" s="60">
        <v>67.888333399999993</v>
      </c>
    </row>
    <row r="28" spans="1:3" ht="16.5">
      <c r="A28" s="52" t="s">
        <v>67</v>
      </c>
      <c r="B28" s="60">
        <v>80.196301099999999</v>
      </c>
      <c r="C28" s="60">
        <v>68.5228228</v>
      </c>
    </row>
    <row r="29" spans="1:3" ht="16.5">
      <c r="A29" s="52" t="s">
        <v>68</v>
      </c>
      <c r="B29" s="60">
        <v>80.425359799999995</v>
      </c>
      <c r="C29" s="60">
        <v>69.106836900000005</v>
      </c>
    </row>
    <row r="30" spans="1:3" ht="16.5">
      <c r="A30" s="52" t="s">
        <v>150</v>
      </c>
      <c r="B30" s="60">
        <v>80.704217400000005</v>
      </c>
      <c r="C30" s="60">
        <v>69.647442100000006</v>
      </c>
    </row>
    <row r="31" spans="1:3" ht="16.5">
      <c r="A31" s="52" t="s">
        <v>70</v>
      </c>
      <c r="B31" s="60">
        <v>81.0270929</v>
      </c>
      <c r="C31" s="60">
        <v>70.152881199999996</v>
      </c>
    </row>
    <row r="32" spans="1:3" ht="16.5">
      <c r="A32" s="52" t="s">
        <v>67</v>
      </c>
      <c r="C32" s="60">
        <v>70.631613400000006</v>
      </c>
    </row>
  </sheetData>
  <hyperlinks>
    <hyperlink ref="A1" location="List!A1" display="List!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1" sqref="B1:C1"/>
    </sheetView>
  </sheetViews>
  <sheetFormatPr defaultColWidth="8.88671875" defaultRowHeight="14.25"/>
  <cols>
    <col min="1" max="1" width="8.88671875" style="6"/>
    <col min="2" max="16384" width="8.88671875" style="4"/>
  </cols>
  <sheetData>
    <row r="1" spans="1:3" ht="15">
      <c r="A1" s="236" t="s">
        <v>528</v>
      </c>
      <c r="B1" s="31" t="s">
        <v>235</v>
      </c>
      <c r="C1" s="31" t="s">
        <v>236</v>
      </c>
    </row>
    <row r="2" spans="1:3" hidden="1">
      <c r="A2" s="52" t="s">
        <v>80</v>
      </c>
      <c r="B2" s="34">
        <v>7024.7737999999999</v>
      </c>
      <c r="C2" s="34">
        <v>7024.7737999999999</v>
      </c>
    </row>
    <row r="3" spans="1:3" hidden="1">
      <c r="A3" s="52" t="s">
        <v>70</v>
      </c>
      <c r="B3" s="34">
        <v>6794.6694699999998</v>
      </c>
      <c r="C3" s="34">
        <v>6794.6694699999998</v>
      </c>
    </row>
    <row r="4" spans="1:3" hidden="1">
      <c r="A4" s="52" t="s">
        <v>67</v>
      </c>
      <c r="B4" s="34">
        <v>6995.1165199999996</v>
      </c>
      <c r="C4" s="34">
        <v>6995.1165199999996</v>
      </c>
    </row>
    <row r="5" spans="1:3" hidden="1">
      <c r="A5" s="52" t="s">
        <v>68</v>
      </c>
      <c r="B5" s="34">
        <v>6630.9390000000003</v>
      </c>
      <c r="C5" s="34">
        <v>6630.9390000000003</v>
      </c>
    </row>
    <row r="6" spans="1:3">
      <c r="A6" s="52" t="s">
        <v>81</v>
      </c>
      <c r="B6" s="34">
        <v>5832.5279200000004</v>
      </c>
      <c r="C6" s="34">
        <v>5832.5279200000004</v>
      </c>
    </row>
    <row r="7" spans="1:3">
      <c r="A7" s="52" t="s">
        <v>70</v>
      </c>
      <c r="B7" s="34">
        <v>6053.68815</v>
      </c>
      <c r="C7" s="34">
        <v>6053.68815</v>
      </c>
    </row>
    <row r="8" spans="1:3">
      <c r="A8" s="52" t="s">
        <v>67</v>
      </c>
      <c r="B8" s="34">
        <v>5265.2800800000005</v>
      </c>
      <c r="C8" s="34">
        <v>5265.2800800000005</v>
      </c>
    </row>
    <row r="9" spans="1:3">
      <c r="A9" s="52" t="s">
        <v>68</v>
      </c>
      <c r="B9" s="34">
        <v>4878.9747900000002</v>
      </c>
      <c r="C9" s="34">
        <v>4878.9747900000002</v>
      </c>
    </row>
    <row r="10" spans="1:3">
      <c r="A10" s="52" t="s">
        <v>82</v>
      </c>
      <c r="B10" s="34">
        <v>4670.3448600000002</v>
      </c>
      <c r="C10" s="34">
        <v>4670.3448600000002</v>
      </c>
    </row>
    <row r="11" spans="1:3">
      <c r="A11" s="52" t="s">
        <v>70</v>
      </c>
      <c r="B11" s="34">
        <v>4735.3926899999997</v>
      </c>
      <c r="C11" s="34">
        <v>4735.3926899999997</v>
      </c>
    </row>
    <row r="12" spans="1:3">
      <c r="A12" s="52" t="s">
        <v>67</v>
      </c>
      <c r="B12" s="34">
        <v>4779.1993899999998</v>
      </c>
      <c r="C12" s="34">
        <v>4779.1993899999998</v>
      </c>
    </row>
    <row r="13" spans="1:3">
      <c r="A13" s="52" t="s">
        <v>68</v>
      </c>
      <c r="B13" s="34">
        <v>5265.3868400000001</v>
      </c>
      <c r="C13" s="34">
        <v>5265.3868400000001</v>
      </c>
    </row>
    <row r="14" spans="1:3">
      <c r="A14" s="52" t="s">
        <v>83</v>
      </c>
      <c r="B14" s="34">
        <v>5839.53</v>
      </c>
      <c r="C14" s="34">
        <v>5839.53</v>
      </c>
    </row>
    <row r="15" spans="1:3">
      <c r="A15" s="52" t="s">
        <v>70</v>
      </c>
      <c r="B15" s="34">
        <v>5667.53</v>
      </c>
      <c r="C15" s="34">
        <v>5667.53</v>
      </c>
    </row>
    <row r="16" spans="1:3">
      <c r="A16" s="52" t="s">
        <v>67</v>
      </c>
      <c r="B16" s="34">
        <v>6343.8761999999997</v>
      </c>
      <c r="C16" s="34">
        <v>6343.8761999999997</v>
      </c>
    </row>
    <row r="17" spans="1:3" ht="16.5">
      <c r="A17" s="52" t="s">
        <v>68</v>
      </c>
      <c r="B17" s="34">
        <v>6822.6710000000003</v>
      </c>
      <c r="C17" s="60">
        <v>6822.6710000000003</v>
      </c>
    </row>
    <row r="18" spans="1:3" ht="16.5">
      <c r="A18" s="52" t="s">
        <v>84</v>
      </c>
      <c r="B18" s="5">
        <v>6956.2381100000002</v>
      </c>
      <c r="C18" s="60">
        <v>6956.2381100000002</v>
      </c>
    </row>
    <row r="19" spans="1:3" ht="16.5">
      <c r="A19" s="52" t="s">
        <v>70</v>
      </c>
      <c r="B19" s="5">
        <v>6880.6102499999997</v>
      </c>
      <c r="C19" s="60">
        <v>6880.6102499999997</v>
      </c>
    </row>
    <row r="20" spans="1:3" ht="16.5">
      <c r="A20" s="52" t="s">
        <v>67</v>
      </c>
      <c r="B20" s="5">
        <v>6116.79979</v>
      </c>
      <c r="C20" s="60">
        <v>6116.79979</v>
      </c>
    </row>
    <row r="21" spans="1:3" ht="16.5">
      <c r="A21" s="52" t="s">
        <v>68</v>
      </c>
      <c r="B21" s="5">
        <v>6244.2711399999998</v>
      </c>
      <c r="C21" s="60">
        <v>6163.2848299999996</v>
      </c>
    </row>
    <row r="22" spans="1:3" ht="16.5">
      <c r="A22" s="52" t="s">
        <v>85</v>
      </c>
      <c r="B22" s="5">
        <v>6350.5953099999997</v>
      </c>
      <c r="C22" s="60">
        <v>6174.5756300000003</v>
      </c>
    </row>
    <row r="23" spans="1:3" ht="16.5">
      <c r="A23" s="52" t="s">
        <v>70</v>
      </c>
      <c r="B23" s="5">
        <v>6335.0892800000001</v>
      </c>
      <c r="C23" s="60">
        <v>6201.3711800000001</v>
      </c>
    </row>
    <row r="24" spans="1:3" ht="16.5">
      <c r="A24" s="52" t="s">
        <v>67</v>
      </c>
      <c r="B24" s="5">
        <v>6370.4373400000004</v>
      </c>
      <c r="C24" s="60">
        <v>6220.50252</v>
      </c>
    </row>
    <row r="25" spans="1:3" ht="16.5">
      <c r="A25" s="52" t="s">
        <v>68</v>
      </c>
      <c r="B25" s="5">
        <v>6398.2269100000003</v>
      </c>
      <c r="C25" s="60">
        <v>6271.6516199999996</v>
      </c>
    </row>
    <row r="26" spans="1:3" ht="16.5">
      <c r="A26" s="52" t="s">
        <v>95</v>
      </c>
      <c r="B26" s="5">
        <v>6414.8009700000002</v>
      </c>
      <c r="C26" s="60">
        <v>6317.9075300000004</v>
      </c>
    </row>
    <row r="27" spans="1:3" ht="16.5">
      <c r="A27" s="52" t="s">
        <v>70</v>
      </c>
      <c r="B27" s="5">
        <v>6432.0728300000001</v>
      </c>
      <c r="C27" s="60">
        <v>6358.6396100000002</v>
      </c>
    </row>
    <row r="28" spans="1:3" ht="16.5">
      <c r="A28" s="52" t="s">
        <v>67</v>
      </c>
      <c r="B28" s="5">
        <v>6451.7509399999999</v>
      </c>
      <c r="C28" s="60">
        <v>6397.2915899999998</v>
      </c>
    </row>
    <row r="29" spans="1:3" ht="16.5">
      <c r="A29" s="52" t="s">
        <v>68</v>
      </c>
      <c r="B29" s="5">
        <v>6474.7557900000002</v>
      </c>
      <c r="C29" s="60">
        <v>6434.5024000000003</v>
      </c>
    </row>
    <row r="30" spans="1:3" ht="16.5">
      <c r="A30" s="52" t="s">
        <v>150</v>
      </c>
      <c r="B30" s="5">
        <v>6501.4069099999997</v>
      </c>
      <c r="C30" s="60">
        <v>6471.1495800000002</v>
      </c>
    </row>
    <row r="31" spans="1:3" ht="16.5">
      <c r="A31" s="52" t="s">
        <v>70</v>
      </c>
      <c r="B31" s="5">
        <v>6531.6988899999997</v>
      </c>
      <c r="C31" s="60">
        <v>6507.8162400000001</v>
      </c>
    </row>
    <row r="32" spans="1:3" ht="16.5">
      <c r="A32" s="52" t="s">
        <v>67</v>
      </c>
      <c r="C32" s="60">
        <v>6544.9456099999998</v>
      </c>
    </row>
  </sheetData>
  <hyperlinks>
    <hyperlink ref="A1" location="List!A1" display="List!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8"/>
  <sheetViews>
    <sheetView zoomScale="85" zoomScaleNormal="85" workbookViewId="0">
      <selection activeCell="A25" sqref="A25:A48"/>
    </sheetView>
  </sheetViews>
  <sheetFormatPr defaultColWidth="8.88671875" defaultRowHeight="14.25"/>
  <cols>
    <col min="1" max="1" width="8.88671875" style="31"/>
    <col min="2" max="16384" width="8.88671875" style="2"/>
  </cols>
  <sheetData>
    <row r="1" spans="1:11" ht="15">
      <c r="A1" s="236" t="s">
        <v>528</v>
      </c>
      <c r="B1" s="8"/>
      <c r="C1" s="8"/>
      <c r="D1" s="80"/>
      <c r="E1" s="9"/>
      <c r="F1" s="9"/>
      <c r="G1" s="10"/>
      <c r="H1" s="10"/>
      <c r="I1" s="9"/>
      <c r="J1" s="9"/>
      <c r="K1" s="81"/>
    </row>
    <row r="2" spans="1:11" hidden="1">
      <c r="A2" s="113" t="s">
        <v>66</v>
      </c>
      <c r="B2" s="11"/>
      <c r="C2" s="11"/>
      <c r="D2" s="77"/>
      <c r="E2" s="11"/>
      <c r="F2" s="11"/>
      <c r="G2" s="12"/>
      <c r="H2" s="12"/>
      <c r="I2" s="11"/>
      <c r="J2" s="11"/>
      <c r="K2" s="77"/>
    </row>
    <row r="3" spans="1:11" hidden="1">
      <c r="A3" s="113" t="s">
        <v>67</v>
      </c>
      <c r="B3" s="11"/>
      <c r="C3" s="11"/>
      <c r="D3" s="77"/>
      <c r="E3" s="11"/>
      <c r="F3" s="11"/>
      <c r="G3" s="12"/>
      <c r="H3" s="12"/>
      <c r="I3" s="11"/>
      <c r="J3" s="11"/>
      <c r="K3" s="77"/>
    </row>
    <row r="4" spans="1:11" hidden="1">
      <c r="A4" s="113" t="s">
        <v>68</v>
      </c>
      <c r="B4" s="11"/>
      <c r="C4" s="11"/>
      <c r="D4" s="77"/>
      <c r="E4" s="11"/>
      <c r="F4" s="11"/>
      <c r="G4" s="12"/>
      <c r="H4" s="12"/>
      <c r="I4" s="11"/>
      <c r="J4" s="11"/>
      <c r="K4" s="77"/>
    </row>
    <row r="5" spans="1:11" hidden="1">
      <c r="A5" s="113" t="s">
        <v>69</v>
      </c>
      <c r="B5" s="11"/>
      <c r="C5" s="11"/>
      <c r="D5" s="77"/>
      <c r="E5" s="11"/>
      <c r="F5" s="11"/>
      <c r="G5" s="12"/>
      <c r="H5" s="12"/>
      <c r="I5" s="11"/>
      <c r="J5" s="11"/>
      <c r="K5" s="77"/>
    </row>
    <row r="6" spans="1:11" hidden="1">
      <c r="A6" s="113" t="s">
        <v>70</v>
      </c>
      <c r="B6" s="11"/>
      <c r="C6" s="11"/>
      <c r="D6" s="77"/>
      <c r="E6" s="11"/>
      <c r="F6" s="11"/>
      <c r="G6" s="12"/>
      <c r="H6" s="12"/>
      <c r="I6" s="11"/>
      <c r="J6" s="11"/>
      <c r="K6" s="77"/>
    </row>
    <row r="7" spans="1:11" hidden="1">
      <c r="A7" s="113" t="s">
        <v>67</v>
      </c>
      <c r="B7" s="11"/>
      <c r="C7" s="11"/>
      <c r="D7" s="77"/>
      <c r="E7" s="11"/>
      <c r="F7" s="11"/>
      <c r="G7" s="12"/>
      <c r="H7" s="12"/>
      <c r="I7" s="11"/>
      <c r="J7" s="11"/>
      <c r="K7" s="77"/>
    </row>
    <row r="8" spans="1:11" hidden="1">
      <c r="A8" s="113" t="s">
        <v>68</v>
      </c>
      <c r="B8" s="11"/>
      <c r="C8" s="11"/>
      <c r="D8" s="77"/>
      <c r="E8" s="11"/>
      <c r="F8" s="11"/>
      <c r="G8" s="12"/>
      <c r="H8" s="12"/>
      <c r="I8" s="11"/>
      <c r="J8" s="11"/>
      <c r="K8" s="77"/>
    </row>
    <row r="9" spans="1:11" hidden="1">
      <c r="A9" s="113" t="s">
        <v>71</v>
      </c>
      <c r="B9" s="11"/>
      <c r="C9" s="11"/>
      <c r="D9" s="77"/>
      <c r="E9" s="11"/>
      <c r="F9" s="11"/>
      <c r="G9" s="12"/>
      <c r="H9" s="12"/>
      <c r="I9" s="11"/>
      <c r="J9" s="11"/>
      <c r="K9" s="77"/>
    </row>
    <row r="10" spans="1:11" hidden="1">
      <c r="A10" s="113" t="s">
        <v>70</v>
      </c>
      <c r="B10" s="11"/>
      <c r="C10" s="20"/>
      <c r="D10" s="77"/>
      <c r="E10" s="11"/>
      <c r="F10" s="11"/>
      <c r="G10" s="12"/>
      <c r="H10" s="12"/>
      <c r="I10" s="11"/>
      <c r="J10" s="11"/>
      <c r="K10" s="77"/>
    </row>
    <row r="11" spans="1:11" hidden="1">
      <c r="A11" s="113" t="s">
        <v>67</v>
      </c>
      <c r="B11" s="20"/>
      <c r="C11" s="18"/>
      <c r="D11" s="83"/>
      <c r="E11" s="20"/>
      <c r="F11" s="11"/>
      <c r="G11" s="12"/>
      <c r="H11" s="12"/>
      <c r="I11" s="11"/>
      <c r="J11" s="20"/>
      <c r="K11" s="83"/>
    </row>
    <row r="12" spans="1:11" hidden="1">
      <c r="A12" s="113" t="s">
        <v>68</v>
      </c>
      <c r="B12" s="20"/>
      <c r="C12" s="11"/>
      <c r="D12" s="77"/>
      <c r="E12" s="11"/>
      <c r="F12" s="11"/>
      <c r="G12" s="12"/>
      <c r="H12" s="12"/>
      <c r="I12" s="11"/>
      <c r="J12" s="11"/>
      <c r="K12" s="77"/>
    </row>
    <row r="13" spans="1:11" hidden="1">
      <c r="A13" s="113" t="s">
        <v>72</v>
      </c>
      <c r="B13" s="20"/>
      <c r="C13" s="18"/>
      <c r="D13" s="82"/>
      <c r="E13" s="18"/>
      <c r="F13" s="18"/>
      <c r="G13" s="19"/>
      <c r="H13" s="19"/>
      <c r="I13" s="18"/>
      <c r="J13" s="18"/>
      <c r="K13" s="82"/>
    </row>
    <row r="14" spans="1:11" hidden="1">
      <c r="A14" s="113" t="s">
        <v>70</v>
      </c>
      <c r="B14" s="20"/>
      <c r="C14" s="20"/>
      <c r="D14" s="83"/>
      <c r="E14" s="20"/>
      <c r="F14" s="20"/>
      <c r="G14" s="21"/>
      <c r="H14" s="21"/>
      <c r="I14" s="20"/>
      <c r="J14" s="20"/>
      <c r="K14" s="83"/>
    </row>
    <row r="15" spans="1:11" hidden="1">
      <c r="A15" s="113" t="s">
        <v>67</v>
      </c>
      <c r="B15" s="20"/>
      <c r="C15" s="20"/>
      <c r="D15" s="83"/>
      <c r="E15" s="20"/>
      <c r="F15" s="20"/>
      <c r="G15" s="21"/>
      <c r="H15" s="21"/>
      <c r="I15" s="20"/>
      <c r="J15" s="20"/>
      <c r="K15" s="83"/>
    </row>
    <row r="16" spans="1:11" hidden="1">
      <c r="A16" s="113" t="s">
        <v>68</v>
      </c>
      <c r="B16" s="20"/>
      <c r="C16" s="11"/>
      <c r="D16" s="77"/>
      <c r="E16" s="11"/>
      <c r="F16" s="11"/>
      <c r="G16" s="12"/>
      <c r="H16" s="12"/>
      <c r="I16" s="11"/>
      <c r="J16" s="11"/>
      <c r="K16" s="77"/>
    </row>
    <row r="17" spans="1:11" hidden="1">
      <c r="A17" s="113" t="s">
        <v>73</v>
      </c>
      <c r="B17" s="20"/>
      <c r="C17" s="20"/>
      <c r="D17" s="83"/>
      <c r="E17" s="20"/>
      <c r="F17" s="20"/>
      <c r="G17" s="21"/>
      <c r="H17" s="21"/>
      <c r="I17" s="20"/>
      <c r="J17" s="20"/>
      <c r="K17" s="83"/>
    </row>
    <row r="18" spans="1:11" hidden="1">
      <c r="A18" s="113" t="s">
        <v>70</v>
      </c>
      <c r="B18" s="20"/>
      <c r="C18" s="20"/>
      <c r="D18" s="83"/>
      <c r="E18" s="20"/>
      <c r="F18" s="20"/>
      <c r="G18" s="20"/>
      <c r="H18" s="20"/>
      <c r="I18" s="20"/>
      <c r="J18" s="20"/>
      <c r="K18" s="83"/>
    </row>
    <row r="19" spans="1:11" hidden="1">
      <c r="A19" s="113" t="s">
        <v>67</v>
      </c>
      <c r="B19" s="20"/>
      <c r="C19" s="18"/>
      <c r="D19" s="20"/>
      <c r="E19" s="20"/>
      <c r="F19" s="20"/>
      <c r="G19" s="20"/>
      <c r="H19" s="20"/>
      <c r="I19" s="20"/>
      <c r="J19" s="20"/>
      <c r="K19" s="83"/>
    </row>
    <row r="20" spans="1:11" hidden="1">
      <c r="A20" s="113" t="s">
        <v>68</v>
      </c>
      <c r="B20" s="20"/>
      <c r="C20" s="20"/>
      <c r="D20" s="20"/>
      <c r="E20" s="20"/>
      <c r="F20" s="20"/>
      <c r="G20" s="20"/>
      <c r="H20" s="20"/>
      <c r="I20" s="20"/>
      <c r="J20" s="20"/>
      <c r="K20" s="20"/>
    </row>
    <row r="21" spans="1:11" hidden="1">
      <c r="A21" s="113" t="s">
        <v>74</v>
      </c>
      <c r="B21" s="20"/>
      <c r="C21" s="20"/>
      <c r="D21" s="20"/>
      <c r="E21" s="20"/>
      <c r="F21" s="20"/>
      <c r="G21" s="20"/>
      <c r="H21" s="20"/>
      <c r="I21" s="20"/>
      <c r="J21" s="20"/>
      <c r="K21" s="20"/>
    </row>
    <row r="22" spans="1:11" hidden="1">
      <c r="A22" s="113" t="s">
        <v>70</v>
      </c>
      <c r="B22" s="20"/>
      <c r="C22" s="20"/>
      <c r="D22" s="20"/>
      <c r="E22" s="18"/>
      <c r="F22" s="18"/>
      <c r="G22" s="20"/>
      <c r="H22" s="20"/>
      <c r="I22" s="18"/>
      <c r="J22" s="18"/>
      <c r="K22" s="20"/>
    </row>
    <row r="23" spans="1:11" hidden="1">
      <c r="A23" s="113" t="s">
        <v>67</v>
      </c>
      <c r="B23" s="20"/>
      <c r="C23" s="20"/>
      <c r="D23" s="20"/>
      <c r="E23" s="18"/>
      <c r="F23" s="18"/>
      <c r="G23" s="20"/>
      <c r="H23" s="20"/>
      <c r="I23" s="18"/>
      <c r="J23" s="18"/>
      <c r="K23" s="20"/>
    </row>
    <row r="24" spans="1:11" hidden="1">
      <c r="A24" s="113" t="s">
        <v>68</v>
      </c>
      <c r="B24" s="20"/>
      <c r="C24" s="20"/>
      <c r="D24" s="20"/>
      <c r="E24" s="18"/>
      <c r="F24" s="18"/>
      <c r="G24" s="20"/>
      <c r="H24" s="20"/>
      <c r="I24" s="18"/>
      <c r="J24" s="18"/>
      <c r="K24" s="20"/>
    </row>
    <row r="25" spans="1:11">
      <c r="A25" s="113" t="s">
        <v>75</v>
      </c>
      <c r="B25" s="114">
        <v>3.4160665595452002</v>
      </c>
      <c r="C25" s="114"/>
      <c r="D25" s="114"/>
      <c r="E25" s="114"/>
      <c r="F25" s="114"/>
      <c r="G25" s="114"/>
      <c r="H25" s="114"/>
      <c r="I25" s="114"/>
      <c r="J25" s="114"/>
      <c r="K25" s="114"/>
    </row>
    <row r="26" spans="1:11">
      <c r="A26" s="113" t="s">
        <v>70</v>
      </c>
      <c r="B26" s="114">
        <v>2.9746574486763393</v>
      </c>
      <c r="C26" s="114"/>
      <c r="D26" s="114"/>
      <c r="E26" s="115"/>
      <c r="F26" s="115"/>
      <c r="G26" s="118"/>
      <c r="H26" s="118"/>
      <c r="I26" s="115"/>
      <c r="J26" s="115"/>
      <c r="K26" s="114"/>
    </row>
    <row r="27" spans="1:11">
      <c r="A27" s="113" t="s">
        <v>67</v>
      </c>
      <c r="B27" s="114">
        <v>0.89132478774394031</v>
      </c>
      <c r="C27" s="114">
        <v>0.89132478774394031</v>
      </c>
      <c r="D27" s="114">
        <v>0.89132478774394031</v>
      </c>
      <c r="E27" s="115">
        <v>0.89132478774394031</v>
      </c>
      <c r="F27" s="115">
        <v>0.89132478774394031</v>
      </c>
      <c r="G27" s="118">
        <v>0.89132478774394031</v>
      </c>
      <c r="H27" s="118">
        <v>0.89132478774394031</v>
      </c>
      <c r="I27" s="115">
        <v>0.89132478774394031</v>
      </c>
      <c r="J27" s="115">
        <v>0.89132478774394031</v>
      </c>
      <c r="K27" s="114">
        <v>0.89132478774394031</v>
      </c>
    </row>
    <row r="28" spans="1:11">
      <c r="A28" s="113" t="s">
        <v>68</v>
      </c>
      <c r="B28" s="114">
        <v>0.19588293993975014</v>
      </c>
      <c r="C28" s="114">
        <v>0.19588293993975014</v>
      </c>
      <c r="D28" s="115">
        <v>0.19588293993975014</v>
      </c>
      <c r="E28" s="115">
        <v>0.19588293993975014</v>
      </c>
      <c r="F28" s="115">
        <v>0.19588293993975014</v>
      </c>
      <c r="G28" s="115">
        <v>0.19588293993975014</v>
      </c>
      <c r="H28" s="115">
        <v>0.19588293993975014</v>
      </c>
      <c r="I28" s="115">
        <v>0.19588293993975014</v>
      </c>
      <c r="J28" s="115">
        <v>0.19588293993975014</v>
      </c>
      <c r="K28" s="115">
        <v>0.19588293993975014</v>
      </c>
    </row>
    <row r="29" spans="1:11">
      <c r="A29" s="113" t="s">
        <v>76</v>
      </c>
      <c r="B29" s="109">
        <v>0.72617289935720919</v>
      </c>
      <c r="C29" s="109">
        <v>0.72617289935720919</v>
      </c>
      <c r="D29" s="109">
        <v>0.72617289935720919</v>
      </c>
      <c r="E29" s="109">
        <v>0.72617289935720919</v>
      </c>
      <c r="F29" s="109">
        <v>0.72617289935720919</v>
      </c>
      <c r="G29" s="109">
        <v>0.72617289935720919</v>
      </c>
      <c r="H29" s="109">
        <v>0.72617289935720919</v>
      </c>
      <c r="I29" s="109">
        <v>0.72617289935720919</v>
      </c>
      <c r="J29" s="109">
        <v>0.72617289935720919</v>
      </c>
      <c r="K29" s="109">
        <v>0.72617289935720919</v>
      </c>
    </row>
    <row r="30" spans="1:11">
      <c r="A30" s="113" t="s">
        <v>70</v>
      </c>
      <c r="B30" s="116">
        <v>1.6604982565880562</v>
      </c>
      <c r="C30" s="116">
        <v>1.6604982565880562</v>
      </c>
      <c r="D30" s="116">
        <v>1.6604982565880562</v>
      </c>
      <c r="E30" s="116">
        <v>1.6604982565880562</v>
      </c>
      <c r="F30" s="116">
        <v>1.6604982565880562</v>
      </c>
      <c r="G30" s="116">
        <v>1.6604982565880562</v>
      </c>
      <c r="H30" s="116">
        <v>1.6604982565880562</v>
      </c>
      <c r="I30" s="116">
        <v>1.6604982565880562</v>
      </c>
      <c r="J30" s="116">
        <v>1.6604982565880562</v>
      </c>
      <c r="K30" s="116">
        <v>1.6604982565880562</v>
      </c>
    </row>
    <row r="31" spans="1:11">
      <c r="A31" s="113" t="s">
        <v>67</v>
      </c>
      <c r="B31" s="116">
        <v>3.8421999670319167</v>
      </c>
      <c r="C31" s="116">
        <v>3.8421999670319167</v>
      </c>
      <c r="D31" s="116">
        <v>3.8421999670319167</v>
      </c>
      <c r="E31" s="116">
        <v>3.8421999670319167</v>
      </c>
      <c r="F31" s="116">
        <v>3.8421999670319167</v>
      </c>
      <c r="G31" s="116">
        <v>3.8421999670319167</v>
      </c>
      <c r="H31" s="116">
        <v>3.8421999670319167</v>
      </c>
      <c r="I31" s="116">
        <v>3.8421999670319167</v>
      </c>
      <c r="J31" s="116">
        <v>3.8421999670319167</v>
      </c>
      <c r="K31" s="116">
        <v>3.8421999670319167</v>
      </c>
    </row>
    <row r="32" spans="1:11">
      <c r="A32" s="113" t="s">
        <v>68</v>
      </c>
      <c r="B32" s="109">
        <v>7.4885753673819835</v>
      </c>
      <c r="C32" s="109">
        <v>7.4885753673819835</v>
      </c>
      <c r="D32" s="109">
        <v>7.4885753673819835</v>
      </c>
      <c r="E32" s="109">
        <v>7.4885753673819835</v>
      </c>
      <c r="F32" s="109">
        <v>7.4885753673819835</v>
      </c>
      <c r="G32" s="109">
        <v>7.4885753673819835</v>
      </c>
      <c r="H32" s="109">
        <v>7.4885753673819835</v>
      </c>
      <c r="I32" s="109">
        <v>7.4885753673819835</v>
      </c>
      <c r="J32" s="109">
        <v>7.4885753673819835</v>
      </c>
      <c r="K32" s="109">
        <v>7.4885753673819835</v>
      </c>
    </row>
    <row r="33" spans="1:11">
      <c r="A33" s="113" t="s">
        <v>77</v>
      </c>
      <c r="B33" s="116">
        <v>7.9583957307692117</v>
      </c>
      <c r="C33" s="116">
        <v>7.9388796723195441</v>
      </c>
      <c r="D33" s="109">
        <v>7.9583957307692117</v>
      </c>
      <c r="E33" s="116">
        <v>7.9583957307692117</v>
      </c>
      <c r="F33" s="116">
        <v>7.9583957307692117</v>
      </c>
      <c r="G33" s="119">
        <v>7.9583957307692117</v>
      </c>
      <c r="H33" s="119">
        <v>7.9583957307692117</v>
      </c>
      <c r="I33" s="116">
        <v>7.9583957307692117</v>
      </c>
      <c r="J33" s="116">
        <v>7.9583957307692117</v>
      </c>
      <c r="K33" s="116">
        <v>7.9583957307692117</v>
      </c>
    </row>
    <row r="34" spans="1:11">
      <c r="A34" s="113" t="s">
        <v>70</v>
      </c>
      <c r="B34" s="116">
        <v>8.1175985207559478</v>
      </c>
      <c r="C34" s="116">
        <v>8.0319851574546846</v>
      </c>
      <c r="D34" s="109">
        <v>8.1175985207559478</v>
      </c>
      <c r="E34" s="116">
        <v>8.1175985207559478</v>
      </c>
      <c r="F34" s="116">
        <v>8.1175985207559478</v>
      </c>
      <c r="G34" s="119">
        <v>8.1175985207559478</v>
      </c>
      <c r="H34" s="119">
        <v>8.1175985207559478</v>
      </c>
      <c r="I34" s="116">
        <v>8.1175985207559478</v>
      </c>
      <c r="J34" s="116">
        <v>8.1175985207559478</v>
      </c>
      <c r="K34" s="116">
        <v>8.1175985207559478</v>
      </c>
    </row>
    <row r="35" spans="1:11">
      <c r="A35" s="113" t="s">
        <v>67</v>
      </c>
      <c r="B35" s="116">
        <v>7.4524211945983012</v>
      </c>
      <c r="C35" s="116">
        <v>7.6320521969022224</v>
      </c>
      <c r="D35" s="109">
        <v>7.4524211945983012</v>
      </c>
      <c r="E35" s="116">
        <v>7.4524211945983012</v>
      </c>
      <c r="F35" s="116">
        <v>7.4524211945983012</v>
      </c>
      <c r="G35" s="119">
        <v>7.4524211945983012</v>
      </c>
      <c r="H35" s="119">
        <v>7.4524211945983012</v>
      </c>
      <c r="I35" s="116">
        <v>7.4524211945983012</v>
      </c>
      <c r="J35" s="116">
        <v>7.4524211945983012</v>
      </c>
      <c r="K35" s="116">
        <v>7.4524211945983012</v>
      </c>
    </row>
    <row r="36" spans="1:11">
      <c r="A36" s="113" t="s">
        <v>68</v>
      </c>
      <c r="B36" s="109">
        <v>5.1617576644154894</v>
      </c>
      <c r="C36" s="109">
        <v>4.9053174567842603</v>
      </c>
      <c r="D36" s="115">
        <v>4.8433455236708607</v>
      </c>
      <c r="E36" s="115">
        <v>4.9611240220776196</v>
      </c>
      <c r="F36" s="115">
        <v>5.0311893744769582</v>
      </c>
      <c r="G36" s="118">
        <v>5.0871670062734973</v>
      </c>
      <c r="H36" s="118">
        <v>5.231519046678029</v>
      </c>
      <c r="I36" s="115">
        <v>5.2838724789600757</v>
      </c>
      <c r="J36" s="115">
        <v>5.3494015405589854</v>
      </c>
      <c r="K36" s="115">
        <v>5.4595546221154025</v>
      </c>
    </row>
    <row r="37" spans="1:11">
      <c r="A37" s="113" t="s">
        <v>78</v>
      </c>
      <c r="B37" s="116">
        <v>4.5265434119166059</v>
      </c>
      <c r="C37" s="116">
        <v>3.5353142958390151</v>
      </c>
      <c r="D37" s="116">
        <v>3.4121009193104053</v>
      </c>
      <c r="E37" s="116">
        <v>3.8243256637340624</v>
      </c>
      <c r="F37" s="116">
        <v>4.0695543971317472</v>
      </c>
      <c r="G37" s="119">
        <v>4.2654761084196346</v>
      </c>
      <c r="H37" s="119">
        <v>4.7707082498354936</v>
      </c>
      <c r="I37" s="116">
        <v>4.9539452628226579</v>
      </c>
      <c r="J37" s="116">
        <v>5.1832969784188414</v>
      </c>
      <c r="K37" s="116">
        <v>5.5688327638663022</v>
      </c>
    </row>
    <row r="38" spans="1:11">
      <c r="A38" s="113" t="s">
        <v>70</v>
      </c>
      <c r="B38" s="116">
        <v>4.081549952711498</v>
      </c>
      <c r="C38" s="116">
        <v>3.0860841744169107</v>
      </c>
      <c r="D38" s="116">
        <v>2.1710771082437255</v>
      </c>
      <c r="E38" s="116">
        <v>2.8777480986842807</v>
      </c>
      <c r="F38" s="116">
        <v>3.2981402130803117</v>
      </c>
      <c r="G38" s="119">
        <v>3.6340060038595476</v>
      </c>
      <c r="H38" s="119">
        <v>4.5001182462867337</v>
      </c>
      <c r="I38" s="116">
        <v>4.8142388399790157</v>
      </c>
      <c r="J38" s="116">
        <v>5.207413209572473</v>
      </c>
      <c r="K38" s="116">
        <v>5.8683316989109775</v>
      </c>
    </row>
    <row r="39" spans="1:11">
      <c r="A39" s="113" t="s">
        <v>67</v>
      </c>
      <c r="B39" s="116">
        <v>5.0307027717546333</v>
      </c>
      <c r="C39" s="116">
        <v>3.6657606589407266</v>
      </c>
      <c r="D39" s="116">
        <v>1.8465813643083466</v>
      </c>
      <c r="E39" s="116">
        <v>3.0243663483759384</v>
      </c>
      <c r="F39" s="116">
        <v>3.7250198723693226</v>
      </c>
      <c r="G39" s="119">
        <v>4.284796190334716</v>
      </c>
      <c r="H39" s="119">
        <v>5.7283165943800274</v>
      </c>
      <c r="I39" s="116">
        <v>6.2518509172004952</v>
      </c>
      <c r="J39" s="116">
        <v>6.9071415331895913</v>
      </c>
      <c r="K39" s="116">
        <v>8.0086723487537661</v>
      </c>
    </row>
    <row r="40" spans="1:11">
      <c r="A40" s="113" t="s">
        <v>68</v>
      </c>
      <c r="B40" s="116">
        <v>5.3538269031288053</v>
      </c>
      <c r="C40" s="116">
        <v>4.981127399874552</v>
      </c>
      <c r="D40" s="116">
        <v>1.923271321365752</v>
      </c>
      <c r="E40" s="116">
        <v>3.1922106406269144</v>
      </c>
      <c r="F40" s="116">
        <v>3.9470910456254185</v>
      </c>
      <c r="G40" s="119">
        <v>4.5501910931437362</v>
      </c>
      <c r="H40" s="119">
        <v>6.0970967646207015</v>
      </c>
      <c r="I40" s="116">
        <v>6.6548943182078482</v>
      </c>
      <c r="J40" s="116">
        <v>7.3530710882009735</v>
      </c>
      <c r="K40" s="116">
        <v>8.5266926968328391</v>
      </c>
    </row>
    <row r="41" spans="1:11">
      <c r="A41" s="113" t="s">
        <v>79</v>
      </c>
      <c r="B41" s="116">
        <v>5.1457212290419818</v>
      </c>
      <c r="C41" s="116">
        <v>5.6393287886021142</v>
      </c>
      <c r="D41" s="116">
        <v>1.4687314729621619</v>
      </c>
      <c r="E41" s="116">
        <v>2.828825127416895</v>
      </c>
      <c r="F41" s="116">
        <v>3.6379324134205184</v>
      </c>
      <c r="G41" s="119">
        <v>4.2843561904917609</v>
      </c>
      <c r="H41" s="119">
        <v>5.9346471294003802</v>
      </c>
      <c r="I41" s="116">
        <v>6.5267079137542057</v>
      </c>
      <c r="J41" s="116">
        <v>7.2677708377513603</v>
      </c>
      <c r="K41" s="116">
        <v>8.5134832394509168</v>
      </c>
    </row>
    <row r="42" spans="1:11">
      <c r="A42" s="113" t="s">
        <v>70</v>
      </c>
      <c r="B42" s="117">
        <v>5.1699469393101936</v>
      </c>
      <c r="C42" s="117">
        <v>5.6205198405008048</v>
      </c>
      <c r="D42" s="116">
        <v>1.246523008913607</v>
      </c>
      <c r="E42" s="116">
        <v>2.6977709985619107</v>
      </c>
      <c r="F42" s="116">
        <v>3.5611051655706536</v>
      </c>
      <c r="G42" s="119">
        <v>4.2508526721948208</v>
      </c>
      <c r="H42" s="119">
        <v>6.0045288785350941</v>
      </c>
      <c r="I42" s="116">
        <v>6.6308528936555984</v>
      </c>
      <c r="J42" s="116">
        <v>7.4148019716567823</v>
      </c>
      <c r="K42" s="116">
        <v>8.7326051664240296</v>
      </c>
    </row>
    <row r="43" spans="1:11">
      <c r="A43" s="113" t="s">
        <v>67</v>
      </c>
      <c r="B43" s="116">
        <v>4.9087939130432829</v>
      </c>
      <c r="C43" s="116">
        <v>5.3614110722551658</v>
      </c>
      <c r="D43" s="116">
        <v>0.73893580832992978</v>
      </c>
      <c r="E43" s="116">
        <v>2.2813381331718046</v>
      </c>
      <c r="F43" s="116">
        <v>3.1988991811856655</v>
      </c>
      <c r="G43" s="119">
        <v>3.9319704173627588</v>
      </c>
      <c r="H43" s="119">
        <v>5.7890318911346847</v>
      </c>
      <c r="I43" s="116">
        <v>6.4496191370218696</v>
      </c>
      <c r="J43" s="116">
        <v>7.276454369027082</v>
      </c>
      <c r="K43" s="116">
        <v>8.6663483568620183</v>
      </c>
    </row>
    <row r="44" spans="1:11">
      <c r="A44" s="113" t="s">
        <v>68</v>
      </c>
      <c r="B44" s="116">
        <v>5.131136630109296</v>
      </c>
      <c r="C44" s="116">
        <v>4.7554448515979573</v>
      </c>
      <c r="D44" s="116">
        <v>0.7673245959651136</v>
      </c>
      <c r="E44" s="116">
        <v>2.3814691681818285</v>
      </c>
      <c r="F44" s="116">
        <v>3.3417090235521791</v>
      </c>
      <c r="G44" s="119">
        <v>4.1088778340924268</v>
      </c>
      <c r="H44" s="119">
        <v>6.0447367188384007</v>
      </c>
      <c r="I44" s="116">
        <v>6.7303610403024976</v>
      </c>
      <c r="J44" s="116">
        <v>7.5885343526631157</v>
      </c>
      <c r="K44" s="116">
        <v>9.0311070457470226</v>
      </c>
    </row>
    <row r="45" spans="1:11">
      <c r="A45" s="113" t="s">
        <v>116</v>
      </c>
      <c r="B45" s="116">
        <v>5.1484584863220419</v>
      </c>
      <c r="C45" s="116">
        <v>4.5749367626494859</v>
      </c>
      <c r="D45" s="116">
        <v>0.59069252274703032</v>
      </c>
      <c r="E45" s="116">
        <v>2.2765793423385854</v>
      </c>
      <c r="F45" s="116">
        <v>3.2794980050654257</v>
      </c>
      <c r="G45" s="119">
        <v>4.0807643899688273</v>
      </c>
      <c r="H45" s="119">
        <v>6.0954206856888495</v>
      </c>
      <c r="I45" s="116">
        <v>6.8060820827298585</v>
      </c>
      <c r="J45" s="116">
        <v>7.6955934754458823</v>
      </c>
      <c r="K45" s="116">
        <v>9.1908448737787598</v>
      </c>
    </row>
    <row r="46" spans="1:11">
      <c r="A46" s="113" t="s">
        <v>70</v>
      </c>
      <c r="B46" s="117">
        <v>5.0135473006431397</v>
      </c>
      <c r="C46" s="117">
        <v>4.5555384891222275</v>
      </c>
      <c r="D46" s="116">
        <v>0.26182740763729884</v>
      </c>
      <c r="E46" s="116">
        <v>2.019456474603694</v>
      </c>
      <c r="F46" s="116">
        <v>3.065053944687024</v>
      </c>
      <c r="G46" s="119">
        <v>3.9004179039535796</v>
      </c>
      <c r="H46" s="119">
        <v>5.9938716106476502</v>
      </c>
      <c r="I46" s="116">
        <v>6.7295700832655712</v>
      </c>
      <c r="J46" s="116">
        <v>7.6504195563370008</v>
      </c>
      <c r="K46" s="116">
        <v>9.1983496599188488</v>
      </c>
    </row>
    <row r="47" spans="1:11">
      <c r="A47" s="113" t="s">
        <v>67</v>
      </c>
      <c r="B47" s="116">
        <v>4.9842849265256746</v>
      </c>
      <c r="C47" s="116">
        <v>4.6586209403237149</v>
      </c>
      <c r="D47" s="116">
        <v>3.8611104089004478E-2</v>
      </c>
      <c r="E47" s="116">
        <v>1.8679824184302403</v>
      </c>
      <c r="F47" s="116">
        <v>2.9562586958700598</v>
      </c>
      <c r="G47" s="119">
        <v>3.8257202294997681</v>
      </c>
      <c r="H47" s="119">
        <v>5.997971347167887</v>
      </c>
      <c r="I47" s="116">
        <v>6.7587068953627218</v>
      </c>
      <c r="J47" s="116">
        <v>7.7108944487895581</v>
      </c>
      <c r="K47" s="116">
        <v>9.3115032576203767</v>
      </c>
    </row>
    <row r="48" spans="1:11">
      <c r="A48" s="113" t="s">
        <v>68</v>
      </c>
      <c r="B48" s="116">
        <v>4.9206415074061027</v>
      </c>
      <c r="C48" s="116"/>
      <c r="D48" s="116">
        <v>-2.5032315030567354E-2</v>
      </c>
      <c r="E48" s="116">
        <v>1.8043389993106684</v>
      </c>
      <c r="F48" s="116">
        <v>2.892615276750488</v>
      </c>
      <c r="G48" s="119">
        <v>3.7620768103801963</v>
      </c>
      <c r="H48" s="119">
        <v>5.9343279280483152</v>
      </c>
      <c r="I48" s="116">
        <v>6.69506347624315</v>
      </c>
      <c r="J48" s="116">
        <v>7.6472510296699863</v>
      </c>
      <c r="K48" s="116">
        <v>9.2478598385008048</v>
      </c>
    </row>
  </sheetData>
  <hyperlinks>
    <hyperlink ref="A1" location="List!A1" display="List!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3"/>
  <sheetViews>
    <sheetView topLeftCell="U1" zoomScale="85" zoomScaleNormal="85" workbookViewId="0">
      <selection activeCell="A24" sqref="A24:A51"/>
    </sheetView>
  </sheetViews>
  <sheetFormatPr defaultColWidth="8.88671875" defaultRowHeight="14.25"/>
  <cols>
    <col min="1" max="1" width="8.5546875" style="31" customWidth="1"/>
    <col min="2" max="4" width="7.77734375" style="2" customWidth="1"/>
    <col min="5" max="19" width="8.88671875" style="2"/>
    <col min="20" max="22" width="8.88671875" style="2" customWidth="1"/>
    <col min="23" max="23" width="14.88671875" style="2" customWidth="1"/>
    <col min="24" max="16384" width="8.88671875" style="2"/>
  </cols>
  <sheetData>
    <row r="1" spans="1:29" s="31" customFormat="1" ht="15">
      <c r="A1" s="236" t="s">
        <v>528</v>
      </c>
      <c r="B1" s="103" t="s">
        <v>0</v>
      </c>
      <c r="C1" s="103" t="s">
        <v>1</v>
      </c>
      <c r="D1" s="103" t="s">
        <v>2</v>
      </c>
      <c r="E1" s="103" t="s">
        <v>3</v>
      </c>
      <c r="F1" s="103" t="s">
        <v>4</v>
      </c>
      <c r="G1" s="103" t="s">
        <v>5</v>
      </c>
      <c r="H1" s="103" t="s">
        <v>6</v>
      </c>
      <c r="I1" s="103" t="s">
        <v>7</v>
      </c>
      <c r="J1" s="103" t="s">
        <v>8</v>
      </c>
      <c r="K1" s="103" t="s">
        <v>9</v>
      </c>
      <c r="L1" s="103" t="s">
        <v>10</v>
      </c>
      <c r="M1" s="103" t="s">
        <v>11</v>
      </c>
      <c r="N1" s="103" t="s">
        <v>12</v>
      </c>
      <c r="O1" s="103" t="s">
        <v>13</v>
      </c>
      <c r="P1" s="103" t="s">
        <v>14</v>
      </c>
      <c r="Q1" s="103" t="s">
        <v>15</v>
      </c>
      <c r="R1" s="103" t="s">
        <v>16</v>
      </c>
      <c r="S1" s="103" t="s">
        <v>17</v>
      </c>
      <c r="T1" s="106" t="s">
        <v>18</v>
      </c>
      <c r="U1" s="106" t="s">
        <v>19</v>
      </c>
      <c r="V1" s="106" t="s">
        <v>20</v>
      </c>
      <c r="W1" s="31" t="s">
        <v>210</v>
      </c>
      <c r="X1" s="31" t="s">
        <v>209</v>
      </c>
      <c r="Y1" s="31" t="s">
        <v>211</v>
      </c>
      <c r="Z1" s="106" t="s">
        <v>529</v>
      </c>
      <c r="AA1" s="106" t="s">
        <v>530</v>
      </c>
      <c r="AB1" s="106" t="s">
        <v>531</v>
      </c>
      <c r="AC1" s="106" t="s">
        <v>114</v>
      </c>
    </row>
    <row r="2" spans="1:29" hidden="1">
      <c r="A2" s="45" t="s">
        <v>21</v>
      </c>
      <c r="B2" s="107">
        <v>3.7</v>
      </c>
      <c r="C2" s="107">
        <v>0</v>
      </c>
      <c r="D2" s="107">
        <v>0</v>
      </c>
      <c r="E2" s="108">
        <v>0</v>
      </c>
      <c r="F2" s="108">
        <v>0</v>
      </c>
      <c r="G2" s="108">
        <v>0</v>
      </c>
      <c r="H2" s="108">
        <v>0</v>
      </c>
      <c r="I2" s="108">
        <v>0</v>
      </c>
      <c r="J2" s="108">
        <v>0</v>
      </c>
      <c r="K2" s="108">
        <v>0</v>
      </c>
      <c r="L2" s="108">
        <v>0</v>
      </c>
      <c r="M2" s="108">
        <v>0</v>
      </c>
      <c r="N2" s="108">
        <v>0</v>
      </c>
      <c r="O2" s="108">
        <v>0</v>
      </c>
      <c r="P2" s="108">
        <v>0</v>
      </c>
      <c r="Q2" s="108">
        <v>0</v>
      </c>
      <c r="R2" s="108">
        <v>0</v>
      </c>
      <c r="S2" s="108">
        <v>0</v>
      </c>
      <c r="T2" s="108">
        <v>4</v>
      </c>
      <c r="U2" s="108">
        <v>5.5</v>
      </c>
      <c r="V2" s="108">
        <v>2.5</v>
      </c>
      <c r="W2" s="108">
        <v>3.7</v>
      </c>
      <c r="X2" s="108">
        <v>3.7</v>
      </c>
      <c r="Y2" s="108">
        <v>3.7</v>
      </c>
      <c r="Z2" s="108"/>
      <c r="AA2" s="108"/>
      <c r="AB2" s="108"/>
      <c r="AC2" s="108">
        <f>8</f>
        <v>8</v>
      </c>
    </row>
    <row r="3" spans="1:29" hidden="1">
      <c r="A3" s="45" t="s">
        <v>22</v>
      </c>
      <c r="B3" s="107">
        <v>6.5</v>
      </c>
      <c r="C3" s="107">
        <v>0</v>
      </c>
      <c r="D3" s="107">
        <v>0</v>
      </c>
      <c r="E3" s="108">
        <v>0</v>
      </c>
      <c r="F3" s="108">
        <v>0</v>
      </c>
      <c r="G3" s="108">
        <v>0</v>
      </c>
      <c r="H3" s="108">
        <v>0</v>
      </c>
      <c r="I3" s="108">
        <v>0</v>
      </c>
      <c r="J3" s="108">
        <v>0</v>
      </c>
      <c r="K3" s="108">
        <v>0</v>
      </c>
      <c r="L3" s="108">
        <v>0</v>
      </c>
      <c r="M3" s="108">
        <v>0</v>
      </c>
      <c r="N3" s="108">
        <v>0</v>
      </c>
      <c r="O3" s="108">
        <v>0</v>
      </c>
      <c r="P3" s="108">
        <v>0</v>
      </c>
      <c r="Q3" s="108">
        <v>0</v>
      </c>
      <c r="R3" s="108">
        <v>0</v>
      </c>
      <c r="S3" s="108">
        <v>0</v>
      </c>
      <c r="T3" s="108">
        <v>4</v>
      </c>
      <c r="U3" s="108">
        <v>5.5</v>
      </c>
      <c r="V3" s="108">
        <v>2.5</v>
      </c>
      <c r="W3" s="108">
        <v>6.5</v>
      </c>
      <c r="X3" s="108">
        <v>6.5</v>
      </c>
      <c r="Y3" s="108">
        <v>6.5</v>
      </c>
      <c r="Z3" s="108"/>
      <c r="AA3" s="108"/>
      <c r="AB3" s="108"/>
      <c r="AC3" s="108">
        <f>8</f>
        <v>8</v>
      </c>
    </row>
    <row r="4" spans="1:29" hidden="1">
      <c r="A4" s="45" t="s">
        <v>23</v>
      </c>
      <c r="B4" s="107">
        <v>8.8000000000000007</v>
      </c>
      <c r="C4" s="107">
        <v>0</v>
      </c>
      <c r="D4" s="107">
        <v>0</v>
      </c>
      <c r="E4" s="108">
        <v>0</v>
      </c>
      <c r="F4" s="108">
        <v>0</v>
      </c>
      <c r="G4" s="108">
        <v>0</v>
      </c>
      <c r="H4" s="108">
        <v>0</v>
      </c>
      <c r="I4" s="108">
        <v>0</v>
      </c>
      <c r="J4" s="108">
        <v>0</v>
      </c>
      <c r="K4" s="108">
        <v>0</v>
      </c>
      <c r="L4" s="108">
        <v>0</v>
      </c>
      <c r="M4" s="108">
        <v>0</v>
      </c>
      <c r="N4" s="108">
        <v>0</v>
      </c>
      <c r="O4" s="108">
        <v>0</v>
      </c>
      <c r="P4" s="108">
        <v>0</v>
      </c>
      <c r="Q4" s="108">
        <v>0</v>
      </c>
      <c r="R4" s="108">
        <v>0</v>
      </c>
      <c r="S4" s="108">
        <v>0</v>
      </c>
      <c r="T4" s="108">
        <v>4</v>
      </c>
      <c r="U4" s="108">
        <v>5.5</v>
      </c>
      <c r="V4" s="108">
        <v>2.5</v>
      </c>
      <c r="W4" s="108">
        <v>8.8000000000000007</v>
      </c>
      <c r="X4" s="108">
        <v>8.8000000000000007</v>
      </c>
      <c r="Y4" s="108">
        <v>8.8000000000000007</v>
      </c>
      <c r="Z4" s="108"/>
      <c r="AA4" s="108"/>
      <c r="AB4" s="108"/>
      <c r="AC4" s="108">
        <f>8</f>
        <v>8</v>
      </c>
    </row>
    <row r="5" spans="1:29" hidden="1">
      <c r="A5" s="45" t="s">
        <v>24</v>
      </c>
      <c r="B5" s="107">
        <v>5.8</v>
      </c>
      <c r="C5" s="107">
        <v>0</v>
      </c>
      <c r="D5" s="107">
        <v>0</v>
      </c>
      <c r="E5" s="108">
        <v>0</v>
      </c>
      <c r="F5" s="108">
        <v>0</v>
      </c>
      <c r="G5" s="108">
        <v>0</v>
      </c>
      <c r="H5" s="108">
        <v>0</v>
      </c>
      <c r="I5" s="108">
        <v>0</v>
      </c>
      <c r="J5" s="108">
        <v>0</v>
      </c>
      <c r="K5" s="108">
        <v>0</v>
      </c>
      <c r="L5" s="108">
        <v>0</v>
      </c>
      <c r="M5" s="108">
        <v>0</v>
      </c>
      <c r="N5" s="108">
        <v>0</v>
      </c>
      <c r="O5" s="108">
        <v>0</v>
      </c>
      <c r="P5" s="108">
        <v>0</v>
      </c>
      <c r="Q5" s="108">
        <v>0</v>
      </c>
      <c r="R5" s="108">
        <v>0</v>
      </c>
      <c r="S5" s="108">
        <v>0</v>
      </c>
      <c r="T5" s="108">
        <v>4</v>
      </c>
      <c r="U5" s="108">
        <v>5.5</v>
      </c>
      <c r="V5" s="108">
        <v>2.5</v>
      </c>
      <c r="W5" s="108">
        <v>5.8</v>
      </c>
      <c r="X5" s="108">
        <v>5.8</v>
      </c>
      <c r="Y5" s="108">
        <v>5.8</v>
      </c>
      <c r="Z5" s="108"/>
      <c r="AA5" s="108"/>
      <c r="AB5" s="108"/>
      <c r="AC5" s="108">
        <f>8</f>
        <v>8</v>
      </c>
    </row>
    <row r="6" spans="1:29" hidden="1">
      <c r="A6" s="31" t="s">
        <v>25</v>
      </c>
      <c r="B6" s="108">
        <v>8.6</v>
      </c>
      <c r="C6" s="108">
        <v>0</v>
      </c>
      <c r="D6" s="108">
        <v>0</v>
      </c>
      <c r="E6" s="108">
        <v>0</v>
      </c>
      <c r="F6" s="108">
        <v>0</v>
      </c>
      <c r="G6" s="108">
        <v>0</v>
      </c>
      <c r="H6" s="108">
        <v>0</v>
      </c>
      <c r="I6" s="108">
        <v>0</v>
      </c>
      <c r="J6" s="108">
        <v>0</v>
      </c>
      <c r="K6" s="108">
        <v>0</v>
      </c>
      <c r="L6" s="108">
        <v>0</v>
      </c>
      <c r="M6" s="108">
        <v>0</v>
      </c>
      <c r="N6" s="108">
        <v>0</v>
      </c>
      <c r="O6" s="108">
        <v>0</v>
      </c>
      <c r="P6" s="108">
        <v>0</v>
      </c>
      <c r="Q6" s="108">
        <v>0</v>
      </c>
      <c r="R6" s="108">
        <v>0</v>
      </c>
      <c r="S6" s="108">
        <v>0</v>
      </c>
      <c r="T6" s="108">
        <v>4</v>
      </c>
      <c r="U6" s="108">
        <v>5.5</v>
      </c>
      <c r="V6" s="108">
        <v>2.5</v>
      </c>
      <c r="W6" s="108">
        <v>8.6</v>
      </c>
      <c r="X6" s="108">
        <v>8.6</v>
      </c>
      <c r="Y6" s="108">
        <v>8.6</v>
      </c>
      <c r="Z6" s="108"/>
      <c r="AA6" s="108"/>
      <c r="AB6" s="108"/>
      <c r="AC6" s="108">
        <f>8</f>
        <v>8</v>
      </c>
    </row>
    <row r="7" spans="1:29" hidden="1">
      <c r="A7" s="31" t="s">
        <v>26</v>
      </c>
      <c r="B7" s="108">
        <v>9.4</v>
      </c>
      <c r="C7" s="108">
        <v>0</v>
      </c>
      <c r="D7" s="108">
        <v>0</v>
      </c>
      <c r="E7" s="108">
        <v>0</v>
      </c>
      <c r="F7" s="108">
        <v>0</v>
      </c>
      <c r="G7" s="108">
        <v>0</v>
      </c>
      <c r="H7" s="108">
        <v>0</v>
      </c>
      <c r="I7" s="108">
        <v>0</v>
      </c>
      <c r="J7" s="108">
        <v>0</v>
      </c>
      <c r="K7" s="108">
        <v>0</v>
      </c>
      <c r="L7" s="108">
        <v>0</v>
      </c>
      <c r="M7" s="108">
        <v>0</v>
      </c>
      <c r="N7" s="108">
        <v>0</v>
      </c>
      <c r="O7" s="108">
        <v>0</v>
      </c>
      <c r="P7" s="108">
        <v>0</v>
      </c>
      <c r="Q7" s="108">
        <v>0</v>
      </c>
      <c r="R7" s="108">
        <v>0</v>
      </c>
      <c r="S7" s="108">
        <v>0</v>
      </c>
      <c r="T7" s="108">
        <v>4</v>
      </c>
      <c r="U7" s="108">
        <v>5.5</v>
      </c>
      <c r="V7" s="108">
        <v>2.5</v>
      </c>
      <c r="W7" s="108">
        <v>9.4</v>
      </c>
      <c r="X7" s="108">
        <v>9.4</v>
      </c>
      <c r="Y7" s="108">
        <v>9.4</v>
      </c>
      <c r="Z7" s="108"/>
      <c r="AA7" s="108"/>
      <c r="AB7" s="108"/>
      <c r="AC7" s="108">
        <f>8</f>
        <v>8</v>
      </c>
    </row>
    <row r="8" spans="1:29" hidden="1">
      <c r="A8" s="31" t="s">
        <v>27</v>
      </c>
      <c r="B8" s="108">
        <v>11.55</v>
      </c>
      <c r="C8" s="108">
        <v>0</v>
      </c>
      <c r="D8" s="108">
        <v>0</v>
      </c>
      <c r="E8" s="108">
        <v>0</v>
      </c>
      <c r="F8" s="108">
        <v>0</v>
      </c>
      <c r="G8" s="108">
        <v>0</v>
      </c>
      <c r="H8" s="108">
        <v>0</v>
      </c>
      <c r="I8" s="108">
        <v>0</v>
      </c>
      <c r="J8" s="108">
        <v>0</v>
      </c>
      <c r="K8" s="108">
        <v>0</v>
      </c>
      <c r="L8" s="108">
        <v>0</v>
      </c>
      <c r="M8" s="108">
        <v>0</v>
      </c>
      <c r="N8" s="108">
        <v>0</v>
      </c>
      <c r="O8" s="108">
        <v>0</v>
      </c>
      <c r="P8" s="108">
        <v>0</v>
      </c>
      <c r="Q8" s="108">
        <v>0</v>
      </c>
      <c r="R8" s="108">
        <v>0</v>
      </c>
      <c r="S8" s="108">
        <v>0</v>
      </c>
      <c r="T8" s="108">
        <v>4</v>
      </c>
      <c r="U8" s="108">
        <v>5.5</v>
      </c>
      <c r="V8" s="108">
        <v>2.5</v>
      </c>
      <c r="W8" s="108">
        <v>11.55</v>
      </c>
      <c r="X8" s="108">
        <v>11.55</v>
      </c>
      <c r="Y8" s="108">
        <v>11.55</v>
      </c>
      <c r="Z8" s="108"/>
      <c r="AA8" s="108"/>
      <c r="AB8" s="108"/>
      <c r="AC8" s="108">
        <f>8</f>
        <v>8</v>
      </c>
    </row>
    <row r="9" spans="1:29" hidden="1">
      <c r="A9" s="31" t="s">
        <v>28</v>
      </c>
      <c r="B9" s="108">
        <v>8.5</v>
      </c>
      <c r="C9" s="108">
        <v>0</v>
      </c>
      <c r="D9" s="108">
        <v>0</v>
      </c>
      <c r="E9" s="108">
        <v>0</v>
      </c>
      <c r="F9" s="108">
        <v>0</v>
      </c>
      <c r="G9" s="108">
        <v>0</v>
      </c>
      <c r="H9" s="108">
        <v>0</v>
      </c>
      <c r="I9" s="108">
        <v>0</v>
      </c>
      <c r="J9" s="108">
        <v>0</v>
      </c>
      <c r="K9" s="108">
        <v>0</v>
      </c>
      <c r="L9" s="108">
        <v>0</v>
      </c>
      <c r="M9" s="108">
        <v>0</v>
      </c>
      <c r="N9" s="108">
        <v>0</v>
      </c>
      <c r="O9" s="108">
        <v>0</v>
      </c>
      <c r="P9" s="108">
        <v>0</v>
      </c>
      <c r="Q9" s="108">
        <v>0</v>
      </c>
      <c r="R9" s="108">
        <v>0</v>
      </c>
      <c r="S9" s="108">
        <v>0</v>
      </c>
      <c r="T9" s="108">
        <v>4</v>
      </c>
      <c r="U9" s="108">
        <v>5.5</v>
      </c>
      <c r="V9" s="108">
        <v>2.5</v>
      </c>
      <c r="W9" s="108">
        <v>8.5</v>
      </c>
      <c r="X9" s="108">
        <v>8.5</v>
      </c>
      <c r="Y9" s="108">
        <v>8.5</v>
      </c>
      <c r="Z9" s="108"/>
      <c r="AA9" s="108"/>
      <c r="AB9" s="108"/>
      <c r="AC9" s="108">
        <f>8</f>
        <v>8</v>
      </c>
    </row>
    <row r="10" spans="1:29" hidden="1">
      <c r="A10" s="31" t="s">
        <v>29</v>
      </c>
      <c r="B10" s="108">
        <v>6.2</v>
      </c>
      <c r="C10" s="108">
        <v>0</v>
      </c>
      <c r="D10" s="108">
        <v>0</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4</v>
      </c>
      <c r="U10" s="108">
        <v>5.5</v>
      </c>
      <c r="V10" s="108">
        <v>2.5</v>
      </c>
      <c r="W10" s="108">
        <v>6.2</v>
      </c>
      <c r="X10" s="108">
        <v>6.2</v>
      </c>
      <c r="Y10" s="108">
        <v>6.2</v>
      </c>
      <c r="Z10" s="108"/>
      <c r="AA10" s="108"/>
      <c r="AB10" s="108"/>
      <c r="AC10" s="108">
        <f>8</f>
        <v>8</v>
      </c>
    </row>
    <row r="11" spans="1:29" hidden="1">
      <c r="A11" s="31" t="s">
        <v>30</v>
      </c>
      <c r="B11" s="108">
        <v>4.7</v>
      </c>
      <c r="C11" s="108">
        <v>0</v>
      </c>
      <c r="D11" s="108">
        <v>0</v>
      </c>
      <c r="E11" s="108">
        <v>0</v>
      </c>
      <c r="F11" s="108">
        <v>0</v>
      </c>
      <c r="G11" s="108">
        <v>0</v>
      </c>
      <c r="H11" s="108">
        <v>0</v>
      </c>
      <c r="I11" s="108">
        <v>0</v>
      </c>
      <c r="J11" s="108">
        <v>0</v>
      </c>
      <c r="K11" s="108">
        <v>0</v>
      </c>
      <c r="L11" s="108">
        <v>0</v>
      </c>
      <c r="M11" s="108">
        <v>0</v>
      </c>
      <c r="N11" s="108">
        <v>0</v>
      </c>
      <c r="O11" s="108">
        <v>0</v>
      </c>
      <c r="P11" s="108">
        <v>0</v>
      </c>
      <c r="Q11" s="108">
        <v>0</v>
      </c>
      <c r="R11" s="108">
        <v>0</v>
      </c>
      <c r="S11" s="108">
        <v>0</v>
      </c>
      <c r="T11" s="108">
        <v>4</v>
      </c>
      <c r="U11" s="108">
        <v>5.5</v>
      </c>
      <c r="V11" s="108">
        <v>2.5</v>
      </c>
      <c r="W11" s="108">
        <v>4.7</v>
      </c>
      <c r="X11" s="108">
        <v>4.7</v>
      </c>
      <c r="Y11" s="108">
        <v>4.7</v>
      </c>
      <c r="Z11" s="108"/>
      <c r="AA11" s="108"/>
      <c r="AB11" s="108"/>
      <c r="AC11" s="108">
        <f>8</f>
        <v>8</v>
      </c>
    </row>
    <row r="12" spans="1:29" hidden="1">
      <c r="A12" s="31" t="s">
        <v>31</v>
      </c>
      <c r="B12" s="108">
        <v>2.2000000000000002</v>
      </c>
      <c r="C12" s="108">
        <v>0</v>
      </c>
      <c r="D12" s="108">
        <v>0</v>
      </c>
      <c r="E12" s="108">
        <v>0</v>
      </c>
      <c r="F12" s="108">
        <v>0</v>
      </c>
      <c r="G12" s="108">
        <v>0</v>
      </c>
      <c r="H12" s="108">
        <v>0</v>
      </c>
      <c r="I12" s="108">
        <v>0</v>
      </c>
      <c r="J12" s="108">
        <v>0</v>
      </c>
      <c r="K12" s="108">
        <v>0</v>
      </c>
      <c r="L12" s="108">
        <v>0</v>
      </c>
      <c r="M12" s="108">
        <v>0</v>
      </c>
      <c r="N12" s="108">
        <v>0</v>
      </c>
      <c r="O12" s="108">
        <v>0</v>
      </c>
      <c r="P12" s="108">
        <v>0</v>
      </c>
      <c r="Q12" s="108">
        <v>0</v>
      </c>
      <c r="R12" s="108">
        <v>0</v>
      </c>
      <c r="S12" s="108">
        <v>0</v>
      </c>
      <c r="T12" s="108">
        <v>4</v>
      </c>
      <c r="U12" s="108">
        <v>5.5</v>
      </c>
      <c r="V12" s="108">
        <v>2.5</v>
      </c>
      <c r="W12" s="108">
        <v>2.2000000000000002</v>
      </c>
      <c r="X12" s="108">
        <v>2.2000000000000002</v>
      </c>
      <c r="Y12" s="108">
        <v>2.2000000000000002</v>
      </c>
      <c r="Z12" s="108"/>
      <c r="AA12" s="108"/>
      <c r="AB12" s="108"/>
      <c r="AC12" s="108">
        <f>8</f>
        <v>8</v>
      </c>
    </row>
    <row r="13" spans="1:29" hidden="1">
      <c r="A13" s="31" t="s">
        <v>32</v>
      </c>
      <c r="B13" s="108">
        <v>0.7</v>
      </c>
      <c r="C13" s="108">
        <v>0</v>
      </c>
      <c r="D13" s="108">
        <v>0</v>
      </c>
      <c r="E13" s="108">
        <v>0</v>
      </c>
      <c r="F13" s="108">
        <v>0</v>
      </c>
      <c r="G13" s="108">
        <v>0</v>
      </c>
      <c r="H13" s="108">
        <v>0</v>
      </c>
      <c r="I13" s="108">
        <v>0</v>
      </c>
      <c r="J13" s="108">
        <v>0</v>
      </c>
      <c r="K13" s="108">
        <v>0</v>
      </c>
      <c r="L13" s="108">
        <v>0</v>
      </c>
      <c r="M13" s="108">
        <v>0</v>
      </c>
      <c r="N13" s="108">
        <v>0</v>
      </c>
      <c r="O13" s="108">
        <v>0</v>
      </c>
      <c r="P13" s="108">
        <v>0</v>
      </c>
      <c r="Q13" s="108">
        <v>0</v>
      </c>
      <c r="R13" s="108">
        <v>0</v>
      </c>
      <c r="S13" s="108">
        <v>0</v>
      </c>
      <c r="T13" s="108">
        <v>4</v>
      </c>
      <c r="U13" s="108">
        <v>5.5</v>
      </c>
      <c r="V13" s="108">
        <v>2.5</v>
      </c>
      <c r="W13" s="108">
        <v>0.7</v>
      </c>
      <c r="X13" s="108">
        <v>0.7</v>
      </c>
      <c r="Y13" s="108">
        <v>0.7</v>
      </c>
      <c r="Z13" s="108"/>
      <c r="AA13" s="108"/>
      <c r="AB13" s="108"/>
      <c r="AC13" s="108">
        <f>8</f>
        <v>8</v>
      </c>
    </row>
    <row r="14" spans="1:29" hidden="1">
      <c r="A14" s="31" t="s">
        <v>33</v>
      </c>
      <c r="B14" s="109">
        <v>2.5</v>
      </c>
      <c r="C14" s="108">
        <v>0</v>
      </c>
      <c r="D14" s="108">
        <v>0</v>
      </c>
      <c r="E14" s="108">
        <v>0</v>
      </c>
      <c r="F14" s="108">
        <v>0</v>
      </c>
      <c r="G14" s="108">
        <v>0</v>
      </c>
      <c r="H14" s="108">
        <v>0</v>
      </c>
      <c r="I14" s="108">
        <v>0</v>
      </c>
      <c r="J14" s="108">
        <v>0</v>
      </c>
      <c r="K14" s="108">
        <v>0</v>
      </c>
      <c r="L14" s="108">
        <v>0</v>
      </c>
      <c r="M14" s="108">
        <v>0</v>
      </c>
      <c r="N14" s="108">
        <v>0</v>
      </c>
      <c r="O14" s="108">
        <v>0</v>
      </c>
      <c r="P14" s="108">
        <v>0</v>
      </c>
      <c r="Q14" s="108">
        <v>0</v>
      </c>
      <c r="R14" s="108">
        <v>0</v>
      </c>
      <c r="S14" s="108">
        <v>0</v>
      </c>
      <c r="T14" s="108">
        <v>4</v>
      </c>
      <c r="U14" s="108">
        <v>5.5</v>
      </c>
      <c r="V14" s="108">
        <v>2.5</v>
      </c>
      <c r="W14" s="108">
        <v>2.5</v>
      </c>
      <c r="X14" s="108">
        <v>2.5</v>
      </c>
      <c r="Y14" s="108">
        <v>2.5</v>
      </c>
      <c r="Z14" s="108"/>
      <c r="AA14" s="108"/>
      <c r="AB14" s="108"/>
      <c r="AC14" s="108">
        <f>8</f>
        <v>8</v>
      </c>
    </row>
    <row r="15" spans="1:29" hidden="1">
      <c r="A15" s="31" t="s">
        <v>34</v>
      </c>
      <c r="B15" s="109">
        <v>3.2</v>
      </c>
      <c r="C15" s="108">
        <v>0</v>
      </c>
      <c r="D15" s="108">
        <v>0</v>
      </c>
      <c r="E15" s="108">
        <v>0</v>
      </c>
      <c r="F15" s="108">
        <v>0</v>
      </c>
      <c r="G15" s="108">
        <v>0</v>
      </c>
      <c r="H15" s="108">
        <v>0</v>
      </c>
      <c r="I15" s="108">
        <v>0</v>
      </c>
      <c r="J15" s="108">
        <v>0</v>
      </c>
      <c r="K15" s="108">
        <v>0</v>
      </c>
      <c r="L15" s="108">
        <v>0</v>
      </c>
      <c r="M15" s="108">
        <v>0</v>
      </c>
      <c r="N15" s="108">
        <v>0</v>
      </c>
      <c r="O15" s="108">
        <v>0</v>
      </c>
      <c r="P15" s="108">
        <v>0</v>
      </c>
      <c r="Q15" s="108">
        <v>0</v>
      </c>
      <c r="R15" s="108">
        <v>0</v>
      </c>
      <c r="S15" s="108">
        <v>0</v>
      </c>
      <c r="T15" s="108">
        <v>4</v>
      </c>
      <c r="U15" s="108">
        <v>5.5</v>
      </c>
      <c r="V15" s="108">
        <v>2.5</v>
      </c>
      <c r="W15" s="108">
        <v>3.2</v>
      </c>
      <c r="X15" s="108">
        <v>3.2</v>
      </c>
      <c r="Y15" s="108">
        <v>3.2</v>
      </c>
      <c r="Z15" s="108"/>
      <c r="AA15" s="108"/>
      <c r="AB15" s="108"/>
      <c r="AC15" s="108">
        <f>8</f>
        <v>8</v>
      </c>
    </row>
    <row r="16" spans="1:29" hidden="1">
      <c r="A16" s="31" t="s">
        <v>35</v>
      </c>
      <c r="B16" s="109">
        <v>3.4</v>
      </c>
      <c r="C16" s="108">
        <v>0</v>
      </c>
      <c r="D16" s="108">
        <v>0</v>
      </c>
      <c r="E16" s="108">
        <v>0</v>
      </c>
      <c r="F16" s="108">
        <v>0</v>
      </c>
      <c r="G16" s="108">
        <v>0</v>
      </c>
      <c r="H16" s="108">
        <v>0</v>
      </c>
      <c r="I16" s="108">
        <v>0</v>
      </c>
      <c r="J16" s="108">
        <v>0</v>
      </c>
      <c r="K16" s="108">
        <v>0</v>
      </c>
      <c r="L16" s="108">
        <v>0</v>
      </c>
      <c r="M16" s="108">
        <v>0</v>
      </c>
      <c r="N16" s="108">
        <v>0</v>
      </c>
      <c r="O16" s="108">
        <v>0</v>
      </c>
      <c r="P16" s="108">
        <v>0</v>
      </c>
      <c r="Q16" s="108">
        <v>0</v>
      </c>
      <c r="R16" s="108">
        <v>0</v>
      </c>
      <c r="S16" s="108">
        <v>0</v>
      </c>
      <c r="T16" s="108">
        <v>4</v>
      </c>
      <c r="U16" s="108">
        <v>5.5</v>
      </c>
      <c r="V16" s="108">
        <v>2.5</v>
      </c>
      <c r="W16" s="108">
        <v>3.4</v>
      </c>
      <c r="X16" s="108">
        <v>3.4</v>
      </c>
      <c r="Y16" s="108">
        <v>3.4</v>
      </c>
      <c r="Z16" s="108"/>
      <c r="AA16" s="108"/>
      <c r="AB16" s="108"/>
      <c r="AC16" s="108">
        <f>8</f>
        <v>8</v>
      </c>
    </row>
    <row r="17" spans="1:1023 1025:2048 2050:3050 3073:4075 4098:5100 5123:6125 6148:7150 7173:8175 8198:9200 9223:10225 10248:11250 11273:12275 12298:13300 13323:14325 14348:15350 15373:16375" hidden="1">
      <c r="A17" s="31" t="s">
        <v>36</v>
      </c>
      <c r="B17" s="109">
        <v>6.5</v>
      </c>
      <c r="C17" s="108">
        <v>0</v>
      </c>
      <c r="D17" s="108">
        <v>0</v>
      </c>
      <c r="E17" s="108">
        <v>0</v>
      </c>
      <c r="F17" s="108">
        <v>0</v>
      </c>
      <c r="G17" s="108">
        <v>0</v>
      </c>
      <c r="H17" s="108">
        <v>0</v>
      </c>
      <c r="I17" s="108">
        <v>0</v>
      </c>
      <c r="J17" s="108">
        <v>0</v>
      </c>
      <c r="K17" s="108">
        <v>0</v>
      </c>
      <c r="L17" s="108">
        <v>0</v>
      </c>
      <c r="M17" s="108">
        <v>0</v>
      </c>
      <c r="N17" s="108">
        <v>0</v>
      </c>
      <c r="O17" s="108">
        <v>0</v>
      </c>
      <c r="P17" s="108">
        <v>0</v>
      </c>
      <c r="Q17" s="108">
        <v>0</v>
      </c>
      <c r="R17" s="108">
        <v>0</v>
      </c>
      <c r="S17" s="108">
        <v>0</v>
      </c>
      <c r="T17" s="108">
        <v>4</v>
      </c>
      <c r="U17" s="108">
        <v>5.5</v>
      </c>
      <c r="V17" s="108">
        <v>2.5</v>
      </c>
      <c r="W17" s="108">
        <v>6.5</v>
      </c>
      <c r="X17" s="108">
        <v>6.5</v>
      </c>
      <c r="Y17" s="108">
        <v>6.5</v>
      </c>
      <c r="Z17" s="108"/>
      <c r="AA17" s="108"/>
      <c r="AB17" s="108"/>
      <c r="AC17" s="108">
        <f>8</f>
        <v>8</v>
      </c>
      <c r="AV17" s="73"/>
      <c r="AX17" s="43"/>
      <c r="BU17" s="73"/>
      <c r="BW17" s="43"/>
      <c r="CT17" s="73"/>
      <c r="CV17" s="43"/>
      <c r="DS17" s="73"/>
      <c r="DU17" s="43"/>
      <c r="ER17" s="73"/>
      <c r="ET17" s="43"/>
      <c r="FQ17" s="73"/>
      <c r="FS17" s="43"/>
      <c r="GP17" s="73"/>
      <c r="GR17" s="43"/>
      <c r="HO17" s="73"/>
      <c r="HQ17" s="43"/>
      <c r="IN17" s="73"/>
      <c r="IP17" s="43"/>
      <c r="JM17" s="73"/>
      <c r="JO17" s="43"/>
      <c r="KL17" s="73"/>
      <c r="KN17" s="43"/>
      <c r="LK17" s="73"/>
      <c r="LM17" s="43"/>
      <c r="MJ17" s="73"/>
      <c r="ML17" s="43"/>
      <c r="NI17" s="73"/>
      <c r="NK17" s="43"/>
      <c r="OH17" s="73"/>
      <c r="OJ17" s="43"/>
      <c r="PG17" s="73"/>
      <c r="PI17" s="43"/>
      <c r="QF17" s="73"/>
      <c r="QH17" s="43"/>
      <c r="RE17" s="73"/>
      <c r="RG17" s="43"/>
      <c r="SD17" s="73"/>
      <c r="SF17" s="43"/>
      <c r="TC17" s="73"/>
      <c r="TE17" s="43"/>
      <c r="UB17" s="73"/>
      <c r="UD17" s="43"/>
      <c r="VA17" s="73"/>
      <c r="VC17" s="43"/>
      <c r="VZ17" s="73"/>
      <c r="WB17" s="43"/>
      <c r="WY17" s="73"/>
      <c r="XA17" s="43"/>
      <c r="XX17" s="73"/>
      <c r="XZ17" s="43"/>
      <c r="YW17" s="73"/>
      <c r="YY17" s="43"/>
      <c r="ZV17" s="73"/>
      <c r="ZX17" s="43"/>
      <c r="AAU17" s="73"/>
      <c r="AAW17" s="43"/>
      <c r="ABT17" s="73"/>
      <c r="ABV17" s="43"/>
      <c r="ACS17" s="73"/>
      <c r="ACU17" s="43"/>
      <c r="ADR17" s="73"/>
      <c r="ADT17" s="43"/>
      <c r="AEQ17" s="73"/>
      <c r="AES17" s="43"/>
      <c r="AFP17" s="73"/>
      <c r="AFR17" s="43"/>
      <c r="AGO17" s="73"/>
      <c r="AGQ17" s="43"/>
      <c r="AHN17" s="73"/>
      <c r="AHP17" s="43"/>
      <c r="AIM17" s="73"/>
      <c r="AIO17" s="43"/>
      <c r="AJL17" s="73"/>
      <c r="AJN17" s="43"/>
      <c r="AKK17" s="73"/>
      <c r="AKM17" s="43"/>
      <c r="ALJ17" s="73"/>
      <c r="ALL17" s="43"/>
      <c r="AMI17" s="73"/>
      <c r="AMK17" s="43"/>
      <c r="ANH17" s="73"/>
      <c r="ANJ17" s="43"/>
      <c r="AOG17" s="73"/>
      <c r="AOI17" s="43"/>
      <c r="APF17" s="73"/>
      <c r="APH17" s="43"/>
      <c r="AQE17" s="73"/>
      <c r="AQG17" s="43"/>
      <c r="ARD17" s="73"/>
      <c r="ARF17" s="43"/>
      <c r="ASC17" s="73"/>
      <c r="ASE17" s="43"/>
      <c r="ATB17" s="73"/>
      <c r="ATD17" s="43"/>
      <c r="AUA17" s="73"/>
      <c r="AUC17" s="43"/>
      <c r="AUZ17" s="73"/>
      <c r="AVB17" s="43"/>
      <c r="AVY17" s="73"/>
      <c r="AWA17" s="43"/>
      <c r="AWX17" s="73"/>
      <c r="AWZ17" s="43"/>
      <c r="AXW17" s="73"/>
      <c r="AXY17" s="43"/>
      <c r="AYV17" s="73"/>
      <c r="AYX17" s="43"/>
      <c r="AZU17" s="73"/>
      <c r="AZW17" s="43"/>
      <c r="BAT17" s="73"/>
      <c r="BAV17" s="43"/>
      <c r="BBS17" s="73"/>
      <c r="BBU17" s="43"/>
      <c r="BCR17" s="73"/>
      <c r="BCT17" s="43"/>
      <c r="BDQ17" s="73"/>
      <c r="BDS17" s="43"/>
      <c r="BEP17" s="73"/>
      <c r="BER17" s="43"/>
      <c r="BFO17" s="73"/>
      <c r="BFQ17" s="43"/>
      <c r="BGN17" s="73"/>
      <c r="BGP17" s="43"/>
      <c r="BHM17" s="73"/>
      <c r="BHO17" s="43"/>
      <c r="BIL17" s="73"/>
      <c r="BIN17" s="43"/>
      <c r="BJK17" s="73"/>
      <c r="BJM17" s="43"/>
      <c r="BKJ17" s="73"/>
      <c r="BKL17" s="43"/>
      <c r="BLI17" s="73"/>
      <c r="BLK17" s="43"/>
      <c r="BMH17" s="73"/>
      <c r="BMJ17" s="43"/>
      <c r="BNG17" s="73"/>
      <c r="BNI17" s="43"/>
      <c r="BOF17" s="73"/>
      <c r="BOH17" s="43"/>
      <c r="BPE17" s="73"/>
      <c r="BPG17" s="43"/>
      <c r="BQD17" s="73"/>
      <c r="BQF17" s="43"/>
      <c r="BRC17" s="73"/>
      <c r="BRE17" s="43"/>
      <c r="BSB17" s="73"/>
      <c r="BSD17" s="43"/>
      <c r="BTA17" s="73"/>
      <c r="BTC17" s="43"/>
      <c r="BTZ17" s="73"/>
      <c r="BUB17" s="43"/>
      <c r="BUY17" s="73"/>
      <c r="BVA17" s="43"/>
      <c r="BVX17" s="73"/>
      <c r="BVZ17" s="43"/>
      <c r="BWW17" s="73"/>
      <c r="BWY17" s="43"/>
      <c r="BXV17" s="73"/>
      <c r="BXX17" s="43"/>
      <c r="BYU17" s="73"/>
      <c r="BYW17" s="43"/>
      <c r="BZT17" s="73"/>
      <c r="BZV17" s="43"/>
      <c r="CAS17" s="73"/>
      <c r="CAU17" s="43"/>
      <c r="CBR17" s="73"/>
      <c r="CBT17" s="43"/>
      <c r="CCQ17" s="73"/>
      <c r="CCS17" s="43"/>
      <c r="CDP17" s="73"/>
      <c r="CDR17" s="43"/>
      <c r="CEO17" s="73"/>
      <c r="CEQ17" s="43"/>
      <c r="CFN17" s="73"/>
      <c r="CFP17" s="43"/>
      <c r="CGM17" s="73"/>
      <c r="CGO17" s="43"/>
      <c r="CHL17" s="73"/>
      <c r="CHN17" s="43"/>
      <c r="CIK17" s="73"/>
      <c r="CIM17" s="43"/>
      <c r="CJJ17" s="73"/>
      <c r="CJL17" s="43"/>
      <c r="CKI17" s="73"/>
      <c r="CKK17" s="43"/>
      <c r="CLH17" s="73"/>
      <c r="CLJ17" s="43"/>
      <c r="CMG17" s="73"/>
      <c r="CMI17" s="43"/>
      <c r="CNF17" s="73"/>
      <c r="CNH17" s="43"/>
      <c r="COE17" s="73"/>
      <c r="COG17" s="43"/>
      <c r="CPD17" s="73"/>
      <c r="CPF17" s="43"/>
      <c r="CQC17" s="73"/>
      <c r="CQE17" s="43"/>
      <c r="CRB17" s="73"/>
      <c r="CRD17" s="43"/>
      <c r="CSA17" s="73"/>
      <c r="CSC17" s="43"/>
      <c r="CSZ17" s="73"/>
      <c r="CTB17" s="43"/>
      <c r="CTY17" s="73"/>
      <c r="CUA17" s="43"/>
      <c r="CUX17" s="73"/>
      <c r="CUZ17" s="43"/>
      <c r="CVW17" s="73"/>
      <c r="CVY17" s="43"/>
      <c r="CWV17" s="73"/>
      <c r="CWX17" s="43"/>
      <c r="CXU17" s="73"/>
      <c r="CXW17" s="43"/>
      <c r="CYT17" s="73"/>
      <c r="CYV17" s="43"/>
      <c r="CZS17" s="73"/>
      <c r="CZU17" s="43"/>
      <c r="DAR17" s="73"/>
      <c r="DAT17" s="43"/>
      <c r="DBQ17" s="73"/>
      <c r="DBS17" s="43"/>
      <c r="DCP17" s="73"/>
      <c r="DCR17" s="43"/>
      <c r="DDO17" s="73"/>
      <c r="DDQ17" s="43"/>
      <c r="DEN17" s="73"/>
      <c r="DEP17" s="43"/>
      <c r="DFM17" s="73"/>
      <c r="DFO17" s="43"/>
      <c r="DGL17" s="73"/>
      <c r="DGN17" s="43"/>
      <c r="DHK17" s="73"/>
      <c r="DHM17" s="43"/>
      <c r="DIJ17" s="73"/>
      <c r="DIL17" s="43"/>
      <c r="DJI17" s="73"/>
      <c r="DJK17" s="43"/>
      <c r="DKH17" s="73"/>
      <c r="DKJ17" s="43"/>
      <c r="DLG17" s="73"/>
      <c r="DLI17" s="43"/>
      <c r="DMF17" s="73"/>
      <c r="DMH17" s="43"/>
      <c r="DNE17" s="73"/>
      <c r="DNG17" s="43"/>
      <c r="DOD17" s="73"/>
      <c r="DOF17" s="43"/>
      <c r="DPC17" s="73"/>
      <c r="DPE17" s="43"/>
      <c r="DQB17" s="73"/>
      <c r="DQD17" s="43"/>
      <c r="DRA17" s="73"/>
      <c r="DRC17" s="43"/>
      <c r="DRZ17" s="73"/>
      <c r="DSB17" s="43"/>
      <c r="DSY17" s="73"/>
      <c r="DTA17" s="43"/>
      <c r="DTX17" s="73"/>
      <c r="DTZ17" s="43"/>
      <c r="DUW17" s="73"/>
      <c r="DUY17" s="43"/>
      <c r="DVV17" s="73"/>
      <c r="DVX17" s="43"/>
      <c r="DWU17" s="73"/>
      <c r="DWW17" s="43"/>
      <c r="DXT17" s="73"/>
      <c r="DXV17" s="43"/>
      <c r="DYS17" s="73"/>
      <c r="DYU17" s="43"/>
      <c r="DZR17" s="73"/>
      <c r="DZT17" s="43"/>
      <c r="EAQ17" s="73"/>
      <c r="EAS17" s="43"/>
      <c r="EBP17" s="73"/>
      <c r="EBR17" s="43"/>
      <c r="ECO17" s="73"/>
      <c r="ECQ17" s="43"/>
      <c r="EDN17" s="73"/>
      <c r="EDP17" s="43"/>
      <c r="EEM17" s="73"/>
      <c r="EEO17" s="43"/>
      <c r="EFL17" s="73"/>
      <c r="EFN17" s="43"/>
      <c r="EGK17" s="73"/>
      <c r="EGM17" s="43"/>
      <c r="EHJ17" s="73"/>
      <c r="EHL17" s="43"/>
      <c r="EII17" s="73"/>
      <c r="EIK17" s="43"/>
      <c r="EJH17" s="73"/>
      <c r="EJJ17" s="43"/>
      <c r="EKG17" s="73"/>
      <c r="EKI17" s="43"/>
      <c r="ELF17" s="73"/>
      <c r="ELH17" s="43"/>
      <c r="EME17" s="73"/>
      <c r="EMG17" s="43"/>
      <c r="END17" s="73"/>
      <c r="ENF17" s="43"/>
      <c r="EOC17" s="73"/>
      <c r="EOE17" s="43"/>
      <c r="EPB17" s="73"/>
      <c r="EPD17" s="43"/>
      <c r="EQA17" s="73"/>
      <c r="EQC17" s="43"/>
      <c r="EQZ17" s="73"/>
      <c r="ERB17" s="43"/>
      <c r="ERY17" s="73"/>
      <c r="ESA17" s="43"/>
      <c r="ESX17" s="73"/>
      <c r="ESZ17" s="43"/>
      <c r="ETW17" s="73"/>
      <c r="ETY17" s="43"/>
      <c r="EUV17" s="73"/>
      <c r="EUX17" s="43"/>
      <c r="EVU17" s="73"/>
      <c r="EVW17" s="43"/>
      <c r="EWT17" s="73"/>
      <c r="EWV17" s="43"/>
      <c r="EXS17" s="73"/>
      <c r="EXU17" s="43"/>
      <c r="EYR17" s="73"/>
      <c r="EYT17" s="43"/>
      <c r="EZQ17" s="73"/>
      <c r="EZS17" s="43"/>
      <c r="FAP17" s="73"/>
      <c r="FAR17" s="43"/>
      <c r="FBO17" s="73"/>
      <c r="FBQ17" s="43"/>
      <c r="FCN17" s="73"/>
      <c r="FCP17" s="43"/>
      <c r="FDM17" s="73"/>
      <c r="FDO17" s="43"/>
      <c r="FEL17" s="73"/>
      <c r="FEN17" s="43"/>
      <c r="FFK17" s="73"/>
      <c r="FFM17" s="43"/>
      <c r="FGJ17" s="73"/>
      <c r="FGL17" s="43"/>
      <c r="FHI17" s="73"/>
      <c r="FHK17" s="43"/>
      <c r="FIH17" s="73"/>
      <c r="FIJ17" s="43"/>
      <c r="FJG17" s="73"/>
      <c r="FJI17" s="43"/>
      <c r="FKF17" s="73"/>
      <c r="FKH17" s="43"/>
      <c r="FLE17" s="73"/>
      <c r="FLG17" s="43"/>
      <c r="FMD17" s="73"/>
      <c r="FMF17" s="43"/>
      <c r="FNC17" s="73"/>
      <c r="FNE17" s="43"/>
      <c r="FOB17" s="73"/>
      <c r="FOD17" s="43"/>
      <c r="FPA17" s="73"/>
      <c r="FPC17" s="43"/>
      <c r="FPZ17" s="73"/>
      <c r="FQB17" s="43"/>
      <c r="FQY17" s="73"/>
      <c r="FRA17" s="43"/>
      <c r="FRX17" s="73"/>
      <c r="FRZ17" s="43"/>
      <c r="FSW17" s="73"/>
      <c r="FSY17" s="43"/>
      <c r="FTV17" s="73"/>
      <c r="FTX17" s="43"/>
      <c r="FUU17" s="73"/>
      <c r="FUW17" s="43"/>
      <c r="FVT17" s="73"/>
      <c r="FVV17" s="43"/>
      <c r="FWS17" s="73"/>
      <c r="FWU17" s="43"/>
      <c r="FXR17" s="73"/>
      <c r="FXT17" s="43"/>
      <c r="FYQ17" s="73"/>
      <c r="FYS17" s="43"/>
      <c r="FZP17" s="73"/>
      <c r="FZR17" s="43"/>
      <c r="GAO17" s="73"/>
      <c r="GAQ17" s="43"/>
      <c r="GBN17" s="73"/>
      <c r="GBP17" s="43"/>
      <c r="GCM17" s="73"/>
      <c r="GCO17" s="43"/>
      <c r="GDL17" s="73"/>
      <c r="GDN17" s="43"/>
      <c r="GEK17" s="73"/>
      <c r="GEM17" s="43"/>
      <c r="GFJ17" s="73"/>
      <c r="GFL17" s="43"/>
      <c r="GGI17" s="73"/>
      <c r="GGK17" s="43"/>
      <c r="GHH17" s="73"/>
      <c r="GHJ17" s="43"/>
      <c r="GIG17" s="73"/>
      <c r="GII17" s="43"/>
      <c r="GJF17" s="73"/>
      <c r="GJH17" s="43"/>
      <c r="GKE17" s="73"/>
      <c r="GKG17" s="43"/>
      <c r="GLD17" s="73"/>
      <c r="GLF17" s="43"/>
      <c r="GMC17" s="73"/>
      <c r="GME17" s="43"/>
      <c r="GNB17" s="73"/>
      <c r="GND17" s="43"/>
      <c r="GOA17" s="73"/>
      <c r="GOC17" s="43"/>
      <c r="GOZ17" s="73"/>
      <c r="GPB17" s="43"/>
      <c r="GPY17" s="73"/>
      <c r="GQA17" s="43"/>
      <c r="GQX17" s="73"/>
      <c r="GQZ17" s="43"/>
      <c r="GRW17" s="73"/>
      <c r="GRY17" s="43"/>
      <c r="GSV17" s="73"/>
      <c r="GSX17" s="43"/>
      <c r="GTU17" s="73"/>
      <c r="GTW17" s="43"/>
      <c r="GUT17" s="73"/>
      <c r="GUV17" s="43"/>
      <c r="GVS17" s="73"/>
      <c r="GVU17" s="43"/>
      <c r="GWR17" s="73"/>
      <c r="GWT17" s="43"/>
      <c r="GXQ17" s="73"/>
      <c r="GXS17" s="43"/>
      <c r="GYP17" s="73"/>
      <c r="GYR17" s="43"/>
      <c r="GZO17" s="73"/>
      <c r="GZQ17" s="43"/>
      <c r="HAN17" s="73"/>
      <c r="HAP17" s="43"/>
      <c r="HBM17" s="73"/>
      <c r="HBO17" s="43"/>
      <c r="HCL17" s="73"/>
      <c r="HCN17" s="43"/>
      <c r="HDK17" s="73"/>
      <c r="HDM17" s="43"/>
      <c r="HEJ17" s="73"/>
      <c r="HEL17" s="43"/>
      <c r="HFI17" s="73"/>
      <c r="HFK17" s="43"/>
      <c r="HGH17" s="73"/>
      <c r="HGJ17" s="43"/>
      <c r="HHG17" s="73"/>
      <c r="HHI17" s="43"/>
      <c r="HIF17" s="73"/>
      <c r="HIH17" s="43"/>
      <c r="HJE17" s="73"/>
      <c r="HJG17" s="43"/>
      <c r="HKD17" s="73"/>
      <c r="HKF17" s="43"/>
      <c r="HLC17" s="73"/>
      <c r="HLE17" s="43"/>
      <c r="HMB17" s="73"/>
      <c r="HMD17" s="43"/>
      <c r="HNA17" s="73"/>
      <c r="HNC17" s="43"/>
      <c r="HNZ17" s="73"/>
      <c r="HOB17" s="43"/>
      <c r="HOY17" s="73"/>
      <c r="HPA17" s="43"/>
      <c r="HPX17" s="73"/>
      <c r="HPZ17" s="43"/>
      <c r="HQW17" s="73"/>
      <c r="HQY17" s="43"/>
      <c r="HRV17" s="73"/>
      <c r="HRX17" s="43"/>
      <c r="HSU17" s="73"/>
      <c r="HSW17" s="43"/>
      <c r="HTT17" s="73"/>
      <c r="HTV17" s="43"/>
      <c r="HUS17" s="73"/>
      <c r="HUU17" s="43"/>
      <c r="HVR17" s="73"/>
      <c r="HVT17" s="43"/>
      <c r="HWQ17" s="73"/>
      <c r="HWS17" s="43"/>
      <c r="HXP17" s="73"/>
      <c r="HXR17" s="43"/>
      <c r="HYO17" s="73"/>
      <c r="HYQ17" s="43"/>
      <c r="HZN17" s="73"/>
      <c r="HZP17" s="43"/>
      <c r="IAM17" s="73"/>
      <c r="IAO17" s="43"/>
      <c r="IBL17" s="73"/>
      <c r="IBN17" s="43"/>
      <c r="ICK17" s="73"/>
      <c r="ICM17" s="43"/>
      <c r="IDJ17" s="73"/>
      <c r="IDL17" s="43"/>
      <c r="IEI17" s="73"/>
      <c r="IEK17" s="43"/>
      <c r="IFH17" s="73"/>
      <c r="IFJ17" s="43"/>
      <c r="IGG17" s="73"/>
      <c r="IGI17" s="43"/>
      <c r="IHF17" s="73"/>
      <c r="IHH17" s="43"/>
      <c r="IIE17" s="73"/>
      <c r="IIG17" s="43"/>
      <c r="IJD17" s="73"/>
      <c r="IJF17" s="43"/>
      <c r="IKC17" s="73"/>
      <c r="IKE17" s="43"/>
      <c r="ILB17" s="73"/>
      <c r="ILD17" s="43"/>
      <c r="IMA17" s="73"/>
      <c r="IMC17" s="43"/>
      <c r="IMZ17" s="73"/>
      <c r="INB17" s="43"/>
      <c r="INY17" s="73"/>
      <c r="IOA17" s="43"/>
      <c r="IOX17" s="73"/>
      <c r="IOZ17" s="43"/>
      <c r="IPW17" s="73"/>
      <c r="IPY17" s="43"/>
      <c r="IQV17" s="73"/>
      <c r="IQX17" s="43"/>
      <c r="IRU17" s="73"/>
      <c r="IRW17" s="43"/>
      <c r="IST17" s="73"/>
      <c r="ISV17" s="43"/>
      <c r="ITS17" s="73"/>
      <c r="ITU17" s="43"/>
      <c r="IUR17" s="73"/>
      <c r="IUT17" s="43"/>
      <c r="IVQ17" s="73"/>
      <c r="IVS17" s="43"/>
      <c r="IWP17" s="73"/>
      <c r="IWR17" s="43"/>
      <c r="IXO17" s="73"/>
      <c r="IXQ17" s="43"/>
      <c r="IYN17" s="73"/>
      <c r="IYP17" s="43"/>
      <c r="IZM17" s="73"/>
      <c r="IZO17" s="43"/>
      <c r="JAL17" s="73"/>
      <c r="JAN17" s="43"/>
      <c r="JBK17" s="73"/>
      <c r="JBM17" s="43"/>
      <c r="JCJ17" s="73"/>
      <c r="JCL17" s="43"/>
      <c r="JDI17" s="73"/>
      <c r="JDK17" s="43"/>
      <c r="JEH17" s="73"/>
      <c r="JEJ17" s="43"/>
      <c r="JFG17" s="73"/>
      <c r="JFI17" s="43"/>
      <c r="JGF17" s="73"/>
      <c r="JGH17" s="43"/>
      <c r="JHE17" s="73"/>
      <c r="JHG17" s="43"/>
      <c r="JID17" s="73"/>
      <c r="JIF17" s="43"/>
      <c r="JJC17" s="73"/>
      <c r="JJE17" s="43"/>
      <c r="JKB17" s="73"/>
      <c r="JKD17" s="43"/>
      <c r="JLA17" s="73"/>
      <c r="JLC17" s="43"/>
      <c r="JLZ17" s="73"/>
      <c r="JMB17" s="43"/>
      <c r="JMY17" s="73"/>
      <c r="JNA17" s="43"/>
      <c r="JNX17" s="73"/>
      <c r="JNZ17" s="43"/>
      <c r="JOW17" s="73"/>
      <c r="JOY17" s="43"/>
      <c r="JPV17" s="73"/>
      <c r="JPX17" s="43"/>
      <c r="JQU17" s="73"/>
      <c r="JQW17" s="43"/>
      <c r="JRT17" s="73"/>
      <c r="JRV17" s="43"/>
      <c r="JSS17" s="73"/>
      <c r="JSU17" s="43"/>
      <c r="JTR17" s="73"/>
      <c r="JTT17" s="43"/>
      <c r="JUQ17" s="73"/>
      <c r="JUS17" s="43"/>
      <c r="JVP17" s="73"/>
      <c r="JVR17" s="43"/>
      <c r="JWO17" s="73"/>
      <c r="JWQ17" s="43"/>
      <c r="JXN17" s="73"/>
      <c r="JXP17" s="43"/>
      <c r="JYM17" s="73"/>
      <c r="JYO17" s="43"/>
      <c r="JZL17" s="73"/>
      <c r="JZN17" s="43"/>
      <c r="KAK17" s="73"/>
      <c r="KAM17" s="43"/>
      <c r="KBJ17" s="73"/>
      <c r="KBL17" s="43"/>
      <c r="KCI17" s="73"/>
      <c r="KCK17" s="43"/>
      <c r="KDH17" s="73"/>
      <c r="KDJ17" s="43"/>
      <c r="KEG17" s="73"/>
      <c r="KEI17" s="43"/>
      <c r="KFF17" s="73"/>
      <c r="KFH17" s="43"/>
      <c r="KGE17" s="73"/>
      <c r="KGG17" s="43"/>
      <c r="KHD17" s="73"/>
      <c r="KHF17" s="43"/>
      <c r="KIC17" s="73"/>
      <c r="KIE17" s="43"/>
      <c r="KJB17" s="73"/>
      <c r="KJD17" s="43"/>
      <c r="KKA17" s="73"/>
      <c r="KKC17" s="43"/>
      <c r="KKZ17" s="73"/>
      <c r="KLB17" s="43"/>
      <c r="KLY17" s="73"/>
      <c r="KMA17" s="43"/>
      <c r="KMX17" s="73"/>
      <c r="KMZ17" s="43"/>
      <c r="KNW17" s="73"/>
      <c r="KNY17" s="43"/>
      <c r="KOV17" s="73"/>
      <c r="KOX17" s="43"/>
      <c r="KPU17" s="73"/>
      <c r="KPW17" s="43"/>
      <c r="KQT17" s="73"/>
      <c r="KQV17" s="43"/>
      <c r="KRS17" s="73"/>
      <c r="KRU17" s="43"/>
      <c r="KSR17" s="73"/>
      <c r="KST17" s="43"/>
      <c r="KTQ17" s="73"/>
      <c r="KTS17" s="43"/>
      <c r="KUP17" s="73"/>
      <c r="KUR17" s="43"/>
      <c r="KVO17" s="73"/>
      <c r="KVQ17" s="43"/>
      <c r="KWN17" s="73"/>
      <c r="KWP17" s="43"/>
      <c r="KXM17" s="73"/>
      <c r="KXO17" s="43"/>
      <c r="KYL17" s="73"/>
      <c r="KYN17" s="43"/>
      <c r="KZK17" s="73"/>
      <c r="KZM17" s="43"/>
      <c r="LAJ17" s="73"/>
      <c r="LAL17" s="43"/>
      <c r="LBI17" s="73"/>
      <c r="LBK17" s="43"/>
      <c r="LCH17" s="73"/>
      <c r="LCJ17" s="43"/>
      <c r="LDG17" s="73"/>
      <c r="LDI17" s="43"/>
      <c r="LEF17" s="73"/>
      <c r="LEH17" s="43"/>
      <c r="LFE17" s="73"/>
      <c r="LFG17" s="43"/>
      <c r="LGD17" s="73"/>
      <c r="LGF17" s="43"/>
      <c r="LHC17" s="73"/>
      <c r="LHE17" s="43"/>
      <c r="LIB17" s="73"/>
      <c r="LID17" s="43"/>
      <c r="LJA17" s="73"/>
      <c r="LJC17" s="43"/>
      <c r="LJZ17" s="73"/>
      <c r="LKB17" s="43"/>
      <c r="LKY17" s="73"/>
      <c r="LLA17" s="43"/>
      <c r="LLX17" s="73"/>
      <c r="LLZ17" s="43"/>
      <c r="LMW17" s="73"/>
      <c r="LMY17" s="43"/>
      <c r="LNV17" s="73"/>
      <c r="LNX17" s="43"/>
      <c r="LOU17" s="73"/>
      <c r="LOW17" s="43"/>
      <c r="LPT17" s="73"/>
      <c r="LPV17" s="43"/>
      <c r="LQS17" s="73"/>
      <c r="LQU17" s="43"/>
      <c r="LRR17" s="73"/>
      <c r="LRT17" s="43"/>
      <c r="LSQ17" s="73"/>
      <c r="LSS17" s="43"/>
      <c r="LTP17" s="73"/>
      <c r="LTR17" s="43"/>
      <c r="LUO17" s="73"/>
      <c r="LUQ17" s="43"/>
      <c r="LVN17" s="73"/>
      <c r="LVP17" s="43"/>
      <c r="LWM17" s="73"/>
      <c r="LWO17" s="43"/>
      <c r="LXL17" s="73"/>
      <c r="LXN17" s="43"/>
      <c r="LYK17" s="73"/>
      <c r="LYM17" s="43"/>
      <c r="LZJ17" s="73"/>
      <c r="LZL17" s="43"/>
      <c r="MAI17" s="73"/>
      <c r="MAK17" s="43"/>
      <c r="MBH17" s="73"/>
      <c r="MBJ17" s="43"/>
      <c r="MCG17" s="73"/>
      <c r="MCI17" s="43"/>
      <c r="MDF17" s="73"/>
      <c r="MDH17" s="43"/>
      <c r="MEE17" s="73"/>
      <c r="MEG17" s="43"/>
      <c r="MFD17" s="73"/>
      <c r="MFF17" s="43"/>
      <c r="MGC17" s="73"/>
      <c r="MGE17" s="43"/>
      <c r="MHB17" s="73"/>
      <c r="MHD17" s="43"/>
      <c r="MIA17" s="73"/>
      <c r="MIC17" s="43"/>
      <c r="MIZ17" s="73"/>
      <c r="MJB17" s="43"/>
      <c r="MJY17" s="73"/>
      <c r="MKA17" s="43"/>
      <c r="MKX17" s="73"/>
      <c r="MKZ17" s="43"/>
      <c r="MLW17" s="73"/>
      <c r="MLY17" s="43"/>
      <c r="MMV17" s="73"/>
      <c r="MMX17" s="43"/>
      <c r="MNU17" s="73"/>
      <c r="MNW17" s="43"/>
      <c r="MOT17" s="73"/>
      <c r="MOV17" s="43"/>
      <c r="MPS17" s="73"/>
      <c r="MPU17" s="43"/>
      <c r="MQR17" s="73"/>
      <c r="MQT17" s="43"/>
      <c r="MRQ17" s="73"/>
      <c r="MRS17" s="43"/>
      <c r="MSP17" s="73"/>
      <c r="MSR17" s="43"/>
      <c r="MTO17" s="73"/>
      <c r="MTQ17" s="43"/>
      <c r="MUN17" s="73"/>
      <c r="MUP17" s="43"/>
      <c r="MVM17" s="73"/>
      <c r="MVO17" s="43"/>
      <c r="MWL17" s="73"/>
      <c r="MWN17" s="43"/>
      <c r="MXK17" s="73"/>
      <c r="MXM17" s="43"/>
      <c r="MYJ17" s="73"/>
      <c r="MYL17" s="43"/>
      <c r="MZI17" s="73"/>
      <c r="MZK17" s="43"/>
      <c r="NAH17" s="73"/>
      <c r="NAJ17" s="43"/>
      <c r="NBG17" s="73"/>
      <c r="NBI17" s="43"/>
      <c r="NCF17" s="73"/>
      <c r="NCH17" s="43"/>
      <c r="NDE17" s="73"/>
      <c r="NDG17" s="43"/>
      <c r="NED17" s="73"/>
      <c r="NEF17" s="43"/>
      <c r="NFC17" s="73"/>
      <c r="NFE17" s="43"/>
      <c r="NGB17" s="73"/>
      <c r="NGD17" s="43"/>
      <c r="NHA17" s="73"/>
      <c r="NHC17" s="43"/>
      <c r="NHZ17" s="73"/>
      <c r="NIB17" s="43"/>
      <c r="NIY17" s="73"/>
      <c r="NJA17" s="43"/>
      <c r="NJX17" s="73"/>
      <c r="NJZ17" s="43"/>
      <c r="NKW17" s="73"/>
      <c r="NKY17" s="43"/>
      <c r="NLV17" s="73"/>
      <c r="NLX17" s="43"/>
      <c r="NMU17" s="73"/>
      <c r="NMW17" s="43"/>
      <c r="NNT17" s="73"/>
      <c r="NNV17" s="43"/>
      <c r="NOS17" s="73"/>
      <c r="NOU17" s="43"/>
      <c r="NPR17" s="73"/>
      <c r="NPT17" s="43"/>
      <c r="NQQ17" s="73"/>
      <c r="NQS17" s="43"/>
      <c r="NRP17" s="73"/>
      <c r="NRR17" s="43"/>
      <c r="NSO17" s="73"/>
      <c r="NSQ17" s="43"/>
      <c r="NTN17" s="73"/>
      <c r="NTP17" s="43"/>
      <c r="NUM17" s="73"/>
      <c r="NUO17" s="43"/>
      <c r="NVL17" s="73"/>
      <c r="NVN17" s="43"/>
      <c r="NWK17" s="73"/>
      <c r="NWM17" s="43"/>
      <c r="NXJ17" s="73"/>
      <c r="NXL17" s="43"/>
      <c r="NYI17" s="73"/>
      <c r="NYK17" s="43"/>
      <c r="NZH17" s="73"/>
      <c r="NZJ17" s="43"/>
      <c r="OAG17" s="73"/>
      <c r="OAI17" s="43"/>
      <c r="OBF17" s="73"/>
      <c r="OBH17" s="43"/>
      <c r="OCE17" s="73"/>
      <c r="OCG17" s="43"/>
      <c r="ODD17" s="73"/>
      <c r="ODF17" s="43"/>
      <c r="OEC17" s="73"/>
      <c r="OEE17" s="43"/>
      <c r="OFB17" s="73"/>
      <c r="OFD17" s="43"/>
      <c r="OGA17" s="73"/>
      <c r="OGC17" s="43"/>
      <c r="OGZ17" s="73"/>
      <c r="OHB17" s="43"/>
      <c r="OHY17" s="73"/>
      <c r="OIA17" s="43"/>
      <c r="OIX17" s="73"/>
      <c r="OIZ17" s="43"/>
      <c r="OJW17" s="73"/>
      <c r="OJY17" s="43"/>
      <c r="OKV17" s="73"/>
      <c r="OKX17" s="43"/>
      <c r="OLU17" s="73"/>
      <c r="OLW17" s="43"/>
      <c r="OMT17" s="73"/>
      <c r="OMV17" s="43"/>
      <c r="ONS17" s="73"/>
      <c r="ONU17" s="43"/>
      <c r="OOR17" s="73"/>
      <c r="OOT17" s="43"/>
      <c r="OPQ17" s="73"/>
      <c r="OPS17" s="43"/>
      <c r="OQP17" s="73"/>
      <c r="OQR17" s="43"/>
      <c r="ORO17" s="73"/>
      <c r="ORQ17" s="43"/>
      <c r="OSN17" s="73"/>
      <c r="OSP17" s="43"/>
      <c r="OTM17" s="73"/>
      <c r="OTO17" s="43"/>
      <c r="OUL17" s="73"/>
      <c r="OUN17" s="43"/>
      <c r="OVK17" s="73"/>
      <c r="OVM17" s="43"/>
      <c r="OWJ17" s="73"/>
      <c r="OWL17" s="43"/>
      <c r="OXI17" s="73"/>
      <c r="OXK17" s="43"/>
      <c r="OYH17" s="73"/>
      <c r="OYJ17" s="43"/>
      <c r="OZG17" s="73"/>
      <c r="OZI17" s="43"/>
      <c r="PAF17" s="73"/>
      <c r="PAH17" s="43"/>
      <c r="PBE17" s="73"/>
      <c r="PBG17" s="43"/>
      <c r="PCD17" s="73"/>
      <c r="PCF17" s="43"/>
      <c r="PDC17" s="73"/>
      <c r="PDE17" s="43"/>
      <c r="PEB17" s="73"/>
      <c r="PED17" s="43"/>
      <c r="PFA17" s="73"/>
      <c r="PFC17" s="43"/>
      <c r="PFZ17" s="73"/>
      <c r="PGB17" s="43"/>
      <c r="PGY17" s="73"/>
      <c r="PHA17" s="43"/>
      <c r="PHX17" s="73"/>
      <c r="PHZ17" s="43"/>
      <c r="PIW17" s="73"/>
      <c r="PIY17" s="43"/>
      <c r="PJV17" s="73"/>
      <c r="PJX17" s="43"/>
      <c r="PKU17" s="73"/>
      <c r="PKW17" s="43"/>
      <c r="PLT17" s="73"/>
      <c r="PLV17" s="43"/>
      <c r="PMS17" s="73"/>
      <c r="PMU17" s="43"/>
      <c r="PNR17" s="73"/>
      <c r="PNT17" s="43"/>
      <c r="POQ17" s="73"/>
      <c r="POS17" s="43"/>
      <c r="PPP17" s="73"/>
      <c r="PPR17" s="43"/>
      <c r="PQO17" s="73"/>
      <c r="PQQ17" s="43"/>
      <c r="PRN17" s="73"/>
      <c r="PRP17" s="43"/>
      <c r="PSM17" s="73"/>
      <c r="PSO17" s="43"/>
      <c r="PTL17" s="73"/>
      <c r="PTN17" s="43"/>
      <c r="PUK17" s="73"/>
      <c r="PUM17" s="43"/>
      <c r="PVJ17" s="73"/>
      <c r="PVL17" s="43"/>
      <c r="PWI17" s="73"/>
      <c r="PWK17" s="43"/>
      <c r="PXH17" s="73"/>
      <c r="PXJ17" s="43"/>
      <c r="PYG17" s="73"/>
      <c r="PYI17" s="43"/>
      <c r="PZF17" s="73"/>
      <c r="PZH17" s="43"/>
      <c r="QAE17" s="73"/>
      <c r="QAG17" s="43"/>
      <c r="QBD17" s="73"/>
      <c r="QBF17" s="43"/>
      <c r="QCC17" s="73"/>
      <c r="QCE17" s="43"/>
      <c r="QDB17" s="73"/>
      <c r="QDD17" s="43"/>
      <c r="QEA17" s="73"/>
      <c r="QEC17" s="43"/>
      <c r="QEZ17" s="73"/>
      <c r="QFB17" s="43"/>
      <c r="QFY17" s="73"/>
      <c r="QGA17" s="43"/>
      <c r="QGX17" s="73"/>
      <c r="QGZ17" s="43"/>
      <c r="QHW17" s="73"/>
      <c r="QHY17" s="43"/>
      <c r="QIV17" s="73"/>
      <c r="QIX17" s="43"/>
      <c r="QJU17" s="73"/>
      <c r="QJW17" s="43"/>
      <c r="QKT17" s="73"/>
      <c r="QKV17" s="43"/>
      <c r="QLS17" s="73"/>
      <c r="QLU17" s="43"/>
      <c r="QMR17" s="73"/>
      <c r="QMT17" s="43"/>
      <c r="QNQ17" s="73"/>
      <c r="QNS17" s="43"/>
      <c r="QOP17" s="73"/>
      <c r="QOR17" s="43"/>
      <c r="QPO17" s="73"/>
      <c r="QPQ17" s="43"/>
      <c r="QQN17" s="73"/>
      <c r="QQP17" s="43"/>
      <c r="QRM17" s="73"/>
      <c r="QRO17" s="43"/>
      <c r="QSL17" s="73"/>
      <c r="QSN17" s="43"/>
      <c r="QTK17" s="73"/>
      <c r="QTM17" s="43"/>
      <c r="QUJ17" s="73"/>
      <c r="QUL17" s="43"/>
      <c r="QVI17" s="73"/>
      <c r="QVK17" s="43"/>
      <c r="QWH17" s="73"/>
      <c r="QWJ17" s="43"/>
      <c r="QXG17" s="73"/>
      <c r="QXI17" s="43"/>
      <c r="QYF17" s="73"/>
      <c r="QYH17" s="43"/>
      <c r="QZE17" s="73"/>
      <c r="QZG17" s="43"/>
      <c r="RAD17" s="73"/>
      <c r="RAF17" s="43"/>
      <c r="RBC17" s="73"/>
      <c r="RBE17" s="43"/>
      <c r="RCB17" s="73"/>
      <c r="RCD17" s="43"/>
      <c r="RDA17" s="73"/>
      <c r="RDC17" s="43"/>
      <c r="RDZ17" s="73"/>
      <c r="REB17" s="43"/>
      <c r="REY17" s="73"/>
      <c r="RFA17" s="43"/>
      <c r="RFX17" s="73"/>
      <c r="RFZ17" s="43"/>
      <c r="RGW17" s="73"/>
      <c r="RGY17" s="43"/>
      <c r="RHV17" s="73"/>
      <c r="RHX17" s="43"/>
      <c r="RIU17" s="73"/>
      <c r="RIW17" s="43"/>
      <c r="RJT17" s="73"/>
      <c r="RJV17" s="43"/>
      <c r="RKS17" s="73"/>
      <c r="RKU17" s="43"/>
      <c r="RLR17" s="73"/>
      <c r="RLT17" s="43"/>
      <c r="RMQ17" s="73"/>
      <c r="RMS17" s="43"/>
      <c r="RNP17" s="73"/>
      <c r="RNR17" s="43"/>
      <c r="ROO17" s="73"/>
      <c r="ROQ17" s="43"/>
      <c r="RPN17" s="73"/>
      <c r="RPP17" s="43"/>
      <c r="RQM17" s="73"/>
      <c r="RQO17" s="43"/>
      <c r="RRL17" s="73"/>
      <c r="RRN17" s="43"/>
      <c r="RSK17" s="73"/>
      <c r="RSM17" s="43"/>
      <c r="RTJ17" s="73"/>
      <c r="RTL17" s="43"/>
      <c r="RUI17" s="73"/>
      <c r="RUK17" s="43"/>
      <c r="RVH17" s="73"/>
      <c r="RVJ17" s="43"/>
      <c r="RWG17" s="73"/>
      <c r="RWI17" s="43"/>
      <c r="RXF17" s="73"/>
      <c r="RXH17" s="43"/>
      <c r="RYE17" s="73"/>
      <c r="RYG17" s="43"/>
      <c r="RZD17" s="73"/>
      <c r="RZF17" s="43"/>
      <c r="SAC17" s="73"/>
      <c r="SAE17" s="43"/>
      <c r="SBB17" s="73"/>
      <c r="SBD17" s="43"/>
      <c r="SCA17" s="73"/>
      <c r="SCC17" s="43"/>
      <c r="SCZ17" s="73"/>
      <c r="SDB17" s="43"/>
      <c r="SDY17" s="73"/>
      <c r="SEA17" s="43"/>
      <c r="SEX17" s="73"/>
      <c r="SEZ17" s="43"/>
      <c r="SFW17" s="73"/>
      <c r="SFY17" s="43"/>
      <c r="SGV17" s="73"/>
      <c r="SGX17" s="43"/>
      <c r="SHU17" s="73"/>
      <c r="SHW17" s="43"/>
      <c r="SIT17" s="73"/>
      <c r="SIV17" s="43"/>
      <c r="SJS17" s="73"/>
      <c r="SJU17" s="43"/>
      <c r="SKR17" s="73"/>
      <c r="SKT17" s="43"/>
      <c r="SLQ17" s="73"/>
      <c r="SLS17" s="43"/>
      <c r="SMP17" s="73"/>
      <c r="SMR17" s="43"/>
      <c r="SNO17" s="73"/>
      <c r="SNQ17" s="43"/>
      <c r="SON17" s="73"/>
      <c r="SOP17" s="43"/>
      <c r="SPM17" s="73"/>
      <c r="SPO17" s="43"/>
      <c r="SQL17" s="73"/>
      <c r="SQN17" s="43"/>
      <c r="SRK17" s="73"/>
      <c r="SRM17" s="43"/>
      <c r="SSJ17" s="73"/>
      <c r="SSL17" s="43"/>
      <c r="STI17" s="73"/>
      <c r="STK17" s="43"/>
      <c r="SUH17" s="73"/>
      <c r="SUJ17" s="43"/>
      <c r="SVG17" s="73"/>
      <c r="SVI17" s="43"/>
      <c r="SWF17" s="73"/>
      <c r="SWH17" s="43"/>
      <c r="SXE17" s="73"/>
      <c r="SXG17" s="43"/>
      <c r="SYD17" s="73"/>
      <c r="SYF17" s="43"/>
      <c r="SZC17" s="73"/>
      <c r="SZE17" s="43"/>
      <c r="TAB17" s="73"/>
      <c r="TAD17" s="43"/>
      <c r="TBA17" s="73"/>
      <c r="TBC17" s="43"/>
      <c r="TBZ17" s="73"/>
      <c r="TCB17" s="43"/>
      <c r="TCY17" s="73"/>
      <c r="TDA17" s="43"/>
      <c r="TDX17" s="73"/>
      <c r="TDZ17" s="43"/>
      <c r="TEW17" s="73"/>
      <c r="TEY17" s="43"/>
      <c r="TFV17" s="73"/>
      <c r="TFX17" s="43"/>
      <c r="TGU17" s="73"/>
      <c r="TGW17" s="43"/>
      <c r="THT17" s="73"/>
      <c r="THV17" s="43"/>
      <c r="TIS17" s="73"/>
      <c r="TIU17" s="43"/>
      <c r="TJR17" s="73"/>
      <c r="TJT17" s="43"/>
      <c r="TKQ17" s="73"/>
      <c r="TKS17" s="43"/>
      <c r="TLP17" s="73"/>
      <c r="TLR17" s="43"/>
      <c r="TMO17" s="73"/>
      <c r="TMQ17" s="43"/>
      <c r="TNN17" s="73"/>
      <c r="TNP17" s="43"/>
      <c r="TOM17" s="73"/>
      <c r="TOO17" s="43"/>
      <c r="TPL17" s="73"/>
      <c r="TPN17" s="43"/>
      <c r="TQK17" s="73"/>
      <c r="TQM17" s="43"/>
      <c r="TRJ17" s="73"/>
      <c r="TRL17" s="43"/>
      <c r="TSI17" s="73"/>
      <c r="TSK17" s="43"/>
      <c r="TTH17" s="73"/>
      <c r="TTJ17" s="43"/>
      <c r="TUG17" s="73"/>
      <c r="TUI17" s="43"/>
      <c r="TVF17" s="73"/>
      <c r="TVH17" s="43"/>
      <c r="TWE17" s="73"/>
      <c r="TWG17" s="43"/>
      <c r="TXD17" s="73"/>
      <c r="TXF17" s="43"/>
      <c r="TYC17" s="73"/>
      <c r="TYE17" s="43"/>
      <c r="TZB17" s="73"/>
      <c r="TZD17" s="43"/>
      <c r="UAA17" s="73"/>
      <c r="UAC17" s="43"/>
      <c r="UAZ17" s="73"/>
      <c r="UBB17" s="43"/>
      <c r="UBY17" s="73"/>
      <c r="UCA17" s="43"/>
      <c r="UCX17" s="73"/>
      <c r="UCZ17" s="43"/>
      <c r="UDW17" s="73"/>
      <c r="UDY17" s="43"/>
      <c r="UEV17" s="73"/>
      <c r="UEX17" s="43"/>
      <c r="UFU17" s="73"/>
      <c r="UFW17" s="43"/>
      <c r="UGT17" s="73"/>
      <c r="UGV17" s="43"/>
      <c r="UHS17" s="73"/>
      <c r="UHU17" s="43"/>
      <c r="UIR17" s="73"/>
      <c r="UIT17" s="43"/>
      <c r="UJQ17" s="73"/>
      <c r="UJS17" s="43"/>
      <c r="UKP17" s="73"/>
      <c r="UKR17" s="43"/>
      <c r="ULO17" s="73"/>
      <c r="ULQ17" s="43"/>
      <c r="UMN17" s="73"/>
      <c r="UMP17" s="43"/>
      <c r="UNM17" s="73"/>
      <c r="UNO17" s="43"/>
      <c r="UOL17" s="73"/>
      <c r="UON17" s="43"/>
      <c r="UPK17" s="73"/>
      <c r="UPM17" s="43"/>
      <c r="UQJ17" s="73"/>
      <c r="UQL17" s="43"/>
      <c r="URI17" s="73"/>
      <c r="URK17" s="43"/>
      <c r="USH17" s="73"/>
      <c r="USJ17" s="43"/>
      <c r="UTG17" s="73"/>
      <c r="UTI17" s="43"/>
      <c r="UUF17" s="73"/>
      <c r="UUH17" s="43"/>
      <c r="UVE17" s="73"/>
      <c r="UVG17" s="43"/>
      <c r="UWD17" s="73"/>
      <c r="UWF17" s="43"/>
      <c r="UXC17" s="73"/>
      <c r="UXE17" s="43"/>
      <c r="UYB17" s="73"/>
      <c r="UYD17" s="43"/>
      <c r="UZA17" s="73"/>
      <c r="UZC17" s="43"/>
      <c r="UZZ17" s="73"/>
      <c r="VAB17" s="43"/>
      <c r="VAY17" s="73"/>
      <c r="VBA17" s="43"/>
      <c r="VBX17" s="73"/>
      <c r="VBZ17" s="43"/>
      <c r="VCW17" s="73"/>
      <c r="VCY17" s="43"/>
      <c r="VDV17" s="73"/>
      <c r="VDX17" s="43"/>
      <c r="VEU17" s="73"/>
      <c r="VEW17" s="43"/>
      <c r="VFT17" s="73"/>
      <c r="VFV17" s="43"/>
      <c r="VGS17" s="73"/>
      <c r="VGU17" s="43"/>
      <c r="VHR17" s="73"/>
      <c r="VHT17" s="43"/>
      <c r="VIQ17" s="73"/>
      <c r="VIS17" s="43"/>
      <c r="VJP17" s="73"/>
      <c r="VJR17" s="43"/>
      <c r="VKO17" s="73"/>
      <c r="VKQ17" s="43"/>
      <c r="VLN17" s="73"/>
      <c r="VLP17" s="43"/>
      <c r="VMM17" s="73"/>
      <c r="VMO17" s="43"/>
      <c r="VNL17" s="73"/>
      <c r="VNN17" s="43"/>
      <c r="VOK17" s="73"/>
      <c r="VOM17" s="43"/>
      <c r="VPJ17" s="73"/>
      <c r="VPL17" s="43"/>
      <c r="VQI17" s="73"/>
      <c r="VQK17" s="43"/>
      <c r="VRH17" s="73"/>
      <c r="VRJ17" s="43"/>
      <c r="VSG17" s="73"/>
      <c r="VSI17" s="43"/>
      <c r="VTF17" s="73"/>
      <c r="VTH17" s="43"/>
      <c r="VUE17" s="73"/>
      <c r="VUG17" s="43"/>
      <c r="VVD17" s="73"/>
      <c r="VVF17" s="43"/>
      <c r="VWC17" s="73"/>
      <c r="VWE17" s="43"/>
      <c r="VXB17" s="73"/>
      <c r="VXD17" s="43"/>
      <c r="VYA17" s="73"/>
      <c r="VYC17" s="43"/>
      <c r="VYZ17" s="73"/>
      <c r="VZB17" s="43"/>
      <c r="VZY17" s="73"/>
      <c r="WAA17" s="43"/>
      <c r="WAX17" s="73"/>
      <c r="WAZ17" s="43"/>
      <c r="WBW17" s="73"/>
      <c r="WBY17" s="43"/>
      <c r="WCV17" s="73"/>
      <c r="WCX17" s="43"/>
      <c r="WDU17" s="73"/>
      <c r="WDW17" s="43"/>
      <c r="WET17" s="73"/>
      <c r="WEV17" s="43"/>
      <c r="WFS17" s="73"/>
      <c r="WFU17" s="43"/>
      <c r="WGR17" s="73"/>
      <c r="WGT17" s="43"/>
      <c r="WHQ17" s="73"/>
      <c r="WHS17" s="43"/>
      <c r="WIP17" s="73"/>
      <c r="WIR17" s="43"/>
      <c r="WJO17" s="73"/>
      <c r="WJQ17" s="43"/>
      <c r="WKN17" s="73"/>
      <c r="WKP17" s="43"/>
      <c r="WLM17" s="73"/>
      <c r="WLO17" s="43"/>
      <c r="WML17" s="73"/>
      <c r="WMN17" s="43"/>
      <c r="WNK17" s="73"/>
      <c r="WNM17" s="43"/>
      <c r="WOJ17" s="73"/>
      <c r="WOL17" s="43"/>
      <c r="WPI17" s="73"/>
      <c r="WPK17" s="43"/>
      <c r="WQH17" s="73"/>
      <c r="WQJ17" s="43"/>
      <c r="WRG17" s="73"/>
      <c r="WRI17" s="43"/>
      <c r="WSF17" s="73"/>
      <c r="WSH17" s="43"/>
      <c r="WTE17" s="73"/>
      <c r="WTG17" s="43"/>
      <c r="WUD17" s="73"/>
      <c r="WUF17" s="43"/>
      <c r="WVC17" s="73"/>
      <c r="WVE17" s="43"/>
      <c r="WWB17" s="73"/>
      <c r="WWD17" s="43"/>
      <c r="WXA17" s="73"/>
      <c r="WXC17" s="43"/>
      <c r="WXZ17" s="73"/>
      <c r="WYB17" s="43"/>
      <c r="WYY17" s="73"/>
      <c r="WZA17" s="43"/>
      <c r="WZX17" s="73"/>
      <c r="WZZ17" s="43"/>
      <c r="XAW17" s="73"/>
      <c r="XAY17" s="43"/>
      <c r="XBV17" s="73"/>
      <c r="XBX17" s="43"/>
      <c r="XCU17" s="73"/>
      <c r="XCW17" s="43"/>
      <c r="XDT17" s="73"/>
      <c r="XDV17" s="43"/>
      <c r="XES17" s="73"/>
      <c r="XEU17" s="43"/>
    </row>
    <row r="18" spans="1:1023 1025:2048 2050:3050 3073:4075 4098:5100 5123:6125 6148:7150 7173:8175 8198:9200 9223:10225 10248:11250 11273:12275 12298:13300 13323:14325 14348:15350 15373:16375" hidden="1">
      <c r="A18" s="31" t="s">
        <v>37</v>
      </c>
      <c r="B18" s="109">
        <v>8.1999999999999993</v>
      </c>
      <c r="C18" s="108">
        <v>0</v>
      </c>
      <c r="D18" s="108">
        <v>0</v>
      </c>
      <c r="E18" s="108">
        <v>0</v>
      </c>
      <c r="F18" s="108">
        <v>0</v>
      </c>
      <c r="G18" s="108">
        <v>0</v>
      </c>
      <c r="H18" s="108">
        <v>0</v>
      </c>
      <c r="I18" s="108">
        <v>0</v>
      </c>
      <c r="J18" s="108">
        <v>0</v>
      </c>
      <c r="K18" s="108">
        <v>0</v>
      </c>
      <c r="L18" s="108">
        <v>0</v>
      </c>
      <c r="M18" s="108">
        <v>0</v>
      </c>
      <c r="N18" s="108">
        <v>0</v>
      </c>
      <c r="O18" s="108">
        <v>0</v>
      </c>
      <c r="P18" s="108">
        <v>0</v>
      </c>
      <c r="Q18" s="108">
        <v>0</v>
      </c>
      <c r="R18" s="108">
        <v>0</v>
      </c>
      <c r="S18" s="108">
        <v>0</v>
      </c>
      <c r="T18" s="108">
        <v>4</v>
      </c>
      <c r="U18" s="108">
        <v>5.5</v>
      </c>
      <c r="V18" s="108">
        <v>2.5</v>
      </c>
      <c r="W18" s="108">
        <v>8.1999999999999993</v>
      </c>
      <c r="X18" s="108">
        <v>8.1999999999999993</v>
      </c>
      <c r="Y18" s="108">
        <v>8.1999999999999993</v>
      </c>
      <c r="Z18" s="108"/>
      <c r="AA18" s="108"/>
      <c r="AB18" s="108"/>
      <c r="AC18" s="108">
        <f>8</f>
        <v>8</v>
      </c>
      <c r="AV18" s="73"/>
      <c r="AX18" s="43"/>
      <c r="BU18" s="73"/>
      <c r="BW18" s="43"/>
      <c r="CT18" s="73"/>
      <c r="CV18" s="43"/>
      <c r="DS18" s="73"/>
      <c r="DU18" s="43"/>
      <c r="ER18" s="73"/>
      <c r="ET18" s="43"/>
      <c r="FQ18" s="73"/>
      <c r="FS18" s="43"/>
      <c r="GP18" s="73"/>
      <c r="GR18" s="43"/>
      <c r="HO18" s="73"/>
      <c r="HQ18" s="43"/>
      <c r="IN18" s="73"/>
      <c r="IP18" s="43"/>
      <c r="JM18" s="73"/>
      <c r="JO18" s="43"/>
      <c r="KL18" s="73"/>
      <c r="KN18" s="43"/>
      <c r="LK18" s="73"/>
      <c r="LM18" s="43"/>
      <c r="MJ18" s="73"/>
      <c r="ML18" s="43"/>
      <c r="NI18" s="73"/>
      <c r="NK18" s="43"/>
      <c r="OH18" s="73"/>
      <c r="OJ18" s="43"/>
      <c r="PG18" s="73"/>
      <c r="PI18" s="43"/>
      <c r="QF18" s="73"/>
      <c r="QH18" s="43"/>
      <c r="RE18" s="73"/>
      <c r="RG18" s="43"/>
      <c r="SD18" s="73"/>
      <c r="SF18" s="43"/>
      <c r="TC18" s="73"/>
      <c r="TE18" s="43"/>
      <c r="UB18" s="73"/>
      <c r="UD18" s="43"/>
      <c r="VA18" s="73"/>
      <c r="VC18" s="43"/>
      <c r="VZ18" s="73"/>
      <c r="WB18" s="43"/>
      <c r="WY18" s="73"/>
      <c r="XA18" s="43"/>
      <c r="XX18" s="73"/>
      <c r="XZ18" s="43"/>
      <c r="YW18" s="73"/>
      <c r="YY18" s="43"/>
      <c r="ZV18" s="73"/>
      <c r="ZX18" s="43"/>
      <c r="AAU18" s="73"/>
      <c r="AAW18" s="43"/>
      <c r="ABT18" s="73"/>
      <c r="ABV18" s="43"/>
      <c r="ACS18" s="73"/>
      <c r="ACU18" s="43"/>
      <c r="ADR18" s="73"/>
      <c r="ADT18" s="43"/>
      <c r="AEQ18" s="73"/>
      <c r="AES18" s="43"/>
      <c r="AFP18" s="73"/>
      <c r="AFR18" s="43"/>
      <c r="AGO18" s="73"/>
      <c r="AGQ18" s="43"/>
      <c r="AHN18" s="73"/>
      <c r="AHP18" s="43"/>
      <c r="AIM18" s="73"/>
      <c r="AIO18" s="43"/>
      <c r="AJL18" s="73"/>
      <c r="AJN18" s="43"/>
      <c r="AKK18" s="73"/>
      <c r="AKM18" s="43"/>
      <c r="ALJ18" s="73"/>
      <c r="ALL18" s="43"/>
      <c r="AMI18" s="73"/>
      <c r="AMK18" s="43"/>
      <c r="ANH18" s="73"/>
      <c r="ANJ18" s="43"/>
      <c r="AOG18" s="73"/>
      <c r="AOI18" s="43"/>
      <c r="APF18" s="73"/>
      <c r="APH18" s="43"/>
      <c r="AQE18" s="73"/>
      <c r="AQG18" s="43"/>
      <c r="ARD18" s="73"/>
      <c r="ARF18" s="43"/>
      <c r="ASC18" s="73"/>
      <c r="ASE18" s="43"/>
      <c r="ATB18" s="73"/>
      <c r="ATD18" s="43"/>
      <c r="AUA18" s="73"/>
      <c r="AUC18" s="43"/>
      <c r="AUZ18" s="73"/>
      <c r="AVB18" s="43"/>
      <c r="AVY18" s="73"/>
      <c r="AWA18" s="43"/>
      <c r="AWX18" s="73"/>
      <c r="AWZ18" s="43"/>
      <c r="AXW18" s="73"/>
      <c r="AXY18" s="43"/>
      <c r="AYV18" s="73"/>
      <c r="AYX18" s="43"/>
      <c r="AZU18" s="73"/>
      <c r="AZW18" s="43"/>
      <c r="BAT18" s="73"/>
      <c r="BAV18" s="43"/>
      <c r="BBS18" s="73"/>
      <c r="BBU18" s="43"/>
      <c r="BCR18" s="73"/>
      <c r="BCT18" s="43"/>
      <c r="BDQ18" s="73"/>
      <c r="BDS18" s="43"/>
      <c r="BEP18" s="73"/>
      <c r="BER18" s="43"/>
      <c r="BFO18" s="73"/>
      <c r="BFQ18" s="43"/>
      <c r="BGN18" s="73"/>
      <c r="BGP18" s="43"/>
      <c r="BHM18" s="73"/>
      <c r="BHO18" s="43"/>
      <c r="BIL18" s="73"/>
      <c r="BIN18" s="43"/>
      <c r="BJK18" s="73"/>
      <c r="BJM18" s="43"/>
      <c r="BKJ18" s="73"/>
      <c r="BKL18" s="43"/>
      <c r="BLI18" s="73"/>
      <c r="BLK18" s="43"/>
      <c r="BMH18" s="73"/>
      <c r="BMJ18" s="43"/>
      <c r="BNG18" s="73"/>
      <c r="BNI18" s="43"/>
      <c r="BOF18" s="73"/>
      <c r="BOH18" s="43"/>
      <c r="BPE18" s="73"/>
      <c r="BPG18" s="43"/>
      <c r="BQD18" s="73"/>
      <c r="BQF18" s="43"/>
      <c r="BRC18" s="73"/>
      <c r="BRE18" s="43"/>
      <c r="BSB18" s="73"/>
      <c r="BSD18" s="43"/>
      <c r="BTA18" s="73"/>
      <c r="BTC18" s="43"/>
      <c r="BTZ18" s="73"/>
      <c r="BUB18" s="43"/>
      <c r="BUY18" s="73"/>
      <c r="BVA18" s="43"/>
      <c r="BVX18" s="73"/>
      <c r="BVZ18" s="43"/>
      <c r="BWW18" s="73"/>
      <c r="BWY18" s="43"/>
      <c r="BXV18" s="73"/>
      <c r="BXX18" s="43"/>
      <c r="BYU18" s="73"/>
      <c r="BYW18" s="43"/>
      <c r="BZT18" s="73"/>
      <c r="BZV18" s="43"/>
      <c r="CAS18" s="73"/>
      <c r="CAU18" s="43"/>
      <c r="CBR18" s="73"/>
      <c r="CBT18" s="43"/>
      <c r="CCQ18" s="73"/>
      <c r="CCS18" s="43"/>
      <c r="CDP18" s="73"/>
      <c r="CDR18" s="43"/>
      <c r="CEO18" s="73"/>
      <c r="CEQ18" s="43"/>
      <c r="CFN18" s="73"/>
      <c r="CFP18" s="43"/>
      <c r="CGM18" s="73"/>
      <c r="CGO18" s="43"/>
      <c r="CHL18" s="73"/>
      <c r="CHN18" s="43"/>
      <c r="CIK18" s="73"/>
      <c r="CIM18" s="43"/>
      <c r="CJJ18" s="73"/>
      <c r="CJL18" s="43"/>
      <c r="CKI18" s="73"/>
      <c r="CKK18" s="43"/>
      <c r="CLH18" s="73"/>
      <c r="CLJ18" s="43"/>
      <c r="CMG18" s="73"/>
      <c r="CMI18" s="43"/>
      <c r="CNF18" s="73"/>
      <c r="CNH18" s="43"/>
      <c r="COE18" s="73"/>
      <c r="COG18" s="43"/>
      <c r="CPD18" s="73"/>
      <c r="CPF18" s="43"/>
      <c r="CQC18" s="73"/>
      <c r="CQE18" s="43"/>
      <c r="CRB18" s="73"/>
      <c r="CRD18" s="43"/>
      <c r="CSA18" s="73"/>
      <c r="CSC18" s="43"/>
      <c r="CSZ18" s="73"/>
      <c r="CTB18" s="43"/>
      <c r="CTY18" s="73"/>
      <c r="CUA18" s="43"/>
      <c r="CUX18" s="73"/>
      <c r="CUZ18" s="43"/>
      <c r="CVW18" s="73"/>
      <c r="CVY18" s="43"/>
      <c r="CWV18" s="73"/>
      <c r="CWX18" s="43"/>
      <c r="CXU18" s="73"/>
      <c r="CXW18" s="43"/>
      <c r="CYT18" s="73"/>
      <c r="CYV18" s="43"/>
      <c r="CZS18" s="73"/>
      <c r="CZU18" s="43"/>
      <c r="DAR18" s="73"/>
      <c r="DAT18" s="43"/>
      <c r="DBQ18" s="73"/>
      <c r="DBS18" s="43"/>
      <c r="DCP18" s="73"/>
      <c r="DCR18" s="43"/>
      <c r="DDO18" s="73"/>
      <c r="DDQ18" s="43"/>
      <c r="DEN18" s="73"/>
      <c r="DEP18" s="43"/>
      <c r="DFM18" s="73"/>
      <c r="DFO18" s="43"/>
      <c r="DGL18" s="73"/>
      <c r="DGN18" s="43"/>
      <c r="DHK18" s="73"/>
      <c r="DHM18" s="43"/>
      <c r="DIJ18" s="73"/>
      <c r="DIL18" s="43"/>
      <c r="DJI18" s="73"/>
      <c r="DJK18" s="43"/>
      <c r="DKH18" s="73"/>
      <c r="DKJ18" s="43"/>
      <c r="DLG18" s="73"/>
      <c r="DLI18" s="43"/>
      <c r="DMF18" s="73"/>
      <c r="DMH18" s="43"/>
      <c r="DNE18" s="73"/>
      <c r="DNG18" s="43"/>
      <c r="DOD18" s="73"/>
      <c r="DOF18" s="43"/>
      <c r="DPC18" s="73"/>
      <c r="DPE18" s="43"/>
      <c r="DQB18" s="73"/>
      <c r="DQD18" s="43"/>
      <c r="DRA18" s="73"/>
      <c r="DRC18" s="43"/>
      <c r="DRZ18" s="73"/>
      <c r="DSB18" s="43"/>
      <c r="DSY18" s="73"/>
      <c r="DTA18" s="43"/>
      <c r="DTX18" s="73"/>
      <c r="DTZ18" s="43"/>
      <c r="DUW18" s="73"/>
      <c r="DUY18" s="43"/>
      <c r="DVV18" s="73"/>
      <c r="DVX18" s="43"/>
      <c r="DWU18" s="73"/>
      <c r="DWW18" s="43"/>
      <c r="DXT18" s="73"/>
      <c r="DXV18" s="43"/>
      <c r="DYS18" s="73"/>
      <c r="DYU18" s="43"/>
      <c r="DZR18" s="73"/>
      <c r="DZT18" s="43"/>
      <c r="EAQ18" s="73"/>
      <c r="EAS18" s="43"/>
      <c r="EBP18" s="73"/>
      <c r="EBR18" s="43"/>
      <c r="ECO18" s="73"/>
      <c r="ECQ18" s="43"/>
      <c r="EDN18" s="73"/>
      <c r="EDP18" s="43"/>
      <c r="EEM18" s="73"/>
      <c r="EEO18" s="43"/>
      <c r="EFL18" s="73"/>
      <c r="EFN18" s="43"/>
      <c r="EGK18" s="73"/>
      <c r="EGM18" s="43"/>
      <c r="EHJ18" s="73"/>
      <c r="EHL18" s="43"/>
      <c r="EII18" s="73"/>
      <c r="EIK18" s="43"/>
      <c r="EJH18" s="73"/>
      <c r="EJJ18" s="43"/>
      <c r="EKG18" s="73"/>
      <c r="EKI18" s="43"/>
      <c r="ELF18" s="73"/>
      <c r="ELH18" s="43"/>
      <c r="EME18" s="73"/>
      <c r="EMG18" s="43"/>
      <c r="END18" s="73"/>
      <c r="ENF18" s="43"/>
      <c r="EOC18" s="73"/>
      <c r="EOE18" s="43"/>
      <c r="EPB18" s="73"/>
      <c r="EPD18" s="43"/>
      <c r="EQA18" s="73"/>
      <c r="EQC18" s="43"/>
      <c r="EQZ18" s="73"/>
      <c r="ERB18" s="43"/>
      <c r="ERY18" s="73"/>
      <c r="ESA18" s="43"/>
      <c r="ESX18" s="73"/>
      <c r="ESZ18" s="43"/>
      <c r="ETW18" s="73"/>
      <c r="ETY18" s="43"/>
      <c r="EUV18" s="73"/>
      <c r="EUX18" s="43"/>
      <c r="EVU18" s="73"/>
      <c r="EVW18" s="43"/>
      <c r="EWT18" s="73"/>
      <c r="EWV18" s="43"/>
      <c r="EXS18" s="73"/>
      <c r="EXU18" s="43"/>
      <c r="EYR18" s="73"/>
      <c r="EYT18" s="43"/>
      <c r="EZQ18" s="73"/>
      <c r="EZS18" s="43"/>
      <c r="FAP18" s="73"/>
      <c r="FAR18" s="43"/>
      <c r="FBO18" s="73"/>
      <c r="FBQ18" s="43"/>
      <c r="FCN18" s="73"/>
      <c r="FCP18" s="43"/>
      <c r="FDM18" s="73"/>
      <c r="FDO18" s="43"/>
      <c r="FEL18" s="73"/>
      <c r="FEN18" s="43"/>
      <c r="FFK18" s="73"/>
      <c r="FFM18" s="43"/>
      <c r="FGJ18" s="73"/>
      <c r="FGL18" s="43"/>
      <c r="FHI18" s="73"/>
      <c r="FHK18" s="43"/>
      <c r="FIH18" s="73"/>
      <c r="FIJ18" s="43"/>
      <c r="FJG18" s="73"/>
      <c r="FJI18" s="43"/>
      <c r="FKF18" s="73"/>
      <c r="FKH18" s="43"/>
      <c r="FLE18" s="73"/>
      <c r="FLG18" s="43"/>
      <c r="FMD18" s="73"/>
      <c r="FMF18" s="43"/>
      <c r="FNC18" s="73"/>
      <c r="FNE18" s="43"/>
      <c r="FOB18" s="73"/>
      <c r="FOD18" s="43"/>
      <c r="FPA18" s="73"/>
      <c r="FPC18" s="43"/>
      <c r="FPZ18" s="73"/>
      <c r="FQB18" s="43"/>
      <c r="FQY18" s="73"/>
      <c r="FRA18" s="43"/>
      <c r="FRX18" s="73"/>
      <c r="FRZ18" s="43"/>
      <c r="FSW18" s="73"/>
      <c r="FSY18" s="43"/>
      <c r="FTV18" s="73"/>
      <c r="FTX18" s="43"/>
      <c r="FUU18" s="73"/>
      <c r="FUW18" s="43"/>
      <c r="FVT18" s="73"/>
      <c r="FVV18" s="43"/>
      <c r="FWS18" s="73"/>
      <c r="FWU18" s="43"/>
      <c r="FXR18" s="73"/>
      <c r="FXT18" s="43"/>
      <c r="FYQ18" s="73"/>
      <c r="FYS18" s="43"/>
      <c r="FZP18" s="73"/>
      <c r="FZR18" s="43"/>
      <c r="GAO18" s="73"/>
      <c r="GAQ18" s="43"/>
      <c r="GBN18" s="73"/>
      <c r="GBP18" s="43"/>
      <c r="GCM18" s="73"/>
      <c r="GCO18" s="43"/>
      <c r="GDL18" s="73"/>
      <c r="GDN18" s="43"/>
      <c r="GEK18" s="73"/>
      <c r="GEM18" s="43"/>
      <c r="GFJ18" s="73"/>
      <c r="GFL18" s="43"/>
      <c r="GGI18" s="73"/>
      <c r="GGK18" s="43"/>
      <c r="GHH18" s="73"/>
      <c r="GHJ18" s="43"/>
      <c r="GIG18" s="73"/>
      <c r="GII18" s="43"/>
      <c r="GJF18" s="73"/>
      <c r="GJH18" s="43"/>
      <c r="GKE18" s="73"/>
      <c r="GKG18" s="43"/>
      <c r="GLD18" s="73"/>
      <c r="GLF18" s="43"/>
      <c r="GMC18" s="73"/>
      <c r="GME18" s="43"/>
      <c r="GNB18" s="73"/>
      <c r="GND18" s="43"/>
      <c r="GOA18" s="73"/>
      <c r="GOC18" s="43"/>
      <c r="GOZ18" s="73"/>
      <c r="GPB18" s="43"/>
      <c r="GPY18" s="73"/>
      <c r="GQA18" s="43"/>
      <c r="GQX18" s="73"/>
      <c r="GQZ18" s="43"/>
      <c r="GRW18" s="73"/>
      <c r="GRY18" s="43"/>
      <c r="GSV18" s="73"/>
      <c r="GSX18" s="43"/>
      <c r="GTU18" s="73"/>
      <c r="GTW18" s="43"/>
      <c r="GUT18" s="73"/>
      <c r="GUV18" s="43"/>
      <c r="GVS18" s="73"/>
      <c r="GVU18" s="43"/>
      <c r="GWR18" s="73"/>
      <c r="GWT18" s="43"/>
      <c r="GXQ18" s="73"/>
      <c r="GXS18" s="43"/>
      <c r="GYP18" s="73"/>
      <c r="GYR18" s="43"/>
      <c r="GZO18" s="73"/>
      <c r="GZQ18" s="43"/>
      <c r="HAN18" s="73"/>
      <c r="HAP18" s="43"/>
      <c r="HBM18" s="73"/>
      <c r="HBO18" s="43"/>
      <c r="HCL18" s="73"/>
      <c r="HCN18" s="43"/>
      <c r="HDK18" s="73"/>
      <c r="HDM18" s="43"/>
      <c r="HEJ18" s="73"/>
      <c r="HEL18" s="43"/>
      <c r="HFI18" s="73"/>
      <c r="HFK18" s="43"/>
      <c r="HGH18" s="73"/>
      <c r="HGJ18" s="43"/>
      <c r="HHG18" s="73"/>
      <c r="HHI18" s="43"/>
      <c r="HIF18" s="73"/>
      <c r="HIH18" s="43"/>
      <c r="HJE18" s="73"/>
      <c r="HJG18" s="43"/>
      <c r="HKD18" s="73"/>
      <c r="HKF18" s="43"/>
      <c r="HLC18" s="73"/>
      <c r="HLE18" s="43"/>
      <c r="HMB18" s="73"/>
      <c r="HMD18" s="43"/>
      <c r="HNA18" s="73"/>
      <c r="HNC18" s="43"/>
      <c r="HNZ18" s="73"/>
      <c r="HOB18" s="43"/>
      <c r="HOY18" s="73"/>
      <c r="HPA18" s="43"/>
      <c r="HPX18" s="73"/>
      <c r="HPZ18" s="43"/>
      <c r="HQW18" s="73"/>
      <c r="HQY18" s="43"/>
      <c r="HRV18" s="73"/>
      <c r="HRX18" s="43"/>
      <c r="HSU18" s="73"/>
      <c r="HSW18" s="43"/>
      <c r="HTT18" s="73"/>
      <c r="HTV18" s="43"/>
      <c r="HUS18" s="73"/>
      <c r="HUU18" s="43"/>
      <c r="HVR18" s="73"/>
      <c r="HVT18" s="43"/>
      <c r="HWQ18" s="73"/>
      <c r="HWS18" s="43"/>
      <c r="HXP18" s="73"/>
      <c r="HXR18" s="43"/>
      <c r="HYO18" s="73"/>
      <c r="HYQ18" s="43"/>
      <c r="HZN18" s="73"/>
      <c r="HZP18" s="43"/>
      <c r="IAM18" s="73"/>
      <c r="IAO18" s="43"/>
      <c r="IBL18" s="73"/>
      <c r="IBN18" s="43"/>
      <c r="ICK18" s="73"/>
      <c r="ICM18" s="43"/>
      <c r="IDJ18" s="73"/>
      <c r="IDL18" s="43"/>
      <c r="IEI18" s="73"/>
      <c r="IEK18" s="43"/>
      <c r="IFH18" s="73"/>
      <c r="IFJ18" s="43"/>
      <c r="IGG18" s="73"/>
      <c r="IGI18" s="43"/>
      <c r="IHF18" s="73"/>
      <c r="IHH18" s="43"/>
      <c r="IIE18" s="73"/>
      <c r="IIG18" s="43"/>
      <c r="IJD18" s="73"/>
      <c r="IJF18" s="43"/>
      <c r="IKC18" s="73"/>
      <c r="IKE18" s="43"/>
      <c r="ILB18" s="73"/>
      <c r="ILD18" s="43"/>
      <c r="IMA18" s="73"/>
      <c r="IMC18" s="43"/>
      <c r="IMZ18" s="73"/>
      <c r="INB18" s="43"/>
      <c r="INY18" s="73"/>
      <c r="IOA18" s="43"/>
      <c r="IOX18" s="73"/>
      <c r="IOZ18" s="43"/>
      <c r="IPW18" s="73"/>
      <c r="IPY18" s="43"/>
      <c r="IQV18" s="73"/>
      <c r="IQX18" s="43"/>
      <c r="IRU18" s="73"/>
      <c r="IRW18" s="43"/>
      <c r="IST18" s="73"/>
      <c r="ISV18" s="43"/>
      <c r="ITS18" s="73"/>
      <c r="ITU18" s="43"/>
      <c r="IUR18" s="73"/>
      <c r="IUT18" s="43"/>
      <c r="IVQ18" s="73"/>
      <c r="IVS18" s="43"/>
      <c r="IWP18" s="73"/>
      <c r="IWR18" s="43"/>
      <c r="IXO18" s="73"/>
      <c r="IXQ18" s="43"/>
      <c r="IYN18" s="73"/>
      <c r="IYP18" s="43"/>
      <c r="IZM18" s="73"/>
      <c r="IZO18" s="43"/>
      <c r="JAL18" s="73"/>
      <c r="JAN18" s="43"/>
      <c r="JBK18" s="73"/>
      <c r="JBM18" s="43"/>
      <c r="JCJ18" s="73"/>
      <c r="JCL18" s="43"/>
      <c r="JDI18" s="73"/>
      <c r="JDK18" s="43"/>
      <c r="JEH18" s="73"/>
      <c r="JEJ18" s="43"/>
      <c r="JFG18" s="73"/>
      <c r="JFI18" s="43"/>
      <c r="JGF18" s="73"/>
      <c r="JGH18" s="43"/>
      <c r="JHE18" s="73"/>
      <c r="JHG18" s="43"/>
      <c r="JID18" s="73"/>
      <c r="JIF18" s="43"/>
      <c r="JJC18" s="73"/>
      <c r="JJE18" s="43"/>
      <c r="JKB18" s="73"/>
      <c r="JKD18" s="43"/>
      <c r="JLA18" s="73"/>
      <c r="JLC18" s="43"/>
      <c r="JLZ18" s="73"/>
      <c r="JMB18" s="43"/>
      <c r="JMY18" s="73"/>
      <c r="JNA18" s="43"/>
      <c r="JNX18" s="73"/>
      <c r="JNZ18" s="43"/>
      <c r="JOW18" s="73"/>
      <c r="JOY18" s="43"/>
      <c r="JPV18" s="73"/>
      <c r="JPX18" s="43"/>
      <c r="JQU18" s="73"/>
      <c r="JQW18" s="43"/>
      <c r="JRT18" s="73"/>
      <c r="JRV18" s="43"/>
      <c r="JSS18" s="73"/>
      <c r="JSU18" s="43"/>
      <c r="JTR18" s="73"/>
      <c r="JTT18" s="43"/>
      <c r="JUQ18" s="73"/>
      <c r="JUS18" s="43"/>
      <c r="JVP18" s="73"/>
      <c r="JVR18" s="43"/>
      <c r="JWO18" s="73"/>
      <c r="JWQ18" s="43"/>
      <c r="JXN18" s="73"/>
      <c r="JXP18" s="43"/>
      <c r="JYM18" s="73"/>
      <c r="JYO18" s="43"/>
      <c r="JZL18" s="73"/>
      <c r="JZN18" s="43"/>
      <c r="KAK18" s="73"/>
      <c r="KAM18" s="43"/>
      <c r="KBJ18" s="73"/>
      <c r="KBL18" s="43"/>
      <c r="KCI18" s="73"/>
      <c r="KCK18" s="43"/>
      <c r="KDH18" s="73"/>
      <c r="KDJ18" s="43"/>
      <c r="KEG18" s="73"/>
      <c r="KEI18" s="43"/>
      <c r="KFF18" s="73"/>
      <c r="KFH18" s="43"/>
      <c r="KGE18" s="73"/>
      <c r="KGG18" s="43"/>
      <c r="KHD18" s="73"/>
      <c r="KHF18" s="43"/>
      <c r="KIC18" s="73"/>
      <c r="KIE18" s="43"/>
      <c r="KJB18" s="73"/>
      <c r="KJD18" s="43"/>
      <c r="KKA18" s="73"/>
      <c r="KKC18" s="43"/>
      <c r="KKZ18" s="73"/>
      <c r="KLB18" s="43"/>
      <c r="KLY18" s="73"/>
      <c r="KMA18" s="43"/>
      <c r="KMX18" s="73"/>
      <c r="KMZ18" s="43"/>
      <c r="KNW18" s="73"/>
      <c r="KNY18" s="43"/>
      <c r="KOV18" s="73"/>
      <c r="KOX18" s="43"/>
      <c r="KPU18" s="73"/>
      <c r="KPW18" s="43"/>
      <c r="KQT18" s="73"/>
      <c r="KQV18" s="43"/>
      <c r="KRS18" s="73"/>
      <c r="KRU18" s="43"/>
      <c r="KSR18" s="73"/>
      <c r="KST18" s="43"/>
      <c r="KTQ18" s="73"/>
      <c r="KTS18" s="43"/>
      <c r="KUP18" s="73"/>
      <c r="KUR18" s="43"/>
      <c r="KVO18" s="73"/>
      <c r="KVQ18" s="43"/>
      <c r="KWN18" s="73"/>
      <c r="KWP18" s="43"/>
      <c r="KXM18" s="73"/>
      <c r="KXO18" s="43"/>
      <c r="KYL18" s="73"/>
      <c r="KYN18" s="43"/>
      <c r="KZK18" s="73"/>
      <c r="KZM18" s="43"/>
      <c r="LAJ18" s="73"/>
      <c r="LAL18" s="43"/>
      <c r="LBI18" s="73"/>
      <c r="LBK18" s="43"/>
      <c r="LCH18" s="73"/>
      <c r="LCJ18" s="43"/>
      <c r="LDG18" s="73"/>
      <c r="LDI18" s="43"/>
      <c r="LEF18" s="73"/>
      <c r="LEH18" s="43"/>
      <c r="LFE18" s="73"/>
      <c r="LFG18" s="43"/>
      <c r="LGD18" s="73"/>
      <c r="LGF18" s="43"/>
      <c r="LHC18" s="73"/>
      <c r="LHE18" s="43"/>
      <c r="LIB18" s="73"/>
      <c r="LID18" s="43"/>
      <c r="LJA18" s="73"/>
      <c r="LJC18" s="43"/>
      <c r="LJZ18" s="73"/>
      <c r="LKB18" s="43"/>
      <c r="LKY18" s="73"/>
      <c r="LLA18" s="43"/>
      <c r="LLX18" s="73"/>
      <c r="LLZ18" s="43"/>
      <c r="LMW18" s="73"/>
      <c r="LMY18" s="43"/>
      <c r="LNV18" s="73"/>
      <c r="LNX18" s="43"/>
      <c r="LOU18" s="73"/>
      <c r="LOW18" s="43"/>
      <c r="LPT18" s="73"/>
      <c r="LPV18" s="43"/>
      <c r="LQS18" s="73"/>
      <c r="LQU18" s="43"/>
      <c r="LRR18" s="73"/>
      <c r="LRT18" s="43"/>
      <c r="LSQ18" s="73"/>
      <c r="LSS18" s="43"/>
      <c r="LTP18" s="73"/>
      <c r="LTR18" s="43"/>
      <c r="LUO18" s="73"/>
      <c r="LUQ18" s="43"/>
      <c r="LVN18" s="73"/>
      <c r="LVP18" s="43"/>
      <c r="LWM18" s="73"/>
      <c r="LWO18" s="43"/>
      <c r="LXL18" s="73"/>
      <c r="LXN18" s="43"/>
      <c r="LYK18" s="73"/>
      <c r="LYM18" s="43"/>
      <c r="LZJ18" s="73"/>
      <c r="LZL18" s="43"/>
      <c r="MAI18" s="73"/>
      <c r="MAK18" s="43"/>
      <c r="MBH18" s="73"/>
      <c r="MBJ18" s="43"/>
      <c r="MCG18" s="73"/>
      <c r="MCI18" s="43"/>
      <c r="MDF18" s="73"/>
      <c r="MDH18" s="43"/>
      <c r="MEE18" s="73"/>
      <c r="MEG18" s="43"/>
      <c r="MFD18" s="73"/>
      <c r="MFF18" s="43"/>
      <c r="MGC18" s="73"/>
      <c r="MGE18" s="43"/>
      <c r="MHB18" s="73"/>
      <c r="MHD18" s="43"/>
      <c r="MIA18" s="73"/>
      <c r="MIC18" s="43"/>
      <c r="MIZ18" s="73"/>
      <c r="MJB18" s="43"/>
      <c r="MJY18" s="73"/>
      <c r="MKA18" s="43"/>
      <c r="MKX18" s="73"/>
      <c r="MKZ18" s="43"/>
      <c r="MLW18" s="73"/>
      <c r="MLY18" s="43"/>
      <c r="MMV18" s="73"/>
      <c r="MMX18" s="43"/>
      <c r="MNU18" s="73"/>
      <c r="MNW18" s="43"/>
      <c r="MOT18" s="73"/>
      <c r="MOV18" s="43"/>
      <c r="MPS18" s="73"/>
      <c r="MPU18" s="43"/>
      <c r="MQR18" s="73"/>
      <c r="MQT18" s="43"/>
      <c r="MRQ18" s="73"/>
      <c r="MRS18" s="43"/>
      <c r="MSP18" s="73"/>
      <c r="MSR18" s="43"/>
      <c r="MTO18" s="73"/>
      <c r="MTQ18" s="43"/>
      <c r="MUN18" s="73"/>
      <c r="MUP18" s="43"/>
      <c r="MVM18" s="73"/>
      <c r="MVO18" s="43"/>
      <c r="MWL18" s="73"/>
      <c r="MWN18" s="43"/>
      <c r="MXK18" s="73"/>
      <c r="MXM18" s="43"/>
      <c r="MYJ18" s="73"/>
      <c r="MYL18" s="43"/>
      <c r="MZI18" s="73"/>
      <c r="MZK18" s="43"/>
      <c r="NAH18" s="73"/>
      <c r="NAJ18" s="43"/>
      <c r="NBG18" s="73"/>
      <c r="NBI18" s="43"/>
      <c r="NCF18" s="73"/>
      <c r="NCH18" s="43"/>
      <c r="NDE18" s="73"/>
      <c r="NDG18" s="43"/>
      <c r="NED18" s="73"/>
      <c r="NEF18" s="43"/>
      <c r="NFC18" s="73"/>
      <c r="NFE18" s="43"/>
      <c r="NGB18" s="73"/>
      <c r="NGD18" s="43"/>
      <c r="NHA18" s="73"/>
      <c r="NHC18" s="43"/>
      <c r="NHZ18" s="73"/>
      <c r="NIB18" s="43"/>
      <c r="NIY18" s="73"/>
      <c r="NJA18" s="43"/>
      <c r="NJX18" s="73"/>
      <c r="NJZ18" s="43"/>
      <c r="NKW18" s="73"/>
      <c r="NKY18" s="43"/>
      <c r="NLV18" s="73"/>
      <c r="NLX18" s="43"/>
      <c r="NMU18" s="73"/>
      <c r="NMW18" s="43"/>
      <c r="NNT18" s="73"/>
      <c r="NNV18" s="43"/>
      <c r="NOS18" s="73"/>
      <c r="NOU18" s="43"/>
      <c r="NPR18" s="73"/>
      <c r="NPT18" s="43"/>
      <c r="NQQ18" s="73"/>
      <c r="NQS18" s="43"/>
      <c r="NRP18" s="73"/>
      <c r="NRR18" s="43"/>
      <c r="NSO18" s="73"/>
      <c r="NSQ18" s="43"/>
      <c r="NTN18" s="73"/>
      <c r="NTP18" s="43"/>
      <c r="NUM18" s="73"/>
      <c r="NUO18" s="43"/>
      <c r="NVL18" s="73"/>
      <c r="NVN18" s="43"/>
      <c r="NWK18" s="73"/>
      <c r="NWM18" s="43"/>
      <c r="NXJ18" s="73"/>
      <c r="NXL18" s="43"/>
      <c r="NYI18" s="73"/>
      <c r="NYK18" s="43"/>
      <c r="NZH18" s="73"/>
      <c r="NZJ18" s="43"/>
      <c r="OAG18" s="73"/>
      <c r="OAI18" s="43"/>
      <c r="OBF18" s="73"/>
      <c r="OBH18" s="43"/>
      <c r="OCE18" s="73"/>
      <c r="OCG18" s="43"/>
      <c r="ODD18" s="73"/>
      <c r="ODF18" s="43"/>
      <c r="OEC18" s="73"/>
      <c r="OEE18" s="43"/>
      <c r="OFB18" s="73"/>
      <c r="OFD18" s="43"/>
      <c r="OGA18" s="73"/>
      <c r="OGC18" s="43"/>
      <c r="OGZ18" s="73"/>
      <c r="OHB18" s="43"/>
      <c r="OHY18" s="73"/>
      <c r="OIA18" s="43"/>
      <c r="OIX18" s="73"/>
      <c r="OIZ18" s="43"/>
      <c r="OJW18" s="73"/>
      <c r="OJY18" s="43"/>
      <c r="OKV18" s="73"/>
      <c r="OKX18" s="43"/>
      <c r="OLU18" s="73"/>
      <c r="OLW18" s="43"/>
      <c r="OMT18" s="73"/>
      <c r="OMV18" s="43"/>
      <c r="ONS18" s="73"/>
      <c r="ONU18" s="43"/>
      <c r="OOR18" s="73"/>
      <c r="OOT18" s="43"/>
      <c r="OPQ18" s="73"/>
      <c r="OPS18" s="43"/>
      <c r="OQP18" s="73"/>
      <c r="OQR18" s="43"/>
      <c r="ORO18" s="73"/>
      <c r="ORQ18" s="43"/>
      <c r="OSN18" s="73"/>
      <c r="OSP18" s="43"/>
      <c r="OTM18" s="73"/>
      <c r="OTO18" s="43"/>
      <c r="OUL18" s="73"/>
      <c r="OUN18" s="43"/>
      <c r="OVK18" s="73"/>
      <c r="OVM18" s="43"/>
      <c r="OWJ18" s="73"/>
      <c r="OWL18" s="43"/>
      <c r="OXI18" s="73"/>
      <c r="OXK18" s="43"/>
      <c r="OYH18" s="73"/>
      <c r="OYJ18" s="43"/>
      <c r="OZG18" s="73"/>
      <c r="OZI18" s="43"/>
      <c r="PAF18" s="73"/>
      <c r="PAH18" s="43"/>
      <c r="PBE18" s="73"/>
      <c r="PBG18" s="43"/>
      <c r="PCD18" s="73"/>
      <c r="PCF18" s="43"/>
      <c r="PDC18" s="73"/>
      <c r="PDE18" s="43"/>
      <c r="PEB18" s="73"/>
      <c r="PED18" s="43"/>
      <c r="PFA18" s="73"/>
      <c r="PFC18" s="43"/>
      <c r="PFZ18" s="73"/>
      <c r="PGB18" s="43"/>
      <c r="PGY18" s="73"/>
      <c r="PHA18" s="43"/>
      <c r="PHX18" s="73"/>
      <c r="PHZ18" s="43"/>
      <c r="PIW18" s="73"/>
      <c r="PIY18" s="43"/>
      <c r="PJV18" s="73"/>
      <c r="PJX18" s="43"/>
      <c r="PKU18" s="73"/>
      <c r="PKW18" s="43"/>
      <c r="PLT18" s="73"/>
      <c r="PLV18" s="43"/>
      <c r="PMS18" s="73"/>
      <c r="PMU18" s="43"/>
      <c r="PNR18" s="73"/>
      <c r="PNT18" s="43"/>
      <c r="POQ18" s="73"/>
      <c r="POS18" s="43"/>
      <c r="PPP18" s="73"/>
      <c r="PPR18" s="43"/>
      <c r="PQO18" s="73"/>
      <c r="PQQ18" s="43"/>
      <c r="PRN18" s="73"/>
      <c r="PRP18" s="43"/>
      <c r="PSM18" s="73"/>
      <c r="PSO18" s="43"/>
      <c r="PTL18" s="73"/>
      <c r="PTN18" s="43"/>
      <c r="PUK18" s="73"/>
      <c r="PUM18" s="43"/>
      <c r="PVJ18" s="73"/>
      <c r="PVL18" s="43"/>
      <c r="PWI18" s="73"/>
      <c r="PWK18" s="43"/>
      <c r="PXH18" s="73"/>
      <c r="PXJ18" s="43"/>
      <c r="PYG18" s="73"/>
      <c r="PYI18" s="43"/>
      <c r="PZF18" s="73"/>
      <c r="PZH18" s="43"/>
      <c r="QAE18" s="73"/>
      <c r="QAG18" s="43"/>
      <c r="QBD18" s="73"/>
      <c r="QBF18" s="43"/>
      <c r="QCC18" s="73"/>
      <c r="QCE18" s="43"/>
      <c r="QDB18" s="73"/>
      <c r="QDD18" s="43"/>
      <c r="QEA18" s="73"/>
      <c r="QEC18" s="43"/>
      <c r="QEZ18" s="73"/>
      <c r="QFB18" s="43"/>
      <c r="QFY18" s="73"/>
      <c r="QGA18" s="43"/>
      <c r="QGX18" s="73"/>
      <c r="QGZ18" s="43"/>
      <c r="QHW18" s="73"/>
      <c r="QHY18" s="43"/>
      <c r="QIV18" s="73"/>
      <c r="QIX18" s="43"/>
      <c r="QJU18" s="73"/>
      <c r="QJW18" s="43"/>
      <c r="QKT18" s="73"/>
      <c r="QKV18" s="43"/>
      <c r="QLS18" s="73"/>
      <c r="QLU18" s="43"/>
      <c r="QMR18" s="73"/>
      <c r="QMT18" s="43"/>
      <c r="QNQ18" s="73"/>
      <c r="QNS18" s="43"/>
      <c r="QOP18" s="73"/>
      <c r="QOR18" s="43"/>
      <c r="QPO18" s="73"/>
      <c r="QPQ18" s="43"/>
      <c r="QQN18" s="73"/>
      <c r="QQP18" s="43"/>
      <c r="QRM18" s="73"/>
      <c r="QRO18" s="43"/>
      <c r="QSL18" s="73"/>
      <c r="QSN18" s="43"/>
      <c r="QTK18" s="73"/>
      <c r="QTM18" s="43"/>
      <c r="QUJ18" s="73"/>
      <c r="QUL18" s="43"/>
      <c r="QVI18" s="73"/>
      <c r="QVK18" s="43"/>
      <c r="QWH18" s="73"/>
      <c r="QWJ18" s="43"/>
      <c r="QXG18" s="73"/>
      <c r="QXI18" s="43"/>
      <c r="QYF18" s="73"/>
      <c r="QYH18" s="43"/>
      <c r="QZE18" s="73"/>
      <c r="QZG18" s="43"/>
      <c r="RAD18" s="73"/>
      <c r="RAF18" s="43"/>
      <c r="RBC18" s="73"/>
      <c r="RBE18" s="43"/>
      <c r="RCB18" s="73"/>
      <c r="RCD18" s="43"/>
      <c r="RDA18" s="73"/>
      <c r="RDC18" s="43"/>
      <c r="RDZ18" s="73"/>
      <c r="REB18" s="43"/>
      <c r="REY18" s="73"/>
      <c r="RFA18" s="43"/>
      <c r="RFX18" s="73"/>
      <c r="RFZ18" s="43"/>
      <c r="RGW18" s="73"/>
      <c r="RGY18" s="43"/>
      <c r="RHV18" s="73"/>
      <c r="RHX18" s="43"/>
      <c r="RIU18" s="73"/>
      <c r="RIW18" s="43"/>
      <c r="RJT18" s="73"/>
      <c r="RJV18" s="43"/>
      <c r="RKS18" s="73"/>
      <c r="RKU18" s="43"/>
      <c r="RLR18" s="73"/>
      <c r="RLT18" s="43"/>
      <c r="RMQ18" s="73"/>
      <c r="RMS18" s="43"/>
      <c r="RNP18" s="73"/>
      <c r="RNR18" s="43"/>
      <c r="ROO18" s="73"/>
      <c r="ROQ18" s="43"/>
      <c r="RPN18" s="73"/>
      <c r="RPP18" s="43"/>
      <c r="RQM18" s="73"/>
      <c r="RQO18" s="43"/>
      <c r="RRL18" s="73"/>
      <c r="RRN18" s="43"/>
      <c r="RSK18" s="73"/>
      <c r="RSM18" s="43"/>
      <c r="RTJ18" s="73"/>
      <c r="RTL18" s="43"/>
      <c r="RUI18" s="73"/>
      <c r="RUK18" s="43"/>
      <c r="RVH18" s="73"/>
      <c r="RVJ18" s="43"/>
      <c r="RWG18" s="73"/>
      <c r="RWI18" s="43"/>
      <c r="RXF18" s="73"/>
      <c r="RXH18" s="43"/>
      <c r="RYE18" s="73"/>
      <c r="RYG18" s="43"/>
      <c r="RZD18" s="73"/>
      <c r="RZF18" s="43"/>
      <c r="SAC18" s="73"/>
      <c r="SAE18" s="43"/>
      <c r="SBB18" s="73"/>
      <c r="SBD18" s="43"/>
      <c r="SCA18" s="73"/>
      <c r="SCC18" s="43"/>
      <c r="SCZ18" s="73"/>
      <c r="SDB18" s="43"/>
      <c r="SDY18" s="73"/>
      <c r="SEA18" s="43"/>
      <c r="SEX18" s="73"/>
      <c r="SEZ18" s="43"/>
      <c r="SFW18" s="73"/>
      <c r="SFY18" s="43"/>
      <c r="SGV18" s="73"/>
      <c r="SGX18" s="43"/>
      <c r="SHU18" s="73"/>
      <c r="SHW18" s="43"/>
      <c r="SIT18" s="73"/>
      <c r="SIV18" s="43"/>
      <c r="SJS18" s="73"/>
      <c r="SJU18" s="43"/>
      <c r="SKR18" s="73"/>
      <c r="SKT18" s="43"/>
      <c r="SLQ18" s="73"/>
      <c r="SLS18" s="43"/>
      <c r="SMP18" s="73"/>
      <c r="SMR18" s="43"/>
      <c r="SNO18" s="73"/>
      <c r="SNQ18" s="43"/>
      <c r="SON18" s="73"/>
      <c r="SOP18" s="43"/>
      <c r="SPM18" s="73"/>
      <c r="SPO18" s="43"/>
      <c r="SQL18" s="73"/>
      <c r="SQN18" s="43"/>
      <c r="SRK18" s="73"/>
      <c r="SRM18" s="43"/>
      <c r="SSJ18" s="73"/>
      <c r="SSL18" s="43"/>
      <c r="STI18" s="73"/>
      <c r="STK18" s="43"/>
      <c r="SUH18" s="73"/>
      <c r="SUJ18" s="43"/>
      <c r="SVG18" s="73"/>
      <c r="SVI18" s="43"/>
      <c r="SWF18" s="73"/>
      <c r="SWH18" s="43"/>
      <c r="SXE18" s="73"/>
      <c r="SXG18" s="43"/>
      <c r="SYD18" s="73"/>
      <c r="SYF18" s="43"/>
      <c r="SZC18" s="73"/>
      <c r="SZE18" s="43"/>
      <c r="TAB18" s="73"/>
      <c r="TAD18" s="43"/>
      <c r="TBA18" s="73"/>
      <c r="TBC18" s="43"/>
      <c r="TBZ18" s="73"/>
      <c r="TCB18" s="43"/>
      <c r="TCY18" s="73"/>
      <c r="TDA18" s="43"/>
      <c r="TDX18" s="73"/>
      <c r="TDZ18" s="43"/>
      <c r="TEW18" s="73"/>
      <c r="TEY18" s="43"/>
      <c r="TFV18" s="73"/>
      <c r="TFX18" s="43"/>
      <c r="TGU18" s="73"/>
      <c r="TGW18" s="43"/>
      <c r="THT18" s="73"/>
      <c r="THV18" s="43"/>
      <c r="TIS18" s="73"/>
      <c r="TIU18" s="43"/>
      <c r="TJR18" s="73"/>
      <c r="TJT18" s="43"/>
      <c r="TKQ18" s="73"/>
      <c r="TKS18" s="43"/>
      <c r="TLP18" s="73"/>
      <c r="TLR18" s="43"/>
      <c r="TMO18" s="73"/>
      <c r="TMQ18" s="43"/>
      <c r="TNN18" s="73"/>
      <c r="TNP18" s="43"/>
      <c r="TOM18" s="73"/>
      <c r="TOO18" s="43"/>
      <c r="TPL18" s="73"/>
      <c r="TPN18" s="43"/>
      <c r="TQK18" s="73"/>
      <c r="TQM18" s="43"/>
      <c r="TRJ18" s="73"/>
      <c r="TRL18" s="43"/>
      <c r="TSI18" s="73"/>
      <c r="TSK18" s="43"/>
      <c r="TTH18" s="73"/>
      <c r="TTJ18" s="43"/>
      <c r="TUG18" s="73"/>
      <c r="TUI18" s="43"/>
      <c r="TVF18" s="73"/>
      <c r="TVH18" s="43"/>
      <c r="TWE18" s="73"/>
      <c r="TWG18" s="43"/>
      <c r="TXD18" s="73"/>
      <c r="TXF18" s="43"/>
      <c r="TYC18" s="73"/>
      <c r="TYE18" s="43"/>
      <c r="TZB18" s="73"/>
      <c r="TZD18" s="43"/>
      <c r="UAA18" s="73"/>
      <c r="UAC18" s="43"/>
      <c r="UAZ18" s="73"/>
      <c r="UBB18" s="43"/>
      <c r="UBY18" s="73"/>
      <c r="UCA18" s="43"/>
      <c r="UCX18" s="73"/>
      <c r="UCZ18" s="43"/>
      <c r="UDW18" s="73"/>
      <c r="UDY18" s="43"/>
      <c r="UEV18" s="73"/>
      <c r="UEX18" s="43"/>
      <c r="UFU18" s="73"/>
      <c r="UFW18" s="43"/>
      <c r="UGT18" s="73"/>
      <c r="UGV18" s="43"/>
      <c r="UHS18" s="73"/>
      <c r="UHU18" s="43"/>
      <c r="UIR18" s="73"/>
      <c r="UIT18" s="43"/>
      <c r="UJQ18" s="73"/>
      <c r="UJS18" s="43"/>
      <c r="UKP18" s="73"/>
      <c r="UKR18" s="43"/>
      <c r="ULO18" s="73"/>
      <c r="ULQ18" s="43"/>
      <c r="UMN18" s="73"/>
      <c r="UMP18" s="43"/>
      <c r="UNM18" s="73"/>
      <c r="UNO18" s="43"/>
      <c r="UOL18" s="73"/>
      <c r="UON18" s="43"/>
      <c r="UPK18" s="73"/>
      <c r="UPM18" s="43"/>
      <c r="UQJ18" s="73"/>
      <c r="UQL18" s="43"/>
      <c r="URI18" s="73"/>
      <c r="URK18" s="43"/>
      <c r="USH18" s="73"/>
      <c r="USJ18" s="43"/>
      <c r="UTG18" s="73"/>
      <c r="UTI18" s="43"/>
      <c r="UUF18" s="73"/>
      <c r="UUH18" s="43"/>
      <c r="UVE18" s="73"/>
      <c r="UVG18" s="43"/>
      <c r="UWD18" s="73"/>
      <c r="UWF18" s="43"/>
      <c r="UXC18" s="73"/>
      <c r="UXE18" s="43"/>
      <c r="UYB18" s="73"/>
      <c r="UYD18" s="43"/>
      <c r="UZA18" s="73"/>
      <c r="UZC18" s="43"/>
      <c r="UZZ18" s="73"/>
      <c r="VAB18" s="43"/>
      <c r="VAY18" s="73"/>
      <c r="VBA18" s="43"/>
      <c r="VBX18" s="73"/>
      <c r="VBZ18" s="43"/>
      <c r="VCW18" s="73"/>
      <c r="VCY18" s="43"/>
      <c r="VDV18" s="73"/>
      <c r="VDX18" s="43"/>
      <c r="VEU18" s="73"/>
      <c r="VEW18" s="43"/>
      <c r="VFT18" s="73"/>
      <c r="VFV18" s="43"/>
      <c r="VGS18" s="73"/>
      <c r="VGU18" s="43"/>
      <c r="VHR18" s="73"/>
      <c r="VHT18" s="43"/>
      <c r="VIQ18" s="73"/>
      <c r="VIS18" s="43"/>
      <c r="VJP18" s="73"/>
      <c r="VJR18" s="43"/>
      <c r="VKO18" s="73"/>
      <c r="VKQ18" s="43"/>
      <c r="VLN18" s="73"/>
      <c r="VLP18" s="43"/>
      <c r="VMM18" s="73"/>
      <c r="VMO18" s="43"/>
      <c r="VNL18" s="73"/>
      <c r="VNN18" s="43"/>
      <c r="VOK18" s="73"/>
      <c r="VOM18" s="43"/>
      <c r="VPJ18" s="73"/>
      <c r="VPL18" s="43"/>
      <c r="VQI18" s="73"/>
      <c r="VQK18" s="43"/>
      <c r="VRH18" s="73"/>
      <c r="VRJ18" s="43"/>
      <c r="VSG18" s="73"/>
      <c r="VSI18" s="43"/>
      <c r="VTF18" s="73"/>
      <c r="VTH18" s="43"/>
      <c r="VUE18" s="73"/>
      <c r="VUG18" s="43"/>
      <c r="VVD18" s="73"/>
      <c r="VVF18" s="43"/>
      <c r="VWC18" s="73"/>
      <c r="VWE18" s="43"/>
      <c r="VXB18" s="73"/>
      <c r="VXD18" s="43"/>
      <c r="VYA18" s="73"/>
      <c r="VYC18" s="43"/>
      <c r="VYZ18" s="73"/>
      <c r="VZB18" s="43"/>
      <c r="VZY18" s="73"/>
      <c r="WAA18" s="43"/>
      <c r="WAX18" s="73"/>
      <c r="WAZ18" s="43"/>
      <c r="WBW18" s="73"/>
      <c r="WBY18" s="43"/>
      <c r="WCV18" s="73"/>
      <c r="WCX18" s="43"/>
      <c r="WDU18" s="73"/>
      <c r="WDW18" s="43"/>
      <c r="WET18" s="73"/>
      <c r="WEV18" s="43"/>
      <c r="WFS18" s="73"/>
      <c r="WFU18" s="43"/>
      <c r="WGR18" s="73"/>
      <c r="WGT18" s="43"/>
      <c r="WHQ18" s="73"/>
      <c r="WHS18" s="43"/>
      <c r="WIP18" s="73"/>
      <c r="WIR18" s="43"/>
      <c r="WJO18" s="73"/>
      <c r="WJQ18" s="43"/>
      <c r="WKN18" s="73"/>
      <c r="WKP18" s="43"/>
      <c r="WLM18" s="73"/>
      <c r="WLO18" s="43"/>
      <c r="WML18" s="73"/>
      <c r="WMN18" s="43"/>
      <c r="WNK18" s="73"/>
      <c r="WNM18" s="43"/>
      <c r="WOJ18" s="73"/>
      <c r="WOL18" s="43"/>
      <c r="WPI18" s="73"/>
      <c r="WPK18" s="43"/>
      <c r="WQH18" s="73"/>
      <c r="WQJ18" s="43"/>
      <c r="WRG18" s="73"/>
      <c r="WRI18" s="43"/>
      <c r="WSF18" s="73"/>
      <c r="WSH18" s="43"/>
      <c r="WTE18" s="73"/>
      <c r="WTG18" s="43"/>
      <c r="WUD18" s="73"/>
      <c r="WUF18" s="43"/>
      <c r="WVC18" s="73"/>
      <c r="WVE18" s="43"/>
      <c r="WWB18" s="73"/>
      <c r="WWD18" s="43"/>
      <c r="WXA18" s="73"/>
      <c r="WXC18" s="43"/>
      <c r="WXZ18" s="73"/>
      <c r="WYB18" s="43"/>
      <c r="WYY18" s="73"/>
      <c r="WZA18" s="43"/>
      <c r="WZX18" s="73"/>
      <c r="WZZ18" s="43"/>
      <c r="XAW18" s="73"/>
      <c r="XAY18" s="43"/>
      <c r="XBV18" s="73"/>
      <c r="XBX18" s="43"/>
      <c r="XCU18" s="73"/>
      <c r="XCW18" s="43"/>
      <c r="XDT18" s="73"/>
      <c r="XDV18" s="43"/>
      <c r="XES18" s="73"/>
      <c r="XEU18" s="43"/>
    </row>
    <row r="19" spans="1:1023 1025:2048 2050:3050 3073:4075 4098:5100 5123:6125 6148:7150 7173:8175 8198:9200 9223:10225 10248:11250 11273:12275 12298:13300 13323:14325 14348:15350 15373:16375" hidden="1">
      <c r="A19" s="31" t="s">
        <v>38</v>
      </c>
      <c r="B19" s="109">
        <v>5.6</v>
      </c>
      <c r="C19" s="108">
        <v>0</v>
      </c>
      <c r="D19" s="108">
        <v>0</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4</v>
      </c>
      <c r="U19" s="108">
        <v>5.5</v>
      </c>
      <c r="V19" s="108">
        <v>2.5</v>
      </c>
      <c r="W19" s="108">
        <v>5.6</v>
      </c>
      <c r="X19" s="108">
        <v>5.6</v>
      </c>
      <c r="Y19" s="108">
        <v>5.6</v>
      </c>
      <c r="Z19" s="108"/>
      <c r="AA19" s="108"/>
      <c r="AB19" s="108"/>
      <c r="AC19" s="108">
        <f>8</f>
        <v>8</v>
      </c>
      <c r="AV19" s="73"/>
      <c r="AX19" s="43"/>
      <c r="BU19" s="73"/>
      <c r="BW19" s="43"/>
      <c r="CT19" s="73"/>
      <c r="CV19" s="43"/>
      <c r="DS19" s="73"/>
      <c r="DU19" s="43"/>
      <c r="ER19" s="73"/>
      <c r="ET19" s="43"/>
      <c r="FQ19" s="73"/>
      <c r="FS19" s="43"/>
      <c r="GP19" s="73"/>
      <c r="GR19" s="43"/>
      <c r="HO19" s="73"/>
      <c r="HQ19" s="43"/>
      <c r="IN19" s="73"/>
      <c r="IP19" s="43"/>
      <c r="JM19" s="73"/>
      <c r="JO19" s="43"/>
      <c r="KL19" s="73"/>
      <c r="KN19" s="43"/>
      <c r="LK19" s="73"/>
      <c r="LM19" s="43"/>
      <c r="MJ19" s="73"/>
      <c r="ML19" s="43"/>
      <c r="NI19" s="73"/>
      <c r="NK19" s="43"/>
      <c r="OH19" s="73"/>
      <c r="OJ19" s="43"/>
      <c r="PG19" s="73"/>
      <c r="PI19" s="43"/>
      <c r="QF19" s="73"/>
      <c r="QH19" s="43"/>
      <c r="RE19" s="73"/>
      <c r="RG19" s="43"/>
      <c r="SD19" s="73"/>
      <c r="SF19" s="43"/>
      <c r="TC19" s="73"/>
      <c r="TE19" s="43"/>
      <c r="UB19" s="73"/>
      <c r="UD19" s="43"/>
      <c r="VA19" s="73"/>
      <c r="VC19" s="43"/>
      <c r="VZ19" s="73"/>
      <c r="WB19" s="43"/>
      <c r="WY19" s="73"/>
      <c r="XA19" s="43"/>
      <c r="XX19" s="73"/>
      <c r="XZ19" s="43"/>
      <c r="YW19" s="73"/>
      <c r="YY19" s="43"/>
      <c r="ZV19" s="73"/>
      <c r="ZX19" s="43"/>
      <c r="AAU19" s="73"/>
      <c r="AAW19" s="43"/>
      <c r="ABT19" s="73"/>
      <c r="ABV19" s="43"/>
      <c r="ACS19" s="73"/>
      <c r="ACU19" s="43"/>
      <c r="ADR19" s="73"/>
      <c r="ADT19" s="43"/>
      <c r="AEQ19" s="73"/>
      <c r="AES19" s="43"/>
      <c r="AFP19" s="73"/>
      <c r="AFR19" s="43"/>
      <c r="AGO19" s="73"/>
      <c r="AGQ19" s="43"/>
      <c r="AHN19" s="73"/>
      <c r="AHP19" s="43"/>
      <c r="AIM19" s="73"/>
      <c r="AIO19" s="43"/>
      <c r="AJL19" s="73"/>
      <c r="AJN19" s="43"/>
      <c r="AKK19" s="73"/>
      <c r="AKM19" s="43"/>
      <c r="ALJ19" s="73"/>
      <c r="ALL19" s="43"/>
      <c r="AMI19" s="73"/>
      <c r="AMK19" s="43"/>
      <c r="ANH19" s="73"/>
      <c r="ANJ19" s="43"/>
      <c r="AOG19" s="73"/>
      <c r="AOI19" s="43"/>
      <c r="APF19" s="73"/>
      <c r="APH19" s="43"/>
      <c r="AQE19" s="73"/>
      <c r="AQG19" s="43"/>
      <c r="ARD19" s="73"/>
      <c r="ARF19" s="43"/>
      <c r="ASC19" s="73"/>
      <c r="ASE19" s="43"/>
      <c r="ATB19" s="73"/>
      <c r="ATD19" s="43"/>
      <c r="AUA19" s="73"/>
      <c r="AUC19" s="43"/>
      <c r="AUZ19" s="73"/>
      <c r="AVB19" s="43"/>
      <c r="AVY19" s="73"/>
      <c r="AWA19" s="43"/>
      <c r="AWX19" s="73"/>
      <c r="AWZ19" s="43"/>
      <c r="AXW19" s="73"/>
      <c r="AXY19" s="43"/>
      <c r="AYV19" s="73"/>
      <c r="AYX19" s="43"/>
      <c r="AZU19" s="73"/>
      <c r="AZW19" s="43"/>
      <c r="BAT19" s="73"/>
      <c r="BAV19" s="43"/>
      <c r="BBS19" s="73"/>
      <c r="BBU19" s="43"/>
      <c r="BCR19" s="73"/>
      <c r="BCT19" s="43"/>
      <c r="BDQ19" s="73"/>
      <c r="BDS19" s="43"/>
      <c r="BEP19" s="73"/>
      <c r="BER19" s="43"/>
      <c r="BFO19" s="73"/>
      <c r="BFQ19" s="43"/>
      <c r="BGN19" s="73"/>
      <c r="BGP19" s="43"/>
      <c r="BHM19" s="73"/>
      <c r="BHO19" s="43"/>
      <c r="BIL19" s="73"/>
      <c r="BIN19" s="43"/>
      <c r="BJK19" s="73"/>
      <c r="BJM19" s="43"/>
      <c r="BKJ19" s="73"/>
      <c r="BKL19" s="43"/>
      <c r="BLI19" s="73"/>
      <c r="BLK19" s="43"/>
      <c r="BMH19" s="73"/>
      <c r="BMJ19" s="43"/>
      <c r="BNG19" s="73"/>
      <c r="BNI19" s="43"/>
      <c r="BOF19" s="73"/>
      <c r="BOH19" s="43"/>
      <c r="BPE19" s="73"/>
      <c r="BPG19" s="43"/>
      <c r="BQD19" s="73"/>
      <c r="BQF19" s="43"/>
      <c r="BRC19" s="73"/>
      <c r="BRE19" s="43"/>
      <c r="BSB19" s="73"/>
      <c r="BSD19" s="43"/>
      <c r="BTA19" s="73"/>
      <c r="BTC19" s="43"/>
      <c r="BTZ19" s="73"/>
      <c r="BUB19" s="43"/>
      <c r="BUY19" s="73"/>
      <c r="BVA19" s="43"/>
      <c r="BVX19" s="73"/>
      <c r="BVZ19" s="43"/>
      <c r="BWW19" s="73"/>
      <c r="BWY19" s="43"/>
      <c r="BXV19" s="73"/>
      <c r="BXX19" s="43"/>
      <c r="BYU19" s="73"/>
      <c r="BYW19" s="43"/>
      <c r="BZT19" s="73"/>
      <c r="BZV19" s="43"/>
      <c r="CAS19" s="73"/>
      <c r="CAU19" s="43"/>
      <c r="CBR19" s="73"/>
      <c r="CBT19" s="43"/>
      <c r="CCQ19" s="73"/>
      <c r="CCS19" s="43"/>
      <c r="CDP19" s="73"/>
      <c r="CDR19" s="43"/>
      <c r="CEO19" s="73"/>
      <c r="CEQ19" s="43"/>
      <c r="CFN19" s="73"/>
      <c r="CFP19" s="43"/>
      <c r="CGM19" s="73"/>
      <c r="CGO19" s="43"/>
      <c r="CHL19" s="73"/>
      <c r="CHN19" s="43"/>
      <c r="CIK19" s="73"/>
      <c r="CIM19" s="43"/>
      <c r="CJJ19" s="73"/>
      <c r="CJL19" s="43"/>
      <c r="CKI19" s="73"/>
      <c r="CKK19" s="43"/>
      <c r="CLH19" s="73"/>
      <c r="CLJ19" s="43"/>
      <c r="CMG19" s="73"/>
      <c r="CMI19" s="43"/>
      <c r="CNF19" s="73"/>
      <c r="CNH19" s="43"/>
      <c r="COE19" s="73"/>
      <c r="COG19" s="43"/>
      <c r="CPD19" s="73"/>
      <c r="CPF19" s="43"/>
      <c r="CQC19" s="73"/>
      <c r="CQE19" s="43"/>
      <c r="CRB19" s="73"/>
      <c r="CRD19" s="43"/>
      <c r="CSA19" s="73"/>
      <c r="CSC19" s="43"/>
      <c r="CSZ19" s="73"/>
      <c r="CTB19" s="43"/>
      <c r="CTY19" s="73"/>
      <c r="CUA19" s="43"/>
      <c r="CUX19" s="73"/>
      <c r="CUZ19" s="43"/>
      <c r="CVW19" s="73"/>
      <c r="CVY19" s="43"/>
      <c r="CWV19" s="73"/>
      <c r="CWX19" s="43"/>
      <c r="CXU19" s="73"/>
      <c r="CXW19" s="43"/>
      <c r="CYT19" s="73"/>
      <c r="CYV19" s="43"/>
      <c r="CZS19" s="73"/>
      <c r="CZU19" s="43"/>
      <c r="DAR19" s="73"/>
      <c r="DAT19" s="43"/>
      <c r="DBQ19" s="73"/>
      <c r="DBS19" s="43"/>
      <c r="DCP19" s="73"/>
      <c r="DCR19" s="43"/>
      <c r="DDO19" s="73"/>
      <c r="DDQ19" s="43"/>
      <c r="DEN19" s="73"/>
      <c r="DEP19" s="43"/>
      <c r="DFM19" s="73"/>
      <c r="DFO19" s="43"/>
      <c r="DGL19" s="73"/>
      <c r="DGN19" s="43"/>
      <c r="DHK19" s="73"/>
      <c r="DHM19" s="43"/>
      <c r="DIJ19" s="73"/>
      <c r="DIL19" s="43"/>
      <c r="DJI19" s="73"/>
      <c r="DJK19" s="43"/>
      <c r="DKH19" s="73"/>
      <c r="DKJ19" s="43"/>
      <c r="DLG19" s="73"/>
      <c r="DLI19" s="43"/>
      <c r="DMF19" s="73"/>
      <c r="DMH19" s="43"/>
      <c r="DNE19" s="73"/>
      <c r="DNG19" s="43"/>
      <c r="DOD19" s="73"/>
      <c r="DOF19" s="43"/>
      <c r="DPC19" s="73"/>
      <c r="DPE19" s="43"/>
      <c r="DQB19" s="73"/>
      <c r="DQD19" s="43"/>
      <c r="DRA19" s="73"/>
      <c r="DRC19" s="43"/>
      <c r="DRZ19" s="73"/>
      <c r="DSB19" s="43"/>
      <c r="DSY19" s="73"/>
      <c r="DTA19" s="43"/>
      <c r="DTX19" s="73"/>
      <c r="DTZ19" s="43"/>
      <c r="DUW19" s="73"/>
      <c r="DUY19" s="43"/>
      <c r="DVV19" s="73"/>
      <c r="DVX19" s="43"/>
      <c r="DWU19" s="73"/>
      <c r="DWW19" s="43"/>
      <c r="DXT19" s="73"/>
      <c r="DXV19" s="43"/>
      <c r="DYS19" s="73"/>
      <c r="DYU19" s="43"/>
      <c r="DZR19" s="73"/>
      <c r="DZT19" s="43"/>
      <c r="EAQ19" s="73"/>
      <c r="EAS19" s="43"/>
      <c r="EBP19" s="73"/>
      <c r="EBR19" s="43"/>
      <c r="ECO19" s="73"/>
      <c r="ECQ19" s="43"/>
      <c r="EDN19" s="73"/>
      <c r="EDP19" s="43"/>
      <c r="EEM19" s="73"/>
      <c r="EEO19" s="43"/>
      <c r="EFL19" s="73"/>
      <c r="EFN19" s="43"/>
      <c r="EGK19" s="73"/>
      <c r="EGM19" s="43"/>
      <c r="EHJ19" s="73"/>
      <c r="EHL19" s="43"/>
      <c r="EII19" s="73"/>
      <c r="EIK19" s="43"/>
      <c r="EJH19" s="73"/>
      <c r="EJJ19" s="43"/>
      <c r="EKG19" s="73"/>
      <c r="EKI19" s="43"/>
      <c r="ELF19" s="73"/>
      <c r="ELH19" s="43"/>
      <c r="EME19" s="73"/>
      <c r="EMG19" s="43"/>
      <c r="END19" s="73"/>
      <c r="ENF19" s="43"/>
      <c r="EOC19" s="73"/>
      <c r="EOE19" s="43"/>
      <c r="EPB19" s="73"/>
      <c r="EPD19" s="43"/>
      <c r="EQA19" s="73"/>
      <c r="EQC19" s="43"/>
      <c r="EQZ19" s="73"/>
      <c r="ERB19" s="43"/>
      <c r="ERY19" s="73"/>
      <c r="ESA19" s="43"/>
      <c r="ESX19" s="73"/>
      <c r="ESZ19" s="43"/>
      <c r="ETW19" s="73"/>
      <c r="ETY19" s="43"/>
      <c r="EUV19" s="73"/>
      <c r="EUX19" s="43"/>
      <c r="EVU19" s="73"/>
      <c r="EVW19" s="43"/>
      <c r="EWT19" s="73"/>
      <c r="EWV19" s="43"/>
      <c r="EXS19" s="73"/>
      <c r="EXU19" s="43"/>
      <c r="EYR19" s="73"/>
      <c r="EYT19" s="43"/>
      <c r="EZQ19" s="73"/>
      <c r="EZS19" s="43"/>
      <c r="FAP19" s="73"/>
      <c r="FAR19" s="43"/>
      <c r="FBO19" s="73"/>
      <c r="FBQ19" s="43"/>
      <c r="FCN19" s="73"/>
      <c r="FCP19" s="43"/>
      <c r="FDM19" s="73"/>
      <c r="FDO19" s="43"/>
      <c r="FEL19" s="73"/>
      <c r="FEN19" s="43"/>
      <c r="FFK19" s="73"/>
      <c r="FFM19" s="43"/>
      <c r="FGJ19" s="73"/>
      <c r="FGL19" s="43"/>
      <c r="FHI19" s="73"/>
      <c r="FHK19" s="43"/>
      <c r="FIH19" s="73"/>
      <c r="FIJ19" s="43"/>
      <c r="FJG19" s="73"/>
      <c r="FJI19" s="43"/>
      <c r="FKF19" s="73"/>
      <c r="FKH19" s="43"/>
      <c r="FLE19" s="73"/>
      <c r="FLG19" s="43"/>
      <c r="FMD19" s="73"/>
      <c r="FMF19" s="43"/>
      <c r="FNC19" s="73"/>
      <c r="FNE19" s="43"/>
      <c r="FOB19" s="73"/>
      <c r="FOD19" s="43"/>
      <c r="FPA19" s="73"/>
      <c r="FPC19" s="43"/>
      <c r="FPZ19" s="73"/>
      <c r="FQB19" s="43"/>
      <c r="FQY19" s="73"/>
      <c r="FRA19" s="43"/>
      <c r="FRX19" s="73"/>
      <c r="FRZ19" s="43"/>
      <c r="FSW19" s="73"/>
      <c r="FSY19" s="43"/>
      <c r="FTV19" s="73"/>
      <c r="FTX19" s="43"/>
      <c r="FUU19" s="73"/>
      <c r="FUW19" s="43"/>
      <c r="FVT19" s="73"/>
      <c r="FVV19" s="43"/>
      <c r="FWS19" s="73"/>
      <c r="FWU19" s="43"/>
      <c r="FXR19" s="73"/>
      <c r="FXT19" s="43"/>
      <c r="FYQ19" s="73"/>
      <c r="FYS19" s="43"/>
      <c r="FZP19" s="73"/>
      <c r="FZR19" s="43"/>
      <c r="GAO19" s="73"/>
      <c r="GAQ19" s="43"/>
      <c r="GBN19" s="73"/>
      <c r="GBP19" s="43"/>
      <c r="GCM19" s="73"/>
      <c r="GCO19" s="43"/>
      <c r="GDL19" s="73"/>
      <c r="GDN19" s="43"/>
      <c r="GEK19" s="73"/>
      <c r="GEM19" s="43"/>
      <c r="GFJ19" s="73"/>
      <c r="GFL19" s="43"/>
      <c r="GGI19" s="73"/>
      <c r="GGK19" s="43"/>
      <c r="GHH19" s="73"/>
      <c r="GHJ19" s="43"/>
      <c r="GIG19" s="73"/>
      <c r="GII19" s="43"/>
      <c r="GJF19" s="73"/>
      <c r="GJH19" s="43"/>
      <c r="GKE19" s="73"/>
      <c r="GKG19" s="43"/>
      <c r="GLD19" s="73"/>
      <c r="GLF19" s="43"/>
      <c r="GMC19" s="73"/>
      <c r="GME19" s="43"/>
      <c r="GNB19" s="73"/>
      <c r="GND19" s="43"/>
      <c r="GOA19" s="73"/>
      <c r="GOC19" s="43"/>
      <c r="GOZ19" s="73"/>
      <c r="GPB19" s="43"/>
      <c r="GPY19" s="73"/>
      <c r="GQA19" s="43"/>
      <c r="GQX19" s="73"/>
      <c r="GQZ19" s="43"/>
      <c r="GRW19" s="73"/>
      <c r="GRY19" s="43"/>
      <c r="GSV19" s="73"/>
      <c r="GSX19" s="43"/>
      <c r="GTU19" s="73"/>
      <c r="GTW19" s="43"/>
      <c r="GUT19" s="73"/>
      <c r="GUV19" s="43"/>
      <c r="GVS19" s="73"/>
      <c r="GVU19" s="43"/>
      <c r="GWR19" s="73"/>
      <c r="GWT19" s="43"/>
      <c r="GXQ19" s="73"/>
      <c r="GXS19" s="43"/>
      <c r="GYP19" s="73"/>
      <c r="GYR19" s="43"/>
      <c r="GZO19" s="73"/>
      <c r="GZQ19" s="43"/>
      <c r="HAN19" s="73"/>
      <c r="HAP19" s="43"/>
      <c r="HBM19" s="73"/>
      <c r="HBO19" s="43"/>
      <c r="HCL19" s="73"/>
      <c r="HCN19" s="43"/>
      <c r="HDK19" s="73"/>
      <c r="HDM19" s="43"/>
      <c r="HEJ19" s="73"/>
      <c r="HEL19" s="43"/>
      <c r="HFI19" s="73"/>
      <c r="HFK19" s="43"/>
      <c r="HGH19" s="73"/>
      <c r="HGJ19" s="43"/>
      <c r="HHG19" s="73"/>
      <c r="HHI19" s="43"/>
      <c r="HIF19" s="73"/>
      <c r="HIH19" s="43"/>
      <c r="HJE19" s="73"/>
      <c r="HJG19" s="43"/>
      <c r="HKD19" s="73"/>
      <c r="HKF19" s="43"/>
      <c r="HLC19" s="73"/>
      <c r="HLE19" s="43"/>
      <c r="HMB19" s="73"/>
      <c r="HMD19" s="43"/>
      <c r="HNA19" s="73"/>
      <c r="HNC19" s="43"/>
      <c r="HNZ19" s="73"/>
      <c r="HOB19" s="43"/>
      <c r="HOY19" s="73"/>
      <c r="HPA19" s="43"/>
      <c r="HPX19" s="73"/>
      <c r="HPZ19" s="43"/>
      <c r="HQW19" s="73"/>
      <c r="HQY19" s="43"/>
      <c r="HRV19" s="73"/>
      <c r="HRX19" s="43"/>
      <c r="HSU19" s="73"/>
      <c r="HSW19" s="43"/>
      <c r="HTT19" s="73"/>
      <c r="HTV19" s="43"/>
      <c r="HUS19" s="73"/>
      <c r="HUU19" s="43"/>
      <c r="HVR19" s="73"/>
      <c r="HVT19" s="43"/>
      <c r="HWQ19" s="73"/>
      <c r="HWS19" s="43"/>
      <c r="HXP19" s="73"/>
      <c r="HXR19" s="43"/>
      <c r="HYO19" s="73"/>
      <c r="HYQ19" s="43"/>
      <c r="HZN19" s="73"/>
      <c r="HZP19" s="43"/>
      <c r="IAM19" s="73"/>
      <c r="IAO19" s="43"/>
      <c r="IBL19" s="73"/>
      <c r="IBN19" s="43"/>
      <c r="ICK19" s="73"/>
      <c r="ICM19" s="43"/>
      <c r="IDJ19" s="73"/>
      <c r="IDL19" s="43"/>
      <c r="IEI19" s="73"/>
      <c r="IEK19" s="43"/>
      <c r="IFH19" s="73"/>
      <c r="IFJ19" s="43"/>
      <c r="IGG19" s="73"/>
      <c r="IGI19" s="43"/>
      <c r="IHF19" s="73"/>
      <c r="IHH19" s="43"/>
      <c r="IIE19" s="73"/>
      <c r="IIG19" s="43"/>
      <c r="IJD19" s="73"/>
      <c r="IJF19" s="43"/>
      <c r="IKC19" s="73"/>
      <c r="IKE19" s="43"/>
      <c r="ILB19" s="73"/>
      <c r="ILD19" s="43"/>
      <c r="IMA19" s="73"/>
      <c r="IMC19" s="43"/>
      <c r="IMZ19" s="73"/>
      <c r="INB19" s="43"/>
      <c r="INY19" s="73"/>
      <c r="IOA19" s="43"/>
      <c r="IOX19" s="73"/>
      <c r="IOZ19" s="43"/>
      <c r="IPW19" s="73"/>
      <c r="IPY19" s="43"/>
      <c r="IQV19" s="73"/>
      <c r="IQX19" s="43"/>
      <c r="IRU19" s="73"/>
      <c r="IRW19" s="43"/>
      <c r="IST19" s="73"/>
      <c r="ISV19" s="43"/>
      <c r="ITS19" s="73"/>
      <c r="ITU19" s="43"/>
      <c r="IUR19" s="73"/>
      <c r="IUT19" s="43"/>
      <c r="IVQ19" s="73"/>
      <c r="IVS19" s="43"/>
      <c r="IWP19" s="73"/>
      <c r="IWR19" s="43"/>
      <c r="IXO19" s="73"/>
      <c r="IXQ19" s="43"/>
      <c r="IYN19" s="73"/>
      <c r="IYP19" s="43"/>
      <c r="IZM19" s="73"/>
      <c r="IZO19" s="43"/>
      <c r="JAL19" s="73"/>
      <c r="JAN19" s="43"/>
      <c r="JBK19" s="73"/>
      <c r="JBM19" s="43"/>
      <c r="JCJ19" s="73"/>
      <c r="JCL19" s="43"/>
      <c r="JDI19" s="73"/>
      <c r="JDK19" s="43"/>
      <c r="JEH19" s="73"/>
      <c r="JEJ19" s="43"/>
      <c r="JFG19" s="73"/>
      <c r="JFI19" s="43"/>
      <c r="JGF19" s="73"/>
      <c r="JGH19" s="43"/>
      <c r="JHE19" s="73"/>
      <c r="JHG19" s="43"/>
      <c r="JID19" s="73"/>
      <c r="JIF19" s="43"/>
      <c r="JJC19" s="73"/>
      <c r="JJE19" s="43"/>
      <c r="JKB19" s="73"/>
      <c r="JKD19" s="43"/>
      <c r="JLA19" s="73"/>
      <c r="JLC19" s="43"/>
      <c r="JLZ19" s="73"/>
      <c r="JMB19" s="43"/>
      <c r="JMY19" s="73"/>
      <c r="JNA19" s="43"/>
      <c r="JNX19" s="73"/>
      <c r="JNZ19" s="43"/>
      <c r="JOW19" s="73"/>
      <c r="JOY19" s="43"/>
      <c r="JPV19" s="73"/>
      <c r="JPX19" s="43"/>
      <c r="JQU19" s="73"/>
      <c r="JQW19" s="43"/>
      <c r="JRT19" s="73"/>
      <c r="JRV19" s="43"/>
      <c r="JSS19" s="73"/>
      <c r="JSU19" s="43"/>
      <c r="JTR19" s="73"/>
      <c r="JTT19" s="43"/>
      <c r="JUQ19" s="73"/>
      <c r="JUS19" s="43"/>
      <c r="JVP19" s="73"/>
      <c r="JVR19" s="43"/>
      <c r="JWO19" s="73"/>
      <c r="JWQ19" s="43"/>
      <c r="JXN19" s="73"/>
      <c r="JXP19" s="43"/>
      <c r="JYM19" s="73"/>
      <c r="JYO19" s="43"/>
      <c r="JZL19" s="73"/>
      <c r="JZN19" s="43"/>
      <c r="KAK19" s="73"/>
      <c r="KAM19" s="43"/>
      <c r="KBJ19" s="73"/>
      <c r="KBL19" s="43"/>
      <c r="KCI19" s="73"/>
      <c r="KCK19" s="43"/>
      <c r="KDH19" s="73"/>
      <c r="KDJ19" s="43"/>
      <c r="KEG19" s="73"/>
      <c r="KEI19" s="43"/>
      <c r="KFF19" s="73"/>
      <c r="KFH19" s="43"/>
      <c r="KGE19" s="73"/>
      <c r="KGG19" s="43"/>
      <c r="KHD19" s="73"/>
      <c r="KHF19" s="43"/>
      <c r="KIC19" s="73"/>
      <c r="KIE19" s="43"/>
      <c r="KJB19" s="73"/>
      <c r="KJD19" s="43"/>
      <c r="KKA19" s="73"/>
      <c r="KKC19" s="43"/>
      <c r="KKZ19" s="73"/>
      <c r="KLB19" s="43"/>
      <c r="KLY19" s="73"/>
      <c r="KMA19" s="43"/>
      <c r="KMX19" s="73"/>
      <c r="KMZ19" s="43"/>
      <c r="KNW19" s="73"/>
      <c r="KNY19" s="43"/>
      <c r="KOV19" s="73"/>
      <c r="KOX19" s="43"/>
      <c r="KPU19" s="73"/>
      <c r="KPW19" s="43"/>
      <c r="KQT19" s="73"/>
      <c r="KQV19" s="43"/>
      <c r="KRS19" s="73"/>
      <c r="KRU19" s="43"/>
      <c r="KSR19" s="73"/>
      <c r="KST19" s="43"/>
      <c r="KTQ19" s="73"/>
      <c r="KTS19" s="43"/>
      <c r="KUP19" s="73"/>
      <c r="KUR19" s="43"/>
      <c r="KVO19" s="73"/>
      <c r="KVQ19" s="43"/>
      <c r="KWN19" s="73"/>
      <c r="KWP19" s="43"/>
      <c r="KXM19" s="73"/>
      <c r="KXO19" s="43"/>
      <c r="KYL19" s="73"/>
      <c r="KYN19" s="43"/>
      <c r="KZK19" s="73"/>
      <c r="KZM19" s="43"/>
      <c r="LAJ19" s="73"/>
      <c r="LAL19" s="43"/>
      <c r="LBI19" s="73"/>
      <c r="LBK19" s="43"/>
      <c r="LCH19" s="73"/>
      <c r="LCJ19" s="43"/>
      <c r="LDG19" s="73"/>
      <c r="LDI19" s="43"/>
      <c r="LEF19" s="73"/>
      <c r="LEH19" s="43"/>
      <c r="LFE19" s="73"/>
      <c r="LFG19" s="43"/>
      <c r="LGD19" s="73"/>
      <c r="LGF19" s="43"/>
      <c r="LHC19" s="73"/>
      <c r="LHE19" s="43"/>
      <c r="LIB19" s="73"/>
      <c r="LID19" s="43"/>
      <c r="LJA19" s="73"/>
      <c r="LJC19" s="43"/>
      <c r="LJZ19" s="73"/>
      <c r="LKB19" s="43"/>
      <c r="LKY19" s="73"/>
      <c r="LLA19" s="43"/>
      <c r="LLX19" s="73"/>
      <c r="LLZ19" s="43"/>
      <c r="LMW19" s="73"/>
      <c r="LMY19" s="43"/>
      <c r="LNV19" s="73"/>
      <c r="LNX19" s="43"/>
      <c r="LOU19" s="73"/>
      <c r="LOW19" s="43"/>
      <c r="LPT19" s="73"/>
      <c r="LPV19" s="43"/>
      <c r="LQS19" s="73"/>
      <c r="LQU19" s="43"/>
      <c r="LRR19" s="73"/>
      <c r="LRT19" s="43"/>
      <c r="LSQ19" s="73"/>
      <c r="LSS19" s="43"/>
      <c r="LTP19" s="73"/>
      <c r="LTR19" s="43"/>
      <c r="LUO19" s="73"/>
      <c r="LUQ19" s="43"/>
      <c r="LVN19" s="73"/>
      <c r="LVP19" s="43"/>
      <c r="LWM19" s="73"/>
      <c r="LWO19" s="43"/>
      <c r="LXL19" s="73"/>
      <c r="LXN19" s="43"/>
      <c r="LYK19" s="73"/>
      <c r="LYM19" s="43"/>
      <c r="LZJ19" s="73"/>
      <c r="LZL19" s="43"/>
      <c r="MAI19" s="73"/>
      <c r="MAK19" s="43"/>
      <c r="MBH19" s="73"/>
      <c r="MBJ19" s="43"/>
      <c r="MCG19" s="73"/>
      <c r="MCI19" s="43"/>
      <c r="MDF19" s="73"/>
      <c r="MDH19" s="43"/>
      <c r="MEE19" s="73"/>
      <c r="MEG19" s="43"/>
      <c r="MFD19" s="73"/>
      <c r="MFF19" s="43"/>
      <c r="MGC19" s="73"/>
      <c r="MGE19" s="43"/>
      <c r="MHB19" s="73"/>
      <c r="MHD19" s="43"/>
      <c r="MIA19" s="73"/>
      <c r="MIC19" s="43"/>
      <c r="MIZ19" s="73"/>
      <c r="MJB19" s="43"/>
      <c r="MJY19" s="73"/>
      <c r="MKA19" s="43"/>
      <c r="MKX19" s="73"/>
      <c r="MKZ19" s="43"/>
      <c r="MLW19" s="73"/>
      <c r="MLY19" s="43"/>
      <c r="MMV19" s="73"/>
      <c r="MMX19" s="43"/>
      <c r="MNU19" s="73"/>
      <c r="MNW19" s="43"/>
      <c r="MOT19" s="73"/>
      <c r="MOV19" s="43"/>
      <c r="MPS19" s="73"/>
      <c r="MPU19" s="43"/>
      <c r="MQR19" s="73"/>
      <c r="MQT19" s="43"/>
      <c r="MRQ19" s="73"/>
      <c r="MRS19" s="43"/>
      <c r="MSP19" s="73"/>
      <c r="MSR19" s="43"/>
      <c r="MTO19" s="73"/>
      <c r="MTQ19" s="43"/>
      <c r="MUN19" s="73"/>
      <c r="MUP19" s="43"/>
      <c r="MVM19" s="73"/>
      <c r="MVO19" s="43"/>
      <c r="MWL19" s="73"/>
      <c r="MWN19" s="43"/>
      <c r="MXK19" s="73"/>
      <c r="MXM19" s="43"/>
      <c r="MYJ19" s="73"/>
      <c r="MYL19" s="43"/>
      <c r="MZI19" s="73"/>
      <c r="MZK19" s="43"/>
      <c r="NAH19" s="73"/>
      <c r="NAJ19" s="43"/>
      <c r="NBG19" s="73"/>
      <c r="NBI19" s="43"/>
      <c r="NCF19" s="73"/>
      <c r="NCH19" s="43"/>
      <c r="NDE19" s="73"/>
      <c r="NDG19" s="43"/>
      <c r="NED19" s="73"/>
      <c r="NEF19" s="43"/>
      <c r="NFC19" s="73"/>
      <c r="NFE19" s="43"/>
      <c r="NGB19" s="73"/>
      <c r="NGD19" s="43"/>
      <c r="NHA19" s="73"/>
      <c r="NHC19" s="43"/>
      <c r="NHZ19" s="73"/>
      <c r="NIB19" s="43"/>
      <c r="NIY19" s="73"/>
      <c r="NJA19" s="43"/>
      <c r="NJX19" s="73"/>
      <c r="NJZ19" s="43"/>
      <c r="NKW19" s="73"/>
      <c r="NKY19" s="43"/>
      <c r="NLV19" s="73"/>
      <c r="NLX19" s="43"/>
      <c r="NMU19" s="73"/>
      <c r="NMW19" s="43"/>
      <c r="NNT19" s="73"/>
      <c r="NNV19" s="43"/>
      <c r="NOS19" s="73"/>
      <c r="NOU19" s="43"/>
      <c r="NPR19" s="73"/>
      <c r="NPT19" s="43"/>
      <c r="NQQ19" s="73"/>
      <c r="NQS19" s="43"/>
      <c r="NRP19" s="73"/>
      <c r="NRR19" s="43"/>
      <c r="NSO19" s="73"/>
      <c r="NSQ19" s="43"/>
      <c r="NTN19" s="73"/>
      <c r="NTP19" s="43"/>
      <c r="NUM19" s="73"/>
      <c r="NUO19" s="43"/>
      <c r="NVL19" s="73"/>
      <c r="NVN19" s="43"/>
      <c r="NWK19" s="73"/>
      <c r="NWM19" s="43"/>
      <c r="NXJ19" s="73"/>
      <c r="NXL19" s="43"/>
      <c r="NYI19" s="73"/>
      <c r="NYK19" s="43"/>
      <c r="NZH19" s="73"/>
      <c r="NZJ19" s="43"/>
      <c r="OAG19" s="73"/>
      <c r="OAI19" s="43"/>
      <c r="OBF19" s="73"/>
      <c r="OBH19" s="43"/>
      <c r="OCE19" s="73"/>
      <c r="OCG19" s="43"/>
      <c r="ODD19" s="73"/>
      <c r="ODF19" s="43"/>
      <c r="OEC19" s="73"/>
      <c r="OEE19" s="43"/>
      <c r="OFB19" s="73"/>
      <c r="OFD19" s="43"/>
      <c r="OGA19" s="73"/>
      <c r="OGC19" s="43"/>
      <c r="OGZ19" s="73"/>
      <c r="OHB19" s="43"/>
      <c r="OHY19" s="73"/>
      <c r="OIA19" s="43"/>
      <c r="OIX19" s="73"/>
      <c r="OIZ19" s="43"/>
      <c r="OJW19" s="73"/>
      <c r="OJY19" s="43"/>
      <c r="OKV19" s="73"/>
      <c r="OKX19" s="43"/>
      <c r="OLU19" s="73"/>
      <c r="OLW19" s="43"/>
      <c r="OMT19" s="73"/>
      <c r="OMV19" s="43"/>
      <c r="ONS19" s="73"/>
      <c r="ONU19" s="43"/>
      <c r="OOR19" s="73"/>
      <c r="OOT19" s="43"/>
      <c r="OPQ19" s="73"/>
      <c r="OPS19" s="43"/>
      <c r="OQP19" s="73"/>
      <c r="OQR19" s="43"/>
      <c r="ORO19" s="73"/>
      <c r="ORQ19" s="43"/>
      <c r="OSN19" s="73"/>
      <c r="OSP19" s="43"/>
      <c r="OTM19" s="73"/>
      <c r="OTO19" s="43"/>
      <c r="OUL19" s="73"/>
      <c r="OUN19" s="43"/>
      <c r="OVK19" s="73"/>
      <c r="OVM19" s="43"/>
      <c r="OWJ19" s="73"/>
      <c r="OWL19" s="43"/>
      <c r="OXI19" s="73"/>
      <c r="OXK19" s="43"/>
      <c r="OYH19" s="73"/>
      <c r="OYJ19" s="43"/>
      <c r="OZG19" s="73"/>
      <c r="OZI19" s="43"/>
      <c r="PAF19" s="73"/>
      <c r="PAH19" s="43"/>
      <c r="PBE19" s="73"/>
      <c r="PBG19" s="43"/>
      <c r="PCD19" s="73"/>
      <c r="PCF19" s="43"/>
      <c r="PDC19" s="73"/>
      <c r="PDE19" s="43"/>
      <c r="PEB19" s="73"/>
      <c r="PED19" s="43"/>
      <c r="PFA19" s="73"/>
      <c r="PFC19" s="43"/>
      <c r="PFZ19" s="73"/>
      <c r="PGB19" s="43"/>
      <c r="PGY19" s="73"/>
      <c r="PHA19" s="43"/>
      <c r="PHX19" s="73"/>
      <c r="PHZ19" s="43"/>
      <c r="PIW19" s="73"/>
      <c r="PIY19" s="43"/>
      <c r="PJV19" s="73"/>
      <c r="PJX19" s="43"/>
      <c r="PKU19" s="73"/>
      <c r="PKW19" s="43"/>
      <c r="PLT19" s="73"/>
      <c r="PLV19" s="43"/>
      <c r="PMS19" s="73"/>
      <c r="PMU19" s="43"/>
      <c r="PNR19" s="73"/>
      <c r="PNT19" s="43"/>
      <c r="POQ19" s="73"/>
      <c r="POS19" s="43"/>
      <c r="PPP19" s="73"/>
      <c r="PPR19" s="43"/>
      <c r="PQO19" s="73"/>
      <c r="PQQ19" s="43"/>
      <c r="PRN19" s="73"/>
      <c r="PRP19" s="43"/>
      <c r="PSM19" s="73"/>
      <c r="PSO19" s="43"/>
      <c r="PTL19" s="73"/>
      <c r="PTN19" s="43"/>
      <c r="PUK19" s="73"/>
      <c r="PUM19" s="43"/>
      <c r="PVJ19" s="73"/>
      <c r="PVL19" s="43"/>
      <c r="PWI19" s="73"/>
      <c r="PWK19" s="43"/>
      <c r="PXH19" s="73"/>
      <c r="PXJ19" s="43"/>
      <c r="PYG19" s="73"/>
      <c r="PYI19" s="43"/>
      <c r="PZF19" s="73"/>
      <c r="PZH19" s="43"/>
      <c r="QAE19" s="73"/>
      <c r="QAG19" s="43"/>
      <c r="QBD19" s="73"/>
      <c r="QBF19" s="43"/>
      <c r="QCC19" s="73"/>
      <c r="QCE19" s="43"/>
      <c r="QDB19" s="73"/>
      <c r="QDD19" s="43"/>
      <c r="QEA19" s="73"/>
      <c r="QEC19" s="43"/>
      <c r="QEZ19" s="73"/>
      <c r="QFB19" s="43"/>
      <c r="QFY19" s="73"/>
      <c r="QGA19" s="43"/>
      <c r="QGX19" s="73"/>
      <c r="QGZ19" s="43"/>
      <c r="QHW19" s="73"/>
      <c r="QHY19" s="43"/>
      <c r="QIV19" s="73"/>
      <c r="QIX19" s="43"/>
      <c r="QJU19" s="73"/>
      <c r="QJW19" s="43"/>
      <c r="QKT19" s="73"/>
      <c r="QKV19" s="43"/>
      <c r="QLS19" s="73"/>
      <c r="QLU19" s="43"/>
      <c r="QMR19" s="73"/>
      <c r="QMT19" s="43"/>
      <c r="QNQ19" s="73"/>
      <c r="QNS19" s="43"/>
      <c r="QOP19" s="73"/>
      <c r="QOR19" s="43"/>
      <c r="QPO19" s="73"/>
      <c r="QPQ19" s="43"/>
      <c r="QQN19" s="73"/>
      <c r="QQP19" s="43"/>
      <c r="QRM19" s="73"/>
      <c r="QRO19" s="43"/>
      <c r="QSL19" s="73"/>
      <c r="QSN19" s="43"/>
      <c r="QTK19" s="73"/>
      <c r="QTM19" s="43"/>
      <c r="QUJ19" s="73"/>
      <c r="QUL19" s="43"/>
      <c r="QVI19" s="73"/>
      <c r="QVK19" s="43"/>
      <c r="QWH19" s="73"/>
      <c r="QWJ19" s="43"/>
      <c r="QXG19" s="73"/>
      <c r="QXI19" s="43"/>
      <c r="QYF19" s="73"/>
      <c r="QYH19" s="43"/>
      <c r="QZE19" s="73"/>
      <c r="QZG19" s="43"/>
      <c r="RAD19" s="73"/>
      <c r="RAF19" s="43"/>
      <c r="RBC19" s="73"/>
      <c r="RBE19" s="43"/>
      <c r="RCB19" s="73"/>
      <c r="RCD19" s="43"/>
      <c r="RDA19" s="73"/>
      <c r="RDC19" s="43"/>
      <c r="RDZ19" s="73"/>
      <c r="REB19" s="43"/>
      <c r="REY19" s="73"/>
      <c r="RFA19" s="43"/>
      <c r="RFX19" s="73"/>
      <c r="RFZ19" s="43"/>
      <c r="RGW19" s="73"/>
      <c r="RGY19" s="43"/>
      <c r="RHV19" s="73"/>
      <c r="RHX19" s="43"/>
      <c r="RIU19" s="73"/>
      <c r="RIW19" s="43"/>
      <c r="RJT19" s="73"/>
      <c r="RJV19" s="43"/>
      <c r="RKS19" s="73"/>
      <c r="RKU19" s="43"/>
      <c r="RLR19" s="73"/>
      <c r="RLT19" s="43"/>
      <c r="RMQ19" s="73"/>
      <c r="RMS19" s="43"/>
      <c r="RNP19" s="73"/>
      <c r="RNR19" s="43"/>
      <c r="ROO19" s="73"/>
      <c r="ROQ19" s="43"/>
      <c r="RPN19" s="73"/>
      <c r="RPP19" s="43"/>
      <c r="RQM19" s="73"/>
      <c r="RQO19" s="43"/>
      <c r="RRL19" s="73"/>
      <c r="RRN19" s="43"/>
      <c r="RSK19" s="73"/>
      <c r="RSM19" s="43"/>
      <c r="RTJ19" s="73"/>
      <c r="RTL19" s="43"/>
      <c r="RUI19" s="73"/>
      <c r="RUK19" s="43"/>
      <c r="RVH19" s="73"/>
      <c r="RVJ19" s="43"/>
      <c r="RWG19" s="73"/>
      <c r="RWI19" s="43"/>
      <c r="RXF19" s="73"/>
      <c r="RXH19" s="43"/>
      <c r="RYE19" s="73"/>
      <c r="RYG19" s="43"/>
      <c r="RZD19" s="73"/>
      <c r="RZF19" s="43"/>
      <c r="SAC19" s="73"/>
      <c r="SAE19" s="43"/>
      <c r="SBB19" s="73"/>
      <c r="SBD19" s="43"/>
      <c r="SCA19" s="73"/>
      <c r="SCC19" s="43"/>
      <c r="SCZ19" s="73"/>
      <c r="SDB19" s="43"/>
      <c r="SDY19" s="73"/>
      <c r="SEA19" s="43"/>
      <c r="SEX19" s="73"/>
      <c r="SEZ19" s="43"/>
      <c r="SFW19" s="73"/>
      <c r="SFY19" s="43"/>
      <c r="SGV19" s="73"/>
      <c r="SGX19" s="43"/>
      <c r="SHU19" s="73"/>
      <c r="SHW19" s="43"/>
      <c r="SIT19" s="73"/>
      <c r="SIV19" s="43"/>
      <c r="SJS19" s="73"/>
      <c r="SJU19" s="43"/>
      <c r="SKR19" s="73"/>
      <c r="SKT19" s="43"/>
      <c r="SLQ19" s="73"/>
      <c r="SLS19" s="43"/>
      <c r="SMP19" s="73"/>
      <c r="SMR19" s="43"/>
      <c r="SNO19" s="73"/>
      <c r="SNQ19" s="43"/>
      <c r="SON19" s="73"/>
      <c r="SOP19" s="43"/>
      <c r="SPM19" s="73"/>
      <c r="SPO19" s="43"/>
      <c r="SQL19" s="73"/>
      <c r="SQN19" s="43"/>
      <c r="SRK19" s="73"/>
      <c r="SRM19" s="43"/>
      <c r="SSJ19" s="73"/>
      <c r="SSL19" s="43"/>
      <c r="STI19" s="73"/>
      <c r="STK19" s="43"/>
      <c r="SUH19" s="73"/>
      <c r="SUJ19" s="43"/>
      <c r="SVG19" s="73"/>
      <c r="SVI19" s="43"/>
      <c r="SWF19" s="73"/>
      <c r="SWH19" s="43"/>
      <c r="SXE19" s="73"/>
      <c r="SXG19" s="43"/>
      <c r="SYD19" s="73"/>
      <c r="SYF19" s="43"/>
      <c r="SZC19" s="73"/>
      <c r="SZE19" s="43"/>
      <c r="TAB19" s="73"/>
      <c r="TAD19" s="43"/>
      <c r="TBA19" s="73"/>
      <c r="TBC19" s="43"/>
      <c r="TBZ19" s="73"/>
      <c r="TCB19" s="43"/>
      <c r="TCY19" s="73"/>
      <c r="TDA19" s="43"/>
      <c r="TDX19" s="73"/>
      <c r="TDZ19" s="43"/>
      <c r="TEW19" s="73"/>
      <c r="TEY19" s="43"/>
      <c r="TFV19" s="73"/>
      <c r="TFX19" s="43"/>
      <c r="TGU19" s="73"/>
      <c r="TGW19" s="43"/>
      <c r="THT19" s="73"/>
      <c r="THV19" s="43"/>
      <c r="TIS19" s="73"/>
      <c r="TIU19" s="43"/>
      <c r="TJR19" s="73"/>
      <c r="TJT19" s="43"/>
      <c r="TKQ19" s="73"/>
      <c r="TKS19" s="43"/>
      <c r="TLP19" s="73"/>
      <c r="TLR19" s="43"/>
      <c r="TMO19" s="73"/>
      <c r="TMQ19" s="43"/>
      <c r="TNN19" s="73"/>
      <c r="TNP19" s="43"/>
      <c r="TOM19" s="73"/>
      <c r="TOO19" s="43"/>
      <c r="TPL19" s="73"/>
      <c r="TPN19" s="43"/>
      <c r="TQK19" s="73"/>
      <c r="TQM19" s="43"/>
      <c r="TRJ19" s="73"/>
      <c r="TRL19" s="43"/>
      <c r="TSI19" s="73"/>
      <c r="TSK19" s="43"/>
      <c r="TTH19" s="73"/>
      <c r="TTJ19" s="43"/>
      <c r="TUG19" s="73"/>
      <c r="TUI19" s="43"/>
      <c r="TVF19" s="73"/>
      <c r="TVH19" s="43"/>
      <c r="TWE19" s="73"/>
      <c r="TWG19" s="43"/>
      <c r="TXD19" s="73"/>
      <c r="TXF19" s="43"/>
      <c r="TYC19" s="73"/>
      <c r="TYE19" s="43"/>
      <c r="TZB19" s="73"/>
      <c r="TZD19" s="43"/>
      <c r="UAA19" s="73"/>
      <c r="UAC19" s="43"/>
      <c r="UAZ19" s="73"/>
      <c r="UBB19" s="43"/>
      <c r="UBY19" s="73"/>
      <c r="UCA19" s="43"/>
      <c r="UCX19" s="73"/>
      <c r="UCZ19" s="43"/>
      <c r="UDW19" s="73"/>
      <c r="UDY19" s="43"/>
      <c r="UEV19" s="73"/>
      <c r="UEX19" s="43"/>
      <c r="UFU19" s="73"/>
      <c r="UFW19" s="43"/>
      <c r="UGT19" s="73"/>
      <c r="UGV19" s="43"/>
      <c r="UHS19" s="73"/>
      <c r="UHU19" s="43"/>
      <c r="UIR19" s="73"/>
      <c r="UIT19" s="43"/>
      <c r="UJQ19" s="73"/>
      <c r="UJS19" s="43"/>
      <c r="UKP19" s="73"/>
      <c r="UKR19" s="43"/>
      <c r="ULO19" s="73"/>
      <c r="ULQ19" s="43"/>
      <c r="UMN19" s="73"/>
      <c r="UMP19" s="43"/>
      <c r="UNM19" s="73"/>
      <c r="UNO19" s="43"/>
      <c r="UOL19" s="73"/>
      <c r="UON19" s="43"/>
      <c r="UPK19" s="73"/>
      <c r="UPM19" s="43"/>
      <c r="UQJ19" s="73"/>
      <c r="UQL19" s="43"/>
      <c r="URI19" s="73"/>
      <c r="URK19" s="43"/>
      <c r="USH19" s="73"/>
      <c r="USJ19" s="43"/>
      <c r="UTG19" s="73"/>
      <c r="UTI19" s="43"/>
      <c r="UUF19" s="73"/>
      <c r="UUH19" s="43"/>
      <c r="UVE19" s="73"/>
      <c r="UVG19" s="43"/>
      <c r="UWD19" s="73"/>
      <c r="UWF19" s="43"/>
      <c r="UXC19" s="73"/>
      <c r="UXE19" s="43"/>
      <c r="UYB19" s="73"/>
      <c r="UYD19" s="43"/>
      <c r="UZA19" s="73"/>
      <c r="UZC19" s="43"/>
      <c r="UZZ19" s="73"/>
      <c r="VAB19" s="43"/>
      <c r="VAY19" s="73"/>
      <c r="VBA19" s="43"/>
      <c r="VBX19" s="73"/>
      <c r="VBZ19" s="43"/>
      <c r="VCW19" s="73"/>
      <c r="VCY19" s="43"/>
      <c r="VDV19" s="73"/>
      <c r="VDX19" s="43"/>
      <c r="VEU19" s="73"/>
      <c r="VEW19" s="43"/>
      <c r="VFT19" s="73"/>
      <c r="VFV19" s="43"/>
      <c r="VGS19" s="73"/>
      <c r="VGU19" s="43"/>
      <c r="VHR19" s="73"/>
      <c r="VHT19" s="43"/>
      <c r="VIQ19" s="73"/>
      <c r="VIS19" s="43"/>
      <c r="VJP19" s="73"/>
      <c r="VJR19" s="43"/>
      <c r="VKO19" s="73"/>
      <c r="VKQ19" s="43"/>
      <c r="VLN19" s="73"/>
      <c r="VLP19" s="43"/>
      <c r="VMM19" s="73"/>
      <c r="VMO19" s="43"/>
      <c r="VNL19" s="73"/>
      <c r="VNN19" s="43"/>
      <c r="VOK19" s="73"/>
      <c r="VOM19" s="43"/>
      <c r="VPJ19" s="73"/>
      <c r="VPL19" s="43"/>
      <c r="VQI19" s="73"/>
      <c r="VQK19" s="43"/>
      <c r="VRH19" s="73"/>
      <c r="VRJ19" s="43"/>
      <c r="VSG19" s="73"/>
      <c r="VSI19" s="43"/>
      <c r="VTF19" s="73"/>
      <c r="VTH19" s="43"/>
      <c r="VUE19" s="73"/>
      <c r="VUG19" s="43"/>
      <c r="VVD19" s="73"/>
      <c r="VVF19" s="43"/>
      <c r="VWC19" s="73"/>
      <c r="VWE19" s="43"/>
      <c r="VXB19" s="73"/>
      <c r="VXD19" s="43"/>
      <c r="VYA19" s="73"/>
      <c r="VYC19" s="43"/>
      <c r="VYZ19" s="73"/>
      <c r="VZB19" s="43"/>
      <c r="VZY19" s="73"/>
      <c r="WAA19" s="43"/>
      <c r="WAX19" s="73"/>
      <c r="WAZ19" s="43"/>
      <c r="WBW19" s="73"/>
      <c r="WBY19" s="43"/>
      <c r="WCV19" s="73"/>
      <c r="WCX19" s="43"/>
      <c r="WDU19" s="73"/>
      <c r="WDW19" s="43"/>
      <c r="WET19" s="73"/>
      <c r="WEV19" s="43"/>
      <c r="WFS19" s="73"/>
      <c r="WFU19" s="43"/>
      <c r="WGR19" s="73"/>
      <c r="WGT19" s="43"/>
      <c r="WHQ19" s="73"/>
      <c r="WHS19" s="43"/>
      <c r="WIP19" s="73"/>
      <c r="WIR19" s="43"/>
      <c r="WJO19" s="73"/>
      <c r="WJQ19" s="43"/>
      <c r="WKN19" s="73"/>
      <c r="WKP19" s="43"/>
      <c r="WLM19" s="73"/>
      <c r="WLO19" s="43"/>
      <c r="WML19" s="73"/>
      <c r="WMN19" s="43"/>
      <c r="WNK19" s="73"/>
      <c r="WNM19" s="43"/>
      <c r="WOJ19" s="73"/>
      <c r="WOL19" s="43"/>
      <c r="WPI19" s="73"/>
      <c r="WPK19" s="43"/>
      <c r="WQH19" s="73"/>
      <c r="WQJ19" s="43"/>
      <c r="WRG19" s="73"/>
      <c r="WRI19" s="43"/>
      <c r="WSF19" s="73"/>
      <c r="WSH19" s="43"/>
      <c r="WTE19" s="73"/>
      <c r="WTG19" s="43"/>
      <c r="WUD19" s="73"/>
      <c r="WUF19" s="43"/>
      <c r="WVC19" s="73"/>
      <c r="WVE19" s="43"/>
      <c r="WWB19" s="73"/>
      <c r="WWD19" s="43"/>
      <c r="WXA19" s="73"/>
      <c r="WXC19" s="43"/>
      <c r="WXZ19" s="73"/>
      <c r="WYB19" s="43"/>
      <c r="WYY19" s="73"/>
      <c r="WZA19" s="43"/>
      <c r="WZX19" s="73"/>
      <c r="WZZ19" s="43"/>
      <c r="XAW19" s="73"/>
      <c r="XAY19" s="43"/>
      <c r="XBV19" s="73"/>
      <c r="XBX19" s="43"/>
      <c r="XCU19" s="73"/>
      <c r="XCW19" s="43"/>
      <c r="XDT19" s="73"/>
      <c r="XDV19" s="43"/>
      <c r="XES19" s="73"/>
      <c r="XEU19" s="43"/>
    </row>
    <row r="20" spans="1:1023 1025:2048 2050:3050 3073:4075 4098:5100 5123:6125 6148:7150 7173:8175 8198:9200 9223:10225 10248:11250 11273:12275 12298:13300 13323:14325 14348:15350 15373:16375" hidden="1">
      <c r="A20" s="31" t="s">
        <v>39</v>
      </c>
      <c r="B20" s="109">
        <v>3.8</v>
      </c>
      <c r="C20" s="108">
        <v>0</v>
      </c>
      <c r="D20" s="108">
        <v>0</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9">
        <v>4</v>
      </c>
      <c r="U20" s="109">
        <v>5.5</v>
      </c>
      <c r="V20" s="109">
        <v>2.5</v>
      </c>
      <c r="W20" s="109"/>
      <c r="X20" s="109">
        <v>3.8</v>
      </c>
      <c r="Y20" s="109"/>
      <c r="Z20" s="108">
        <v>2.5</v>
      </c>
      <c r="AA20" s="108">
        <v>4</v>
      </c>
      <c r="AB20" s="108">
        <v>5.5</v>
      </c>
      <c r="AC20" s="108"/>
      <c r="AV20" s="73"/>
      <c r="AX20" s="43"/>
      <c r="BU20" s="73"/>
      <c r="BW20" s="43"/>
      <c r="CT20" s="73"/>
      <c r="CV20" s="43"/>
      <c r="DS20" s="73"/>
      <c r="DU20" s="43"/>
      <c r="ER20" s="73"/>
      <c r="ET20" s="43"/>
      <c r="FQ20" s="73"/>
      <c r="FS20" s="43"/>
      <c r="GP20" s="73"/>
      <c r="GR20" s="43"/>
      <c r="HO20" s="73"/>
      <c r="HQ20" s="43"/>
      <c r="IN20" s="73"/>
      <c r="IP20" s="43"/>
      <c r="JM20" s="73"/>
      <c r="JO20" s="43"/>
      <c r="KL20" s="73"/>
      <c r="KN20" s="43"/>
      <c r="LK20" s="73"/>
      <c r="LM20" s="43"/>
      <c r="MJ20" s="73"/>
      <c r="ML20" s="43"/>
      <c r="NI20" s="73"/>
      <c r="NK20" s="43"/>
      <c r="OH20" s="73"/>
      <c r="OJ20" s="43"/>
      <c r="PG20" s="73"/>
      <c r="PI20" s="43"/>
      <c r="QF20" s="73"/>
      <c r="QH20" s="43"/>
      <c r="RE20" s="73"/>
      <c r="RG20" s="43"/>
      <c r="SD20" s="73"/>
      <c r="SF20" s="43"/>
      <c r="TC20" s="73"/>
      <c r="TE20" s="43"/>
      <c r="UB20" s="73"/>
      <c r="UD20" s="43"/>
      <c r="VA20" s="73"/>
      <c r="VC20" s="43"/>
      <c r="VZ20" s="73"/>
      <c r="WB20" s="43"/>
      <c r="WY20" s="73"/>
      <c r="XA20" s="43"/>
      <c r="XX20" s="73"/>
      <c r="XZ20" s="43"/>
      <c r="YW20" s="73"/>
      <c r="YY20" s="43"/>
      <c r="ZV20" s="73"/>
      <c r="ZX20" s="43"/>
      <c r="AAU20" s="73"/>
      <c r="AAW20" s="43"/>
      <c r="ABT20" s="73"/>
      <c r="ABV20" s="43"/>
      <c r="ACS20" s="73"/>
      <c r="ACU20" s="43"/>
      <c r="ADR20" s="73"/>
      <c r="ADT20" s="43"/>
      <c r="AEQ20" s="73"/>
      <c r="AES20" s="43"/>
      <c r="AFP20" s="73"/>
      <c r="AFR20" s="43"/>
      <c r="AGO20" s="73"/>
      <c r="AGQ20" s="43"/>
      <c r="AHN20" s="73"/>
      <c r="AHP20" s="43"/>
      <c r="AIM20" s="73"/>
      <c r="AIO20" s="43"/>
      <c r="AJL20" s="73"/>
      <c r="AJN20" s="43"/>
      <c r="AKK20" s="73"/>
      <c r="AKM20" s="43"/>
      <c r="ALJ20" s="73"/>
      <c r="ALL20" s="43"/>
      <c r="AMI20" s="73"/>
      <c r="AMK20" s="43"/>
      <c r="ANH20" s="73"/>
      <c r="ANJ20" s="43"/>
      <c r="AOG20" s="73"/>
      <c r="AOI20" s="43"/>
      <c r="APF20" s="73"/>
      <c r="APH20" s="43"/>
      <c r="AQE20" s="73"/>
      <c r="AQG20" s="43"/>
      <c r="ARD20" s="73"/>
      <c r="ARF20" s="43"/>
      <c r="ASC20" s="73"/>
      <c r="ASE20" s="43"/>
      <c r="ATB20" s="73"/>
      <c r="ATD20" s="43"/>
      <c r="AUA20" s="73"/>
      <c r="AUC20" s="43"/>
      <c r="AUZ20" s="73"/>
      <c r="AVB20" s="43"/>
      <c r="AVY20" s="73"/>
      <c r="AWA20" s="43"/>
      <c r="AWX20" s="73"/>
      <c r="AWZ20" s="43"/>
      <c r="AXW20" s="73"/>
      <c r="AXY20" s="43"/>
      <c r="AYV20" s="73"/>
      <c r="AYX20" s="43"/>
      <c r="AZU20" s="73"/>
      <c r="AZW20" s="43"/>
      <c r="BAT20" s="73"/>
      <c r="BAV20" s="43"/>
      <c r="BBS20" s="73"/>
      <c r="BBU20" s="43"/>
      <c r="BCR20" s="73"/>
      <c r="BCT20" s="43"/>
      <c r="BDQ20" s="73"/>
      <c r="BDS20" s="43"/>
      <c r="BEP20" s="73"/>
      <c r="BER20" s="43"/>
      <c r="BFO20" s="73"/>
      <c r="BFQ20" s="43"/>
      <c r="BGN20" s="73"/>
      <c r="BGP20" s="43"/>
      <c r="BHM20" s="73"/>
      <c r="BHO20" s="43"/>
      <c r="BIL20" s="73"/>
      <c r="BIN20" s="43"/>
      <c r="BJK20" s="73"/>
      <c r="BJM20" s="43"/>
      <c r="BKJ20" s="73"/>
      <c r="BKL20" s="43"/>
      <c r="BLI20" s="73"/>
      <c r="BLK20" s="43"/>
      <c r="BMH20" s="73"/>
      <c r="BMJ20" s="43"/>
      <c r="BNG20" s="73"/>
      <c r="BNI20" s="43"/>
      <c r="BOF20" s="73"/>
      <c r="BOH20" s="43"/>
      <c r="BPE20" s="73"/>
      <c r="BPG20" s="43"/>
      <c r="BQD20" s="73"/>
      <c r="BQF20" s="43"/>
      <c r="BRC20" s="73"/>
      <c r="BRE20" s="43"/>
      <c r="BSB20" s="73"/>
      <c r="BSD20" s="43"/>
      <c r="BTA20" s="73"/>
      <c r="BTC20" s="43"/>
      <c r="BTZ20" s="73"/>
      <c r="BUB20" s="43"/>
      <c r="BUY20" s="73"/>
      <c r="BVA20" s="43"/>
      <c r="BVX20" s="73"/>
      <c r="BVZ20" s="43"/>
      <c r="BWW20" s="73"/>
      <c r="BWY20" s="43"/>
      <c r="BXV20" s="73"/>
      <c r="BXX20" s="43"/>
      <c r="BYU20" s="73"/>
      <c r="BYW20" s="43"/>
      <c r="BZT20" s="73"/>
      <c r="BZV20" s="43"/>
      <c r="CAS20" s="73"/>
      <c r="CAU20" s="43"/>
      <c r="CBR20" s="73"/>
      <c r="CBT20" s="43"/>
      <c r="CCQ20" s="73"/>
      <c r="CCS20" s="43"/>
      <c r="CDP20" s="73"/>
      <c r="CDR20" s="43"/>
      <c r="CEO20" s="73"/>
      <c r="CEQ20" s="43"/>
      <c r="CFN20" s="73"/>
      <c r="CFP20" s="43"/>
      <c r="CGM20" s="73"/>
      <c r="CGO20" s="43"/>
      <c r="CHL20" s="73"/>
      <c r="CHN20" s="43"/>
      <c r="CIK20" s="73"/>
      <c r="CIM20" s="43"/>
      <c r="CJJ20" s="73"/>
      <c r="CJL20" s="43"/>
      <c r="CKI20" s="73"/>
      <c r="CKK20" s="43"/>
      <c r="CLH20" s="73"/>
      <c r="CLJ20" s="43"/>
      <c r="CMG20" s="73"/>
      <c r="CMI20" s="43"/>
      <c r="CNF20" s="73"/>
      <c r="CNH20" s="43"/>
      <c r="COE20" s="73"/>
      <c r="COG20" s="43"/>
      <c r="CPD20" s="73"/>
      <c r="CPF20" s="43"/>
      <c r="CQC20" s="73"/>
      <c r="CQE20" s="43"/>
      <c r="CRB20" s="73"/>
      <c r="CRD20" s="43"/>
      <c r="CSA20" s="73"/>
      <c r="CSC20" s="43"/>
      <c r="CSZ20" s="73"/>
      <c r="CTB20" s="43"/>
      <c r="CTY20" s="73"/>
      <c r="CUA20" s="43"/>
      <c r="CUX20" s="73"/>
      <c r="CUZ20" s="43"/>
      <c r="CVW20" s="73"/>
      <c r="CVY20" s="43"/>
      <c r="CWV20" s="73"/>
      <c r="CWX20" s="43"/>
      <c r="CXU20" s="73"/>
      <c r="CXW20" s="43"/>
      <c r="CYT20" s="73"/>
      <c r="CYV20" s="43"/>
      <c r="CZS20" s="73"/>
      <c r="CZU20" s="43"/>
      <c r="DAR20" s="73"/>
      <c r="DAT20" s="43"/>
      <c r="DBQ20" s="73"/>
      <c r="DBS20" s="43"/>
      <c r="DCP20" s="73"/>
      <c r="DCR20" s="43"/>
      <c r="DDO20" s="73"/>
      <c r="DDQ20" s="43"/>
      <c r="DEN20" s="73"/>
      <c r="DEP20" s="43"/>
      <c r="DFM20" s="73"/>
      <c r="DFO20" s="43"/>
      <c r="DGL20" s="73"/>
      <c r="DGN20" s="43"/>
      <c r="DHK20" s="73"/>
      <c r="DHM20" s="43"/>
      <c r="DIJ20" s="73"/>
      <c r="DIL20" s="43"/>
      <c r="DJI20" s="73"/>
      <c r="DJK20" s="43"/>
      <c r="DKH20" s="73"/>
      <c r="DKJ20" s="43"/>
      <c r="DLG20" s="73"/>
      <c r="DLI20" s="43"/>
      <c r="DMF20" s="73"/>
      <c r="DMH20" s="43"/>
      <c r="DNE20" s="73"/>
      <c r="DNG20" s="43"/>
      <c r="DOD20" s="73"/>
      <c r="DOF20" s="43"/>
      <c r="DPC20" s="73"/>
      <c r="DPE20" s="43"/>
      <c r="DQB20" s="73"/>
      <c r="DQD20" s="43"/>
      <c r="DRA20" s="73"/>
      <c r="DRC20" s="43"/>
      <c r="DRZ20" s="73"/>
      <c r="DSB20" s="43"/>
      <c r="DSY20" s="73"/>
      <c r="DTA20" s="43"/>
      <c r="DTX20" s="73"/>
      <c r="DTZ20" s="43"/>
      <c r="DUW20" s="73"/>
      <c r="DUY20" s="43"/>
      <c r="DVV20" s="73"/>
      <c r="DVX20" s="43"/>
      <c r="DWU20" s="73"/>
      <c r="DWW20" s="43"/>
      <c r="DXT20" s="73"/>
      <c r="DXV20" s="43"/>
      <c r="DYS20" s="73"/>
      <c r="DYU20" s="43"/>
      <c r="DZR20" s="73"/>
      <c r="DZT20" s="43"/>
      <c r="EAQ20" s="73"/>
      <c r="EAS20" s="43"/>
      <c r="EBP20" s="73"/>
      <c r="EBR20" s="43"/>
      <c r="ECO20" s="73"/>
      <c r="ECQ20" s="43"/>
      <c r="EDN20" s="73"/>
      <c r="EDP20" s="43"/>
      <c r="EEM20" s="73"/>
      <c r="EEO20" s="43"/>
      <c r="EFL20" s="73"/>
      <c r="EFN20" s="43"/>
      <c r="EGK20" s="73"/>
      <c r="EGM20" s="43"/>
      <c r="EHJ20" s="73"/>
      <c r="EHL20" s="43"/>
      <c r="EII20" s="73"/>
      <c r="EIK20" s="43"/>
      <c r="EJH20" s="73"/>
      <c r="EJJ20" s="43"/>
      <c r="EKG20" s="73"/>
      <c r="EKI20" s="43"/>
      <c r="ELF20" s="73"/>
      <c r="ELH20" s="43"/>
      <c r="EME20" s="73"/>
      <c r="EMG20" s="43"/>
      <c r="END20" s="73"/>
      <c r="ENF20" s="43"/>
      <c r="EOC20" s="73"/>
      <c r="EOE20" s="43"/>
      <c r="EPB20" s="73"/>
      <c r="EPD20" s="43"/>
      <c r="EQA20" s="73"/>
      <c r="EQC20" s="43"/>
      <c r="EQZ20" s="73"/>
      <c r="ERB20" s="43"/>
      <c r="ERY20" s="73"/>
      <c r="ESA20" s="43"/>
      <c r="ESX20" s="73"/>
      <c r="ESZ20" s="43"/>
      <c r="ETW20" s="73"/>
      <c r="ETY20" s="43"/>
      <c r="EUV20" s="73"/>
      <c r="EUX20" s="43"/>
      <c r="EVU20" s="73"/>
      <c r="EVW20" s="43"/>
      <c r="EWT20" s="73"/>
      <c r="EWV20" s="43"/>
      <c r="EXS20" s="73"/>
      <c r="EXU20" s="43"/>
      <c r="EYR20" s="73"/>
      <c r="EYT20" s="43"/>
      <c r="EZQ20" s="73"/>
      <c r="EZS20" s="43"/>
      <c r="FAP20" s="73"/>
      <c r="FAR20" s="43"/>
      <c r="FBO20" s="73"/>
      <c r="FBQ20" s="43"/>
      <c r="FCN20" s="73"/>
      <c r="FCP20" s="43"/>
      <c r="FDM20" s="73"/>
      <c r="FDO20" s="43"/>
      <c r="FEL20" s="73"/>
      <c r="FEN20" s="43"/>
      <c r="FFK20" s="73"/>
      <c r="FFM20" s="43"/>
      <c r="FGJ20" s="73"/>
      <c r="FGL20" s="43"/>
      <c r="FHI20" s="73"/>
      <c r="FHK20" s="43"/>
      <c r="FIH20" s="73"/>
      <c r="FIJ20" s="43"/>
      <c r="FJG20" s="73"/>
      <c r="FJI20" s="43"/>
      <c r="FKF20" s="73"/>
      <c r="FKH20" s="43"/>
      <c r="FLE20" s="73"/>
      <c r="FLG20" s="43"/>
      <c r="FMD20" s="73"/>
      <c r="FMF20" s="43"/>
      <c r="FNC20" s="73"/>
      <c r="FNE20" s="43"/>
      <c r="FOB20" s="73"/>
      <c r="FOD20" s="43"/>
      <c r="FPA20" s="73"/>
      <c r="FPC20" s="43"/>
      <c r="FPZ20" s="73"/>
      <c r="FQB20" s="43"/>
      <c r="FQY20" s="73"/>
      <c r="FRA20" s="43"/>
      <c r="FRX20" s="73"/>
      <c r="FRZ20" s="43"/>
      <c r="FSW20" s="73"/>
      <c r="FSY20" s="43"/>
      <c r="FTV20" s="73"/>
      <c r="FTX20" s="43"/>
      <c r="FUU20" s="73"/>
      <c r="FUW20" s="43"/>
      <c r="FVT20" s="73"/>
      <c r="FVV20" s="43"/>
      <c r="FWS20" s="73"/>
      <c r="FWU20" s="43"/>
      <c r="FXR20" s="73"/>
      <c r="FXT20" s="43"/>
      <c r="FYQ20" s="73"/>
      <c r="FYS20" s="43"/>
      <c r="FZP20" s="73"/>
      <c r="FZR20" s="43"/>
      <c r="GAO20" s="73"/>
      <c r="GAQ20" s="43"/>
      <c r="GBN20" s="73"/>
      <c r="GBP20" s="43"/>
      <c r="GCM20" s="73"/>
      <c r="GCO20" s="43"/>
      <c r="GDL20" s="73"/>
      <c r="GDN20" s="43"/>
      <c r="GEK20" s="73"/>
      <c r="GEM20" s="43"/>
      <c r="GFJ20" s="73"/>
      <c r="GFL20" s="43"/>
      <c r="GGI20" s="73"/>
      <c r="GGK20" s="43"/>
      <c r="GHH20" s="73"/>
      <c r="GHJ20" s="43"/>
      <c r="GIG20" s="73"/>
      <c r="GII20" s="43"/>
      <c r="GJF20" s="73"/>
      <c r="GJH20" s="43"/>
      <c r="GKE20" s="73"/>
      <c r="GKG20" s="43"/>
      <c r="GLD20" s="73"/>
      <c r="GLF20" s="43"/>
      <c r="GMC20" s="73"/>
      <c r="GME20" s="43"/>
      <c r="GNB20" s="73"/>
      <c r="GND20" s="43"/>
      <c r="GOA20" s="73"/>
      <c r="GOC20" s="43"/>
      <c r="GOZ20" s="73"/>
      <c r="GPB20" s="43"/>
      <c r="GPY20" s="73"/>
      <c r="GQA20" s="43"/>
      <c r="GQX20" s="73"/>
      <c r="GQZ20" s="43"/>
      <c r="GRW20" s="73"/>
      <c r="GRY20" s="43"/>
      <c r="GSV20" s="73"/>
      <c r="GSX20" s="43"/>
      <c r="GTU20" s="73"/>
      <c r="GTW20" s="43"/>
      <c r="GUT20" s="73"/>
      <c r="GUV20" s="43"/>
      <c r="GVS20" s="73"/>
      <c r="GVU20" s="43"/>
      <c r="GWR20" s="73"/>
      <c r="GWT20" s="43"/>
      <c r="GXQ20" s="73"/>
      <c r="GXS20" s="43"/>
      <c r="GYP20" s="73"/>
      <c r="GYR20" s="43"/>
      <c r="GZO20" s="73"/>
      <c r="GZQ20" s="43"/>
      <c r="HAN20" s="73"/>
      <c r="HAP20" s="43"/>
      <c r="HBM20" s="73"/>
      <c r="HBO20" s="43"/>
      <c r="HCL20" s="73"/>
      <c r="HCN20" s="43"/>
      <c r="HDK20" s="73"/>
      <c r="HDM20" s="43"/>
      <c r="HEJ20" s="73"/>
      <c r="HEL20" s="43"/>
      <c r="HFI20" s="73"/>
      <c r="HFK20" s="43"/>
      <c r="HGH20" s="73"/>
      <c r="HGJ20" s="43"/>
      <c r="HHG20" s="73"/>
      <c r="HHI20" s="43"/>
      <c r="HIF20" s="73"/>
      <c r="HIH20" s="43"/>
      <c r="HJE20" s="73"/>
      <c r="HJG20" s="43"/>
      <c r="HKD20" s="73"/>
      <c r="HKF20" s="43"/>
      <c r="HLC20" s="73"/>
      <c r="HLE20" s="43"/>
      <c r="HMB20" s="73"/>
      <c r="HMD20" s="43"/>
      <c r="HNA20" s="73"/>
      <c r="HNC20" s="43"/>
      <c r="HNZ20" s="73"/>
      <c r="HOB20" s="43"/>
      <c r="HOY20" s="73"/>
      <c r="HPA20" s="43"/>
      <c r="HPX20" s="73"/>
      <c r="HPZ20" s="43"/>
      <c r="HQW20" s="73"/>
      <c r="HQY20" s="43"/>
      <c r="HRV20" s="73"/>
      <c r="HRX20" s="43"/>
      <c r="HSU20" s="73"/>
      <c r="HSW20" s="43"/>
      <c r="HTT20" s="73"/>
      <c r="HTV20" s="43"/>
      <c r="HUS20" s="73"/>
      <c r="HUU20" s="43"/>
      <c r="HVR20" s="73"/>
      <c r="HVT20" s="43"/>
      <c r="HWQ20" s="73"/>
      <c r="HWS20" s="43"/>
      <c r="HXP20" s="73"/>
      <c r="HXR20" s="43"/>
      <c r="HYO20" s="73"/>
      <c r="HYQ20" s="43"/>
      <c r="HZN20" s="73"/>
      <c r="HZP20" s="43"/>
      <c r="IAM20" s="73"/>
      <c r="IAO20" s="43"/>
      <c r="IBL20" s="73"/>
      <c r="IBN20" s="43"/>
      <c r="ICK20" s="73"/>
      <c r="ICM20" s="43"/>
      <c r="IDJ20" s="73"/>
      <c r="IDL20" s="43"/>
      <c r="IEI20" s="73"/>
      <c r="IEK20" s="43"/>
      <c r="IFH20" s="73"/>
      <c r="IFJ20" s="43"/>
      <c r="IGG20" s="73"/>
      <c r="IGI20" s="43"/>
      <c r="IHF20" s="73"/>
      <c r="IHH20" s="43"/>
      <c r="IIE20" s="73"/>
      <c r="IIG20" s="43"/>
      <c r="IJD20" s="73"/>
      <c r="IJF20" s="43"/>
      <c r="IKC20" s="73"/>
      <c r="IKE20" s="43"/>
      <c r="ILB20" s="73"/>
      <c r="ILD20" s="43"/>
      <c r="IMA20" s="73"/>
      <c r="IMC20" s="43"/>
      <c r="IMZ20" s="73"/>
      <c r="INB20" s="43"/>
      <c r="INY20" s="73"/>
      <c r="IOA20" s="43"/>
      <c r="IOX20" s="73"/>
      <c r="IOZ20" s="43"/>
      <c r="IPW20" s="73"/>
      <c r="IPY20" s="43"/>
      <c r="IQV20" s="73"/>
      <c r="IQX20" s="43"/>
      <c r="IRU20" s="73"/>
      <c r="IRW20" s="43"/>
      <c r="IST20" s="73"/>
      <c r="ISV20" s="43"/>
      <c r="ITS20" s="73"/>
      <c r="ITU20" s="43"/>
      <c r="IUR20" s="73"/>
      <c r="IUT20" s="43"/>
      <c r="IVQ20" s="73"/>
      <c r="IVS20" s="43"/>
      <c r="IWP20" s="73"/>
      <c r="IWR20" s="43"/>
      <c r="IXO20" s="73"/>
      <c r="IXQ20" s="43"/>
      <c r="IYN20" s="73"/>
      <c r="IYP20" s="43"/>
      <c r="IZM20" s="73"/>
      <c r="IZO20" s="43"/>
      <c r="JAL20" s="73"/>
      <c r="JAN20" s="43"/>
      <c r="JBK20" s="73"/>
      <c r="JBM20" s="43"/>
      <c r="JCJ20" s="73"/>
      <c r="JCL20" s="43"/>
      <c r="JDI20" s="73"/>
      <c r="JDK20" s="43"/>
      <c r="JEH20" s="73"/>
      <c r="JEJ20" s="43"/>
      <c r="JFG20" s="73"/>
      <c r="JFI20" s="43"/>
      <c r="JGF20" s="73"/>
      <c r="JGH20" s="43"/>
      <c r="JHE20" s="73"/>
      <c r="JHG20" s="43"/>
      <c r="JID20" s="73"/>
      <c r="JIF20" s="43"/>
      <c r="JJC20" s="73"/>
      <c r="JJE20" s="43"/>
      <c r="JKB20" s="73"/>
      <c r="JKD20" s="43"/>
      <c r="JLA20" s="73"/>
      <c r="JLC20" s="43"/>
      <c r="JLZ20" s="73"/>
      <c r="JMB20" s="43"/>
      <c r="JMY20" s="73"/>
      <c r="JNA20" s="43"/>
      <c r="JNX20" s="73"/>
      <c r="JNZ20" s="43"/>
      <c r="JOW20" s="73"/>
      <c r="JOY20" s="43"/>
      <c r="JPV20" s="73"/>
      <c r="JPX20" s="43"/>
      <c r="JQU20" s="73"/>
      <c r="JQW20" s="43"/>
      <c r="JRT20" s="73"/>
      <c r="JRV20" s="43"/>
      <c r="JSS20" s="73"/>
      <c r="JSU20" s="43"/>
      <c r="JTR20" s="73"/>
      <c r="JTT20" s="43"/>
      <c r="JUQ20" s="73"/>
      <c r="JUS20" s="43"/>
      <c r="JVP20" s="73"/>
      <c r="JVR20" s="43"/>
      <c r="JWO20" s="73"/>
      <c r="JWQ20" s="43"/>
      <c r="JXN20" s="73"/>
      <c r="JXP20" s="43"/>
      <c r="JYM20" s="73"/>
      <c r="JYO20" s="43"/>
      <c r="JZL20" s="73"/>
      <c r="JZN20" s="43"/>
      <c r="KAK20" s="73"/>
      <c r="KAM20" s="43"/>
      <c r="KBJ20" s="73"/>
      <c r="KBL20" s="43"/>
      <c r="KCI20" s="73"/>
      <c r="KCK20" s="43"/>
      <c r="KDH20" s="73"/>
      <c r="KDJ20" s="43"/>
      <c r="KEG20" s="73"/>
      <c r="KEI20" s="43"/>
      <c r="KFF20" s="73"/>
      <c r="KFH20" s="43"/>
      <c r="KGE20" s="73"/>
      <c r="KGG20" s="43"/>
      <c r="KHD20" s="73"/>
      <c r="KHF20" s="43"/>
      <c r="KIC20" s="73"/>
      <c r="KIE20" s="43"/>
      <c r="KJB20" s="73"/>
      <c r="KJD20" s="43"/>
      <c r="KKA20" s="73"/>
      <c r="KKC20" s="43"/>
      <c r="KKZ20" s="73"/>
      <c r="KLB20" s="43"/>
      <c r="KLY20" s="73"/>
      <c r="KMA20" s="43"/>
      <c r="KMX20" s="73"/>
      <c r="KMZ20" s="43"/>
      <c r="KNW20" s="73"/>
      <c r="KNY20" s="43"/>
      <c r="KOV20" s="73"/>
      <c r="KOX20" s="43"/>
      <c r="KPU20" s="73"/>
      <c r="KPW20" s="43"/>
      <c r="KQT20" s="73"/>
      <c r="KQV20" s="43"/>
      <c r="KRS20" s="73"/>
      <c r="KRU20" s="43"/>
      <c r="KSR20" s="73"/>
      <c r="KST20" s="43"/>
      <c r="KTQ20" s="73"/>
      <c r="KTS20" s="43"/>
      <c r="KUP20" s="73"/>
      <c r="KUR20" s="43"/>
      <c r="KVO20" s="73"/>
      <c r="KVQ20" s="43"/>
      <c r="KWN20" s="73"/>
      <c r="KWP20" s="43"/>
      <c r="KXM20" s="73"/>
      <c r="KXO20" s="43"/>
      <c r="KYL20" s="73"/>
      <c r="KYN20" s="43"/>
      <c r="KZK20" s="73"/>
      <c r="KZM20" s="43"/>
      <c r="LAJ20" s="73"/>
      <c r="LAL20" s="43"/>
      <c r="LBI20" s="73"/>
      <c r="LBK20" s="43"/>
      <c r="LCH20" s="73"/>
      <c r="LCJ20" s="43"/>
      <c r="LDG20" s="73"/>
      <c r="LDI20" s="43"/>
      <c r="LEF20" s="73"/>
      <c r="LEH20" s="43"/>
      <c r="LFE20" s="73"/>
      <c r="LFG20" s="43"/>
      <c r="LGD20" s="73"/>
      <c r="LGF20" s="43"/>
      <c r="LHC20" s="73"/>
      <c r="LHE20" s="43"/>
      <c r="LIB20" s="73"/>
      <c r="LID20" s="43"/>
      <c r="LJA20" s="73"/>
      <c r="LJC20" s="43"/>
      <c r="LJZ20" s="73"/>
      <c r="LKB20" s="43"/>
      <c r="LKY20" s="73"/>
      <c r="LLA20" s="43"/>
      <c r="LLX20" s="73"/>
      <c r="LLZ20" s="43"/>
      <c r="LMW20" s="73"/>
      <c r="LMY20" s="43"/>
      <c r="LNV20" s="73"/>
      <c r="LNX20" s="43"/>
      <c r="LOU20" s="73"/>
      <c r="LOW20" s="43"/>
      <c r="LPT20" s="73"/>
      <c r="LPV20" s="43"/>
      <c r="LQS20" s="73"/>
      <c r="LQU20" s="43"/>
      <c r="LRR20" s="73"/>
      <c r="LRT20" s="43"/>
      <c r="LSQ20" s="73"/>
      <c r="LSS20" s="43"/>
      <c r="LTP20" s="73"/>
      <c r="LTR20" s="43"/>
      <c r="LUO20" s="73"/>
      <c r="LUQ20" s="43"/>
      <c r="LVN20" s="73"/>
      <c r="LVP20" s="43"/>
      <c r="LWM20" s="73"/>
      <c r="LWO20" s="43"/>
      <c r="LXL20" s="73"/>
      <c r="LXN20" s="43"/>
      <c r="LYK20" s="73"/>
      <c r="LYM20" s="43"/>
      <c r="LZJ20" s="73"/>
      <c r="LZL20" s="43"/>
      <c r="MAI20" s="73"/>
      <c r="MAK20" s="43"/>
      <c r="MBH20" s="73"/>
      <c r="MBJ20" s="43"/>
      <c r="MCG20" s="73"/>
      <c r="MCI20" s="43"/>
      <c r="MDF20" s="73"/>
      <c r="MDH20" s="43"/>
      <c r="MEE20" s="73"/>
      <c r="MEG20" s="43"/>
      <c r="MFD20" s="73"/>
      <c r="MFF20" s="43"/>
      <c r="MGC20" s="73"/>
      <c r="MGE20" s="43"/>
      <c r="MHB20" s="73"/>
      <c r="MHD20" s="43"/>
      <c r="MIA20" s="73"/>
      <c r="MIC20" s="43"/>
      <c r="MIZ20" s="73"/>
      <c r="MJB20" s="43"/>
      <c r="MJY20" s="73"/>
      <c r="MKA20" s="43"/>
      <c r="MKX20" s="73"/>
      <c r="MKZ20" s="43"/>
      <c r="MLW20" s="73"/>
      <c r="MLY20" s="43"/>
      <c r="MMV20" s="73"/>
      <c r="MMX20" s="43"/>
      <c r="MNU20" s="73"/>
      <c r="MNW20" s="43"/>
      <c r="MOT20" s="73"/>
      <c r="MOV20" s="43"/>
      <c r="MPS20" s="73"/>
      <c r="MPU20" s="43"/>
      <c r="MQR20" s="73"/>
      <c r="MQT20" s="43"/>
      <c r="MRQ20" s="73"/>
      <c r="MRS20" s="43"/>
      <c r="MSP20" s="73"/>
      <c r="MSR20" s="43"/>
      <c r="MTO20" s="73"/>
      <c r="MTQ20" s="43"/>
      <c r="MUN20" s="73"/>
      <c r="MUP20" s="43"/>
      <c r="MVM20" s="73"/>
      <c r="MVO20" s="43"/>
      <c r="MWL20" s="73"/>
      <c r="MWN20" s="43"/>
      <c r="MXK20" s="73"/>
      <c r="MXM20" s="43"/>
      <c r="MYJ20" s="73"/>
      <c r="MYL20" s="43"/>
      <c r="MZI20" s="73"/>
      <c r="MZK20" s="43"/>
      <c r="NAH20" s="73"/>
      <c r="NAJ20" s="43"/>
      <c r="NBG20" s="73"/>
      <c r="NBI20" s="43"/>
      <c r="NCF20" s="73"/>
      <c r="NCH20" s="43"/>
      <c r="NDE20" s="73"/>
      <c r="NDG20" s="43"/>
      <c r="NED20" s="73"/>
      <c r="NEF20" s="43"/>
      <c r="NFC20" s="73"/>
      <c r="NFE20" s="43"/>
      <c r="NGB20" s="73"/>
      <c r="NGD20" s="43"/>
      <c r="NHA20" s="73"/>
      <c r="NHC20" s="43"/>
      <c r="NHZ20" s="73"/>
      <c r="NIB20" s="43"/>
      <c r="NIY20" s="73"/>
      <c r="NJA20" s="43"/>
      <c r="NJX20" s="73"/>
      <c r="NJZ20" s="43"/>
      <c r="NKW20" s="73"/>
      <c r="NKY20" s="43"/>
      <c r="NLV20" s="73"/>
      <c r="NLX20" s="43"/>
      <c r="NMU20" s="73"/>
      <c r="NMW20" s="43"/>
      <c r="NNT20" s="73"/>
      <c r="NNV20" s="43"/>
      <c r="NOS20" s="73"/>
      <c r="NOU20" s="43"/>
      <c r="NPR20" s="73"/>
      <c r="NPT20" s="43"/>
      <c r="NQQ20" s="73"/>
      <c r="NQS20" s="43"/>
      <c r="NRP20" s="73"/>
      <c r="NRR20" s="43"/>
      <c r="NSO20" s="73"/>
      <c r="NSQ20" s="43"/>
      <c r="NTN20" s="73"/>
      <c r="NTP20" s="43"/>
      <c r="NUM20" s="73"/>
      <c r="NUO20" s="43"/>
      <c r="NVL20" s="73"/>
      <c r="NVN20" s="43"/>
      <c r="NWK20" s="73"/>
      <c r="NWM20" s="43"/>
      <c r="NXJ20" s="73"/>
      <c r="NXL20" s="43"/>
      <c r="NYI20" s="73"/>
      <c r="NYK20" s="43"/>
      <c r="NZH20" s="73"/>
      <c r="NZJ20" s="43"/>
      <c r="OAG20" s="73"/>
      <c r="OAI20" s="43"/>
      <c r="OBF20" s="73"/>
      <c r="OBH20" s="43"/>
      <c r="OCE20" s="73"/>
      <c r="OCG20" s="43"/>
      <c r="ODD20" s="73"/>
      <c r="ODF20" s="43"/>
      <c r="OEC20" s="73"/>
      <c r="OEE20" s="43"/>
      <c r="OFB20" s="73"/>
      <c r="OFD20" s="43"/>
      <c r="OGA20" s="73"/>
      <c r="OGC20" s="43"/>
      <c r="OGZ20" s="73"/>
      <c r="OHB20" s="43"/>
      <c r="OHY20" s="73"/>
      <c r="OIA20" s="43"/>
      <c r="OIX20" s="73"/>
      <c r="OIZ20" s="43"/>
      <c r="OJW20" s="73"/>
      <c r="OJY20" s="43"/>
      <c r="OKV20" s="73"/>
      <c r="OKX20" s="43"/>
      <c r="OLU20" s="73"/>
      <c r="OLW20" s="43"/>
      <c r="OMT20" s="73"/>
      <c r="OMV20" s="43"/>
      <c r="ONS20" s="73"/>
      <c r="ONU20" s="43"/>
      <c r="OOR20" s="73"/>
      <c r="OOT20" s="43"/>
      <c r="OPQ20" s="73"/>
      <c r="OPS20" s="43"/>
      <c r="OQP20" s="73"/>
      <c r="OQR20" s="43"/>
      <c r="ORO20" s="73"/>
      <c r="ORQ20" s="43"/>
      <c r="OSN20" s="73"/>
      <c r="OSP20" s="43"/>
      <c r="OTM20" s="73"/>
      <c r="OTO20" s="43"/>
      <c r="OUL20" s="73"/>
      <c r="OUN20" s="43"/>
      <c r="OVK20" s="73"/>
      <c r="OVM20" s="43"/>
      <c r="OWJ20" s="73"/>
      <c r="OWL20" s="43"/>
      <c r="OXI20" s="73"/>
      <c r="OXK20" s="43"/>
      <c r="OYH20" s="73"/>
      <c r="OYJ20" s="43"/>
      <c r="OZG20" s="73"/>
      <c r="OZI20" s="43"/>
      <c r="PAF20" s="73"/>
      <c r="PAH20" s="43"/>
      <c r="PBE20" s="73"/>
      <c r="PBG20" s="43"/>
      <c r="PCD20" s="73"/>
      <c r="PCF20" s="43"/>
      <c r="PDC20" s="73"/>
      <c r="PDE20" s="43"/>
      <c r="PEB20" s="73"/>
      <c r="PED20" s="43"/>
      <c r="PFA20" s="73"/>
      <c r="PFC20" s="43"/>
      <c r="PFZ20" s="73"/>
      <c r="PGB20" s="43"/>
      <c r="PGY20" s="73"/>
      <c r="PHA20" s="43"/>
      <c r="PHX20" s="73"/>
      <c r="PHZ20" s="43"/>
      <c r="PIW20" s="73"/>
      <c r="PIY20" s="43"/>
      <c r="PJV20" s="73"/>
      <c r="PJX20" s="43"/>
      <c r="PKU20" s="73"/>
      <c r="PKW20" s="43"/>
      <c r="PLT20" s="73"/>
      <c r="PLV20" s="43"/>
      <c r="PMS20" s="73"/>
      <c r="PMU20" s="43"/>
      <c r="PNR20" s="73"/>
      <c r="PNT20" s="43"/>
      <c r="POQ20" s="73"/>
      <c r="POS20" s="43"/>
      <c r="PPP20" s="73"/>
      <c r="PPR20" s="43"/>
      <c r="PQO20" s="73"/>
      <c r="PQQ20" s="43"/>
      <c r="PRN20" s="73"/>
      <c r="PRP20" s="43"/>
      <c r="PSM20" s="73"/>
      <c r="PSO20" s="43"/>
      <c r="PTL20" s="73"/>
      <c r="PTN20" s="43"/>
      <c r="PUK20" s="73"/>
      <c r="PUM20" s="43"/>
      <c r="PVJ20" s="73"/>
      <c r="PVL20" s="43"/>
      <c r="PWI20" s="73"/>
      <c r="PWK20" s="43"/>
      <c r="PXH20" s="73"/>
      <c r="PXJ20" s="43"/>
      <c r="PYG20" s="73"/>
      <c r="PYI20" s="43"/>
      <c r="PZF20" s="73"/>
      <c r="PZH20" s="43"/>
      <c r="QAE20" s="73"/>
      <c r="QAG20" s="43"/>
      <c r="QBD20" s="73"/>
      <c r="QBF20" s="43"/>
      <c r="QCC20" s="73"/>
      <c r="QCE20" s="43"/>
      <c r="QDB20" s="73"/>
      <c r="QDD20" s="43"/>
      <c r="QEA20" s="73"/>
      <c r="QEC20" s="43"/>
      <c r="QEZ20" s="73"/>
      <c r="QFB20" s="43"/>
      <c r="QFY20" s="73"/>
      <c r="QGA20" s="43"/>
      <c r="QGX20" s="73"/>
      <c r="QGZ20" s="43"/>
      <c r="QHW20" s="73"/>
      <c r="QHY20" s="43"/>
      <c r="QIV20" s="73"/>
      <c r="QIX20" s="43"/>
      <c r="QJU20" s="73"/>
      <c r="QJW20" s="43"/>
      <c r="QKT20" s="73"/>
      <c r="QKV20" s="43"/>
      <c r="QLS20" s="73"/>
      <c r="QLU20" s="43"/>
      <c r="QMR20" s="73"/>
      <c r="QMT20" s="43"/>
      <c r="QNQ20" s="73"/>
      <c r="QNS20" s="43"/>
      <c r="QOP20" s="73"/>
      <c r="QOR20" s="43"/>
      <c r="QPO20" s="73"/>
      <c r="QPQ20" s="43"/>
      <c r="QQN20" s="73"/>
      <c r="QQP20" s="43"/>
      <c r="QRM20" s="73"/>
      <c r="QRO20" s="43"/>
      <c r="QSL20" s="73"/>
      <c r="QSN20" s="43"/>
      <c r="QTK20" s="73"/>
      <c r="QTM20" s="43"/>
      <c r="QUJ20" s="73"/>
      <c r="QUL20" s="43"/>
      <c r="QVI20" s="73"/>
      <c r="QVK20" s="43"/>
      <c r="QWH20" s="73"/>
      <c r="QWJ20" s="43"/>
      <c r="QXG20" s="73"/>
      <c r="QXI20" s="43"/>
      <c r="QYF20" s="73"/>
      <c r="QYH20" s="43"/>
      <c r="QZE20" s="73"/>
      <c r="QZG20" s="43"/>
      <c r="RAD20" s="73"/>
      <c r="RAF20" s="43"/>
      <c r="RBC20" s="73"/>
      <c r="RBE20" s="43"/>
      <c r="RCB20" s="73"/>
      <c r="RCD20" s="43"/>
      <c r="RDA20" s="73"/>
      <c r="RDC20" s="43"/>
      <c r="RDZ20" s="73"/>
      <c r="REB20" s="43"/>
      <c r="REY20" s="73"/>
      <c r="RFA20" s="43"/>
      <c r="RFX20" s="73"/>
      <c r="RFZ20" s="43"/>
      <c r="RGW20" s="73"/>
      <c r="RGY20" s="43"/>
      <c r="RHV20" s="73"/>
      <c r="RHX20" s="43"/>
      <c r="RIU20" s="73"/>
      <c r="RIW20" s="43"/>
      <c r="RJT20" s="73"/>
      <c r="RJV20" s="43"/>
      <c r="RKS20" s="73"/>
      <c r="RKU20" s="43"/>
      <c r="RLR20" s="73"/>
      <c r="RLT20" s="43"/>
      <c r="RMQ20" s="73"/>
      <c r="RMS20" s="43"/>
      <c r="RNP20" s="73"/>
      <c r="RNR20" s="43"/>
      <c r="ROO20" s="73"/>
      <c r="ROQ20" s="43"/>
      <c r="RPN20" s="73"/>
      <c r="RPP20" s="43"/>
      <c r="RQM20" s="73"/>
      <c r="RQO20" s="43"/>
      <c r="RRL20" s="73"/>
      <c r="RRN20" s="43"/>
      <c r="RSK20" s="73"/>
      <c r="RSM20" s="43"/>
      <c r="RTJ20" s="73"/>
      <c r="RTL20" s="43"/>
      <c r="RUI20" s="73"/>
      <c r="RUK20" s="43"/>
      <c r="RVH20" s="73"/>
      <c r="RVJ20" s="43"/>
      <c r="RWG20" s="73"/>
      <c r="RWI20" s="43"/>
      <c r="RXF20" s="73"/>
      <c r="RXH20" s="43"/>
      <c r="RYE20" s="73"/>
      <c r="RYG20" s="43"/>
      <c r="RZD20" s="73"/>
      <c r="RZF20" s="43"/>
      <c r="SAC20" s="73"/>
      <c r="SAE20" s="43"/>
      <c r="SBB20" s="73"/>
      <c r="SBD20" s="43"/>
      <c r="SCA20" s="73"/>
      <c r="SCC20" s="43"/>
      <c r="SCZ20" s="73"/>
      <c r="SDB20" s="43"/>
      <c r="SDY20" s="73"/>
      <c r="SEA20" s="43"/>
      <c r="SEX20" s="73"/>
      <c r="SEZ20" s="43"/>
      <c r="SFW20" s="73"/>
      <c r="SFY20" s="43"/>
      <c r="SGV20" s="73"/>
      <c r="SGX20" s="43"/>
      <c r="SHU20" s="73"/>
      <c r="SHW20" s="43"/>
      <c r="SIT20" s="73"/>
      <c r="SIV20" s="43"/>
      <c r="SJS20" s="73"/>
      <c r="SJU20" s="43"/>
      <c r="SKR20" s="73"/>
      <c r="SKT20" s="43"/>
      <c r="SLQ20" s="73"/>
      <c r="SLS20" s="43"/>
      <c r="SMP20" s="73"/>
      <c r="SMR20" s="43"/>
      <c r="SNO20" s="73"/>
      <c r="SNQ20" s="43"/>
      <c r="SON20" s="73"/>
      <c r="SOP20" s="43"/>
      <c r="SPM20" s="73"/>
      <c r="SPO20" s="43"/>
      <c r="SQL20" s="73"/>
      <c r="SQN20" s="43"/>
      <c r="SRK20" s="73"/>
      <c r="SRM20" s="43"/>
      <c r="SSJ20" s="73"/>
      <c r="SSL20" s="43"/>
      <c r="STI20" s="73"/>
      <c r="STK20" s="43"/>
      <c r="SUH20" s="73"/>
      <c r="SUJ20" s="43"/>
      <c r="SVG20" s="73"/>
      <c r="SVI20" s="43"/>
      <c r="SWF20" s="73"/>
      <c r="SWH20" s="43"/>
      <c r="SXE20" s="73"/>
      <c r="SXG20" s="43"/>
      <c r="SYD20" s="73"/>
      <c r="SYF20" s="43"/>
      <c r="SZC20" s="73"/>
      <c r="SZE20" s="43"/>
      <c r="TAB20" s="73"/>
      <c r="TAD20" s="43"/>
      <c r="TBA20" s="73"/>
      <c r="TBC20" s="43"/>
      <c r="TBZ20" s="73"/>
      <c r="TCB20" s="43"/>
      <c r="TCY20" s="73"/>
      <c r="TDA20" s="43"/>
      <c r="TDX20" s="73"/>
      <c r="TDZ20" s="43"/>
      <c r="TEW20" s="73"/>
      <c r="TEY20" s="43"/>
      <c r="TFV20" s="73"/>
      <c r="TFX20" s="43"/>
      <c r="TGU20" s="73"/>
      <c r="TGW20" s="43"/>
      <c r="THT20" s="73"/>
      <c r="THV20" s="43"/>
      <c r="TIS20" s="73"/>
      <c r="TIU20" s="43"/>
      <c r="TJR20" s="73"/>
      <c r="TJT20" s="43"/>
      <c r="TKQ20" s="73"/>
      <c r="TKS20" s="43"/>
      <c r="TLP20" s="73"/>
      <c r="TLR20" s="43"/>
      <c r="TMO20" s="73"/>
      <c r="TMQ20" s="43"/>
      <c r="TNN20" s="73"/>
      <c r="TNP20" s="43"/>
      <c r="TOM20" s="73"/>
      <c r="TOO20" s="43"/>
      <c r="TPL20" s="73"/>
      <c r="TPN20" s="43"/>
      <c r="TQK20" s="73"/>
      <c r="TQM20" s="43"/>
      <c r="TRJ20" s="73"/>
      <c r="TRL20" s="43"/>
      <c r="TSI20" s="73"/>
      <c r="TSK20" s="43"/>
      <c r="TTH20" s="73"/>
      <c r="TTJ20" s="43"/>
      <c r="TUG20" s="73"/>
      <c r="TUI20" s="43"/>
      <c r="TVF20" s="73"/>
      <c r="TVH20" s="43"/>
      <c r="TWE20" s="73"/>
      <c r="TWG20" s="43"/>
      <c r="TXD20" s="73"/>
      <c r="TXF20" s="43"/>
      <c r="TYC20" s="73"/>
      <c r="TYE20" s="43"/>
      <c r="TZB20" s="73"/>
      <c r="TZD20" s="43"/>
      <c r="UAA20" s="73"/>
      <c r="UAC20" s="43"/>
      <c r="UAZ20" s="73"/>
      <c r="UBB20" s="43"/>
      <c r="UBY20" s="73"/>
      <c r="UCA20" s="43"/>
      <c r="UCX20" s="73"/>
      <c r="UCZ20" s="43"/>
      <c r="UDW20" s="73"/>
      <c r="UDY20" s="43"/>
      <c r="UEV20" s="73"/>
      <c r="UEX20" s="43"/>
      <c r="UFU20" s="73"/>
      <c r="UFW20" s="43"/>
      <c r="UGT20" s="73"/>
      <c r="UGV20" s="43"/>
      <c r="UHS20" s="73"/>
      <c r="UHU20" s="43"/>
      <c r="UIR20" s="73"/>
      <c r="UIT20" s="43"/>
      <c r="UJQ20" s="73"/>
      <c r="UJS20" s="43"/>
      <c r="UKP20" s="73"/>
      <c r="UKR20" s="43"/>
      <c r="ULO20" s="73"/>
      <c r="ULQ20" s="43"/>
      <c r="UMN20" s="73"/>
      <c r="UMP20" s="43"/>
      <c r="UNM20" s="73"/>
      <c r="UNO20" s="43"/>
      <c r="UOL20" s="73"/>
      <c r="UON20" s="43"/>
      <c r="UPK20" s="73"/>
      <c r="UPM20" s="43"/>
      <c r="UQJ20" s="73"/>
      <c r="UQL20" s="43"/>
      <c r="URI20" s="73"/>
      <c r="URK20" s="43"/>
      <c r="USH20" s="73"/>
      <c r="USJ20" s="43"/>
      <c r="UTG20" s="73"/>
      <c r="UTI20" s="43"/>
      <c r="UUF20" s="73"/>
      <c r="UUH20" s="43"/>
      <c r="UVE20" s="73"/>
      <c r="UVG20" s="43"/>
      <c r="UWD20" s="73"/>
      <c r="UWF20" s="43"/>
      <c r="UXC20" s="73"/>
      <c r="UXE20" s="43"/>
      <c r="UYB20" s="73"/>
      <c r="UYD20" s="43"/>
      <c r="UZA20" s="73"/>
      <c r="UZC20" s="43"/>
      <c r="UZZ20" s="73"/>
      <c r="VAB20" s="43"/>
      <c r="VAY20" s="73"/>
      <c r="VBA20" s="43"/>
      <c r="VBX20" s="73"/>
      <c r="VBZ20" s="43"/>
      <c r="VCW20" s="73"/>
      <c r="VCY20" s="43"/>
      <c r="VDV20" s="73"/>
      <c r="VDX20" s="43"/>
      <c r="VEU20" s="73"/>
      <c r="VEW20" s="43"/>
      <c r="VFT20" s="73"/>
      <c r="VFV20" s="43"/>
      <c r="VGS20" s="73"/>
      <c r="VGU20" s="43"/>
      <c r="VHR20" s="73"/>
      <c r="VHT20" s="43"/>
      <c r="VIQ20" s="73"/>
      <c r="VIS20" s="43"/>
      <c r="VJP20" s="73"/>
      <c r="VJR20" s="43"/>
      <c r="VKO20" s="73"/>
      <c r="VKQ20" s="43"/>
      <c r="VLN20" s="73"/>
      <c r="VLP20" s="43"/>
      <c r="VMM20" s="73"/>
      <c r="VMO20" s="43"/>
      <c r="VNL20" s="73"/>
      <c r="VNN20" s="43"/>
      <c r="VOK20" s="73"/>
      <c r="VOM20" s="43"/>
      <c r="VPJ20" s="73"/>
      <c r="VPL20" s="43"/>
      <c r="VQI20" s="73"/>
      <c r="VQK20" s="43"/>
      <c r="VRH20" s="73"/>
      <c r="VRJ20" s="43"/>
      <c r="VSG20" s="73"/>
      <c r="VSI20" s="43"/>
      <c r="VTF20" s="73"/>
      <c r="VTH20" s="43"/>
      <c r="VUE20" s="73"/>
      <c r="VUG20" s="43"/>
      <c r="VVD20" s="73"/>
      <c r="VVF20" s="43"/>
      <c r="VWC20" s="73"/>
      <c r="VWE20" s="43"/>
      <c r="VXB20" s="73"/>
      <c r="VXD20" s="43"/>
      <c r="VYA20" s="73"/>
      <c r="VYC20" s="43"/>
      <c r="VYZ20" s="73"/>
      <c r="VZB20" s="43"/>
      <c r="VZY20" s="73"/>
      <c r="WAA20" s="43"/>
      <c r="WAX20" s="73"/>
      <c r="WAZ20" s="43"/>
      <c r="WBW20" s="73"/>
      <c r="WBY20" s="43"/>
      <c r="WCV20" s="73"/>
      <c r="WCX20" s="43"/>
      <c r="WDU20" s="73"/>
      <c r="WDW20" s="43"/>
      <c r="WET20" s="73"/>
      <c r="WEV20" s="43"/>
      <c r="WFS20" s="73"/>
      <c r="WFU20" s="43"/>
      <c r="WGR20" s="73"/>
      <c r="WGT20" s="43"/>
      <c r="WHQ20" s="73"/>
      <c r="WHS20" s="43"/>
      <c r="WIP20" s="73"/>
      <c r="WIR20" s="43"/>
      <c r="WJO20" s="73"/>
      <c r="WJQ20" s="43"/>
      <c r="WKN20" s="73"/>
      <c r="WKP20" s="43"/>
      <c r="WLM20" s="73"/>
      <c r="WLO20" s="43"/>
      <c r="WML20" s="73"/>
      <c r="WMN20" s="43"/>
      <c r="WNK20" s="73"/>
      <c r="WNM20" s="43"/>
      <c r="WOJ20" s="73"/>
      <c r="WOL20" s="43"/>
      <c r="WPI20" s="73"/>
      <c r="WPK20" s="43"/>
      <c r="WQH20" s="73"/>
      <c r="WQJ20" s="43"/>
      <c r="WRG20" s="73"/>
      <c r="WRI20" s="43"/>
      <c r="WSF20" s="73"/>
      <c r="WSH20" s="43"/>
      <c r="WTE20" s="73"/>
      <c r="WTG20" s="43"/>
      <c r="WUD20" s="73"/>
      <c r="WUF20" s="43"/>
      <c r="WVC20" s="73"/>
      <c r="WVE20" s="43"/>
      <c r="WWB20" s="73"/>
      <c r="WWD20" s="43"/>
      <c r="WXA20" s="73"/>
      <c r="WXC20" s="43"/>
      <c r="WXZ20" s="73"/>
      <c r="WYB20" s="43"/>
      <c r="WYY20" s="73"/>
      <c r="WZA20" s="43"/>
      <c r="WZX20" s="73"/>
      <c r="WZZ20" s="43"/>
      <c r="XAW20" s="73"/>
      <c r="XAY20" s="43"/>
      <c r="XBV20" s="73"/>
      <c r="XBX20" s="43"/>
      <c r="XCU20" s="73"/>
      <c r="XCW20" s="43"/>
      <c r="XDT20" s="73"/>
      <c r="XDV20" s="43"/>
      <c r="XES20" s="73"/>
      <c r="XEU20" s="43"/>
    </row>
    <row r="21" spans="1:1023 1025:2048 2050:3050 3073:4075 4098:5100 5123:6125 6148:7150 7173:8175 8198:9200 9223:10225 10248:11250 11273:12275 12298:13300 13323:14325 14348:15350 15373:16375" hidden="1">
      <c r="A21" s="31" t="s">
        <v>40</v>
      </c>
      <c r="B21" s="109">
        <v>1.8</v>
      </c>
      <c r="C21" s="108">
        <v>0</v>
      </c>
      <c r="D21" s="108">
        <v>0</v>
      </c>
      <c r="E21" s="108">
        <v>0</v>
      </c>
      <c r="F21" s="108">
        <v>0</v>
      </c>
      <c r="G21" s="108">
        <v>0</v>
      </c>
      <c r="H21" s="108">
        <v>0</v>
      </c>
      <c r="I21" s="108">
        <v>0</v>
      </c>
      <c r="J21" s="108">
        <v>0</v>
      </c>
      <c r="K21" s="108">
        <v>0</v>
      </c>
      <c r="L21" s="108">
        <v>0</v>
      </c>
      <c r="M21" s="108">
        <v>0</v>
      </c>
      <c r="N21" s="108">
        <v>0</v>
      </c>
      <c r="O21" s="108">
        <v>0</v>
      </c>
      <c r="P21" s="108">
        <v>0</v>
      </c>
      <c r="Q21" s="108">
        <v>0</v>
      </c>
      <c r="R21" s="108">
        <v>0</v>
      </c>
      <c r="S21" s="108">
        <v>0</v>
      </c>
      <c r="T21" s="109">
        <v>4</v>
      </c>
      <c r="U21" s="109">
        <v>5.5</v>
      </c>
      <c r="V21" s="109">
        <v>2.5</v>
      </c>
      <c r="W21" s="109"/>
      <c r="X21" s="109">
        <v>1.8</v>
      </c>
      <c r="Y21" s="109"/>
      <c r="Z21" s="108">
        <v>2.5</v>
      </c>
      <c r="AA21" s="108">
        <v>4</v>
      </c>
      <c r="AB21" s="108">
        <v>5.5</v>
      </c>
      <c r="AC21" s="108"/>
      <c r="AV21" s="73"/>
      <c r="AX21" s="43"/>
      <c r="BU21" s="73"/>
      <c r="BW21" s="43"/>
      <c r="CT21" s="73"/>
      <c r="CV21" s="43"/>
      <c r="DS21" s="73"/>
      <c r="DU21" s="43"/>
      <c r="ER21" s="73"/>
      <c r="ET21" s="43"/>
      <c r="FQ21" s="73"/>
      <c r="FS21" s="43"/>
      <c r="GP21" s="73"/>
      <c r="GR21" s="43"/>
      <c r="HO21" s="73"/>
      <c r="HQ21" s="43"/>
      <c r="IN21" s="73"/>
      <c r="IP21" s="43"/>
      <c r="JM21" s="73"/>
      <c r="JO21" s="43"/>
      <c r="KL21" s="73"/>
      <c r="KN21" s="43"/>
      <c r="LK21" s="73"/>
      <c r="LM21" s="43"/>
      <c r="MJ21" s="73"/>
      <c r="ML21" s="43"/>
      <c r="NI21" s="73"/>
      <c r="NK21" s="43"/>
      <c r="OH21" s="73"/>
      <c r="OJ21" s="43"/>
      <c r="PG21" s="73"/>
      <c r="PI21" s="43"/>
      <c r="QF21" s="73"/>
      <c r="QH21" s="43"/>
      <c r="RE21" s="73"/>
      <c r="RG21" s="43"/>
      <c r="SD21" s="73"/>
      <c r="SF21" s="43"/>
      <c r="TC21" s="73"/>
      <c r="TE21" s="43"/>
      <c r="UB21" s="73"/>
      <c r="UD21" s="43"/>
      <c r="VA21" s="73"/>
      <c r="VC21" s="43"/>
      <c r="VZ21" s="73"/>
      <c r="WB21" s="43"/>
      <c r="WY21" s="73"/>
      <c r="XA21" s="43"/>
      <c r="XX21" s="73"/>
      <c r="XZ21" s="43"/>
      <c r="YW21" s="73"/>
      <c r="YY21" s="43"/>
      <c r="ZV21" s="73"/>
      <c r="ZX21" s="43"/>
      <c r="AAU21" s="73"/>
      <c r="AAW21" s="43"/>
      <c r="ABT21" s="73"/>
      <c r="ABV21" s="43"/>
      <c r="ACS21" s="73"/>
      <c r="ACU21" s="43"/>
      <c r="ADR21" s="73"/>
      <c r="ADT21" s="43"/>
      <c r="AEQ21" s="73"/>
      <c r="AES21" s="43"/>
      <c r="AFP21" s="73"/>
      <c r="AFR21" s="43"/>
      <c r="AGO21" s="73"/>
      <c r="AGQ21" s="43"/>
      <c r="AHN21" s="73"/>
      <c r="AHP21" s="43"/>
      <c r="AIM21" s="73"/>
      <c r="AIO21" s="43"/>
      <c r="AJL21" s="73"/>
      <c r="AJN21" s="43"/>
      <c r="AKK21" s="73"/>
      <c r="AKM21" s="43"/>
      <c r="ALJ21" s="73"/>
      <c r="ALL21" s="43"/>
      <c r="AMI21" s="73"/>
      <c r="AMK21" s="43"/>
      <c r="ANH21" s="73"/>
      <c r="ANJ21" s="43"/>
      <c r="AOG21" s="73"/>
      <c r="AOI21" s="43"/>
      <c r="APF21" s="73"/>
      <c r="APH21" s="43"/>
      <c r="AQE21" s="73"/>
      <c r="AQG21" s="43"/>
      <c r="ARD21" s="73"/>
      <c r="ARF21" s="43"/>
      <c r="ASC21" s="73"/>
      <c r="ASE21" s="43"/>
      <c r="ATB21" s="73"/>
      <c r="ATD21" s="43"/>
      <c r="AUA21" s="73"/>
      <c r="AUC21" s="43"/>
      <c r="AUZ21" s="73"/>
      <c r="AVB21" s="43"/>
      <c r="AVY21" s="73"/>
      <c r="AWA21" s="43"/>
      <c r="AWX21" s="73"/>
      <c r="AWZ21" s="43"/>
      <c r="AXW21" s="73"/>
      <c r="AXY21" s="43"/>
      <c r="AYV21" s="73"/>
      <c r="AYX21" s="43"/>
      <c r="AZU21" s="73"/>
      <c r="AZW21" s="43"/>
      <c r="BAT21" s="73"/>
      <c r="BAV21" s="43"/>
      <c r="BBS21" s="73"/>
      <c r="BBU21" s="43"/>
      <c r="BCR21" s="73"/>
      <c r="BCT21" s="43"/>
      <c r="BDQ21" s="73"/>
      <c r="BDS21" s="43"/>
      <c r="BEP21" s="73"/>
      <c r="BER21" s="43"/>
      <c r="BFO21" s="73"/>
      <c r="BFQ21" s="43"/>
      <c r="BGN21" s="73"/>
      <c r="BGP21" s="43"/>
      <c r="BHM21" s="73"/>
      <c r="BHO21" s="43"/>
      <c r="BIL21" s="73"/>
      <c r="BIN21" s="43"/>
      <c r="BJK21" s="73"/>
      <c r="BJM21" s="43"/>
      <c r="BKJ21" s="73"/>
      <c r="BKL21" s="43"/>
      <c r="BLI21" s="73"/>
      <c r="BLK21" s="43"/>
      <c r="BMH21" s="73"/>
      <c r="BMJ21" s="43"/>
      <c r="BNG21" s="73"/>
      <c r="BNI21" s="43"/>
      <c r="BOF21" s="73"/>
      <c r="BOH21" s="43"/>
      <c r="BPE21" s="73"/>
      <c r="BPG21" s="43"/>
      <c r="BQD21" s="73"/>
      <c r="BQF21" s="43"/>
      <c r="BRC21" s="73"/>
      <c r="BRE21" s="43"/>
      <c r="BSB21" s="73"/>
      <c r="BSD21" s="43"/>
      <c r="BTA21" s="73"/>
      <c r="BTC21" s="43"/>
      <c r="BTZ21" s="73"/>
      <c r="BUB21" s="43"/>
      <c r="BUY21" s="73"/>
      <c r="BVA21" s="43"/>
      <c r="BVX21" s="73"/>
      <c r="BVZ21" s="43"/>
      <c r="BWW21" s="73"/>
      <c r="BWY21" s="43"/>
      <c r="BXV21" s="73"/>
      <c r="BXX21" s="43"/>
      <c r="BYU21" s="73"/>
      <c r="BYW21" s="43"/>
      <c r="BZT21" s="73"/>
      <c r="BZV21" s="43"/>
      <c r="CAS21" s="73"/>
      <c r="CAU21" s="43"/>
      <c r="CBR21" s="73"/>
      <c r="CBT21" s="43"/>
      <c r="CCQ21" s="73"/>
      <c r="CCS21" s="43"/>
      <c r="CDP21" s="73"/>
      <c r="CDR21" s="43"/>
      <c r="CEO21" s="73"/>
      <c r="CEQ21" s="43"/>
      <c r="CFN21" s="73"/>
      <c r="CFP21" s="43"/>
      <c r="CGM21" s="73"/>
      <c r="CGO21" s="43"/>
      <c r="CHL21" s="73"/>
      <c r="CHN21" s="43"/>
      <c r="CIK21" s="73"/>
      <c r="CIM21" s="43"/>
      <c r="CJJ21" s="73"/>
      <c r="CJL21" s="43"/>
      <c r="CKI21" s="73"/>
      <c r="CKK21" s="43"/>
      <c r="CLH21" s="73"/>
      <c r="CLJ21" s="43"/>
      <c r="CMG21" s="73"/>
      <c r="CMI21" s="43"/>
      <c r="CNF21" s="73"/>
      <c r="CNH21" s="43"/>
      <c r="COE21" s="73"/>
      <c r="COG21" s="43"/>
      <c r="CPD21" s="73"/>
      <c r="CPF21" s="43"/>
      <c r="CQC21" s="73"/>
      <c r="CQE21" s="43"/>
      <c r="CRB21" s="73"/>
      <c r="CRD21" s="43"/>
      <c r="CSA21" s="73"/>
      <c r="CSC21" s="43"/>
      <c r="CSZ21" s="73"/>
      <c r="CTB21" s="43"/>
      <c r="CTY21" s="73"/>
      <c r="CUA21" s="43"/>
      <c r="CUX21" s="73"/>
      <c r="CUZ21" s="43"/>
      <c r="CVW21" s="73"/>
      <c r="CVY21" s="43"/>
      <c r="CWV21" s="73"/>
      <c r="CWX21" s="43"/>
      <c r="CXU21" s="73"/>
      <c r="CXW21" s="43"/>
      <c r="CYT21" s="73"/>
      <c r="CYV21" s="43"/>
      <c r="CZS21" s="73"/>
      <c r="CZU21" s="43"/>
      <c r="DAR21" s="73"/>
      <c r="DAT21" s="43"/>
      <c r="DBQ21" s="73"/>
      <c r="DBS21" s="43"/>
      <c r="DCP21" s="73"/>
      <c r="DCR21" s="43"/>
      <c r="DDO21" s="73"/>
      <c r="DDQ21" s="43"/>
      <c r="DEN21" s="73"/>
      <c r="DEP21" s="43"/>
      <c r="DFM21" s="73"/>
      <c r="DFO21" s="43"/>
      <c r="DGL21" s="73"/>
      <c r="DGN21" s="43"/>
      <c r="DHK21" s="73"/>
      <c r="DHM21" s="43"/>
      <c r="DIJ21" s="73"/>
      <c r="DIL21" s="43"/>
      <c r="DJI21" s="73"/>
      <c r="DJK21" s="43"/>
      <c r="DKH21" s="73"/>
      <c r="DKJ21" s="43"/>
      <c r="DLG21" s="73"/>
      <c r="DLI21" s="43"/>
      <c r="DMF21" s="73"/>
      <c r="DMH21" s="43"/>
      <c r="DNE21" s="73"/>
      <c r="DNG21" s="43"/>
      <c r="DOD21" s="73"/>
      <c r="DOF21" s="43"/>
      <c r="DPC21" s="73"/>
      <c r="DPE21" s="43"/>
      <c r="DQB21" s="73"/>
      <c r="DQD21" s="43"/>
      <c r="DRA21" s="73"/>
      <c r="DRC21" s="43"/>
      <c r="DRZ21" s="73"/>
      <c r="DSB21" s="43"/>
      <c r="DSY21" s="73"/>
      <c r="DTA21" s="43"/>
      <c r="DTX21" s="73"/>
      <c r="DTZ21" s="43"/>
      <c r="DUW21" s="73"/>
      <c r="DUY21" s="43"/>
      <c r="DVV21" s="73"/>
      <c r="DVX21" s="43"/>
      <c r="DWU21" s="73"/>
      <c r="DWW21" s="43"/>
      <c r="DXT21" s="73"/>
      <c r="DXV21" s="43"/>
      <c r="DYS21" s="73"/>
      <c r="DYU21" s="43"/>
      <c r="DZR21" s="73"/>
      <c r="DZT21" s="43"/>
      <c r="EAQ21" s="73"/>
      <c r="EAS21" s="43"/>
      <c r="EBP21" s="73"/>
      <c r="EBR21" s="43"/>
      <c r="ECO21" s="73"/>
      <c r="ECQ21" s="43"/>
      <c r="EDN21" s="73"/>
      <c r="EDP21" s="43"/>
      <c r="EEM21" s="73"/>
      <c r="EEO21" s="43"/>
      <c r="EFL21" s="73"/>
      <c r="EFN21" s="43"/>
      <c r="EGK21" s="73"/>
      <c r="EGM21" s="43"/>
      <c r="EHJ21" s="73"/>
      <c r="EHL21" s="43"/>
      <c r="EII21" s="73"/>
      <c r="EIK21" s="43"/>
      <c r="EJH21" s="73"/>
      <c r="EJJ21" s="43"/>
      <c r="EKG21" s="73"/>
      <c r="EKI21" s="43"/>
      <c r="ELF21" s="73"/>
      <c r="ELH21" s="43"/>
      <c r="EME21" s="73"/>
      <c r="EMG21" s="43"/>
      <c r="END21" s="73"/>
      <c r="ENF21" s="43"/>
      <c r="EOC21" s="73"/>
      <c r="EOE21" s="43"/>
      <c r="EPB21" s="73"/>
      <c r="EPD21" s="43"/>
      <c r="EQA21" s="73"/>
      <c r="EQC21" s="43"/>
      <c r="EQZ21" s="73"/>
      <c r="ERB21" s="43"/>
      <c r="ERY21" s="73"/>
      <c r="ESA21" s="43"/>
      <c r="ESX21" s="73"/>
      <c r="ESZ21" s="43"/>
      <c r="ETW21" s="73"/>
      <c r="ETY21" s="43"/>
      <c r="EUV21" s="73"/>
      <c r="EUX21" s="43"/>
      <c r="EVU21" s="73"/>
      <c r="EVW21" s="43"/>
      <c r="EWT21" s="73"/>
      <c r="EWV21" s="43"/>
      <c r="EXS21" s="73"/>
      <c r="EXU21" s="43"/>
      <c r="EYR21" s="73"/>
      <c r="EYT21" s="43"/>
      <c r="EZQ21" s="73"/>
      <c r="EZS21" s="43"/>
      <c r="FAP21" s="73"/>
      <c r="FAR21" s="43"/>
      <c r="FBO21" s="73"/>
      <c r="FBQ21" s="43"/>
      <c r="FCN21" s="73"/>
      <c r="FCP21" s="43"/>
      <c r="FDM21" s="73"/>
      <c r="FDO21" s="43"/>
      <c r="FEL21" s="73"/>
      <c r="FEN21" s="43"/>
      <c r="FFK21" s="73"/>
      <c r="FFM21" s="43"/>
      <c r="FGJ21" s="73"/>
      <c r="FGL21" s="43"/>
      <c r="FHI21" s="73"/>
      <c r="FHK21" s="43"/>
      <c r="FIH21" s="73"/>
      <c r="FIJ21" s="43"/>
      <c r="FJG21" s="73"/>
      <c r="FJI21" s="43"/>
      <c r="FKF21" s="73"/>
      <c r="FKH21" s="43"/>
      <c r="FLE21" s="73"/>
      <c r="FLG21" s="43"/>
      <c r="FMD21" s="73"/>
      <c r="FMF21" s="43"/>
      <c r="FNC21" s="73"/>
      <c r="FNE21" s="43"/>
      <c r="FOB21" s="73"/>
      <c r="FOD21" s="43"/>
      <c r="FPA21" s="73"/>
      <c r="FPC21" s="43"/>
      <c r="FPZ21" s="73"/>
      <c r="FQB21" s="43"/>
      <c r="FQY21" s="73"/>
      <c r="FRA21" s="43"/>
      <c r="FRX21" s="73"/>
      <c r="FRZ21" s="43"/>
      <c r="FSW21" s="73"/>
      <c r="FSY21" s="43"/>
      <c r="FTV21" s="73"/>
      <c r="FTX21" s="43"/>
      <c r="FUU21" s="73"/>
      <c r="FUW21" s="43"/>
      <c r="FVT21" s="73"/>
      <c r="FVV21" s="43"/>
      <c r="FWS21" s="73"/>
      <c r="FWU21" s="43"/>
      <c r="FXR21" s="73"/>
      <c r="FXT21" s="43"/>
      <c r="FYQ21" s="73"/>
      <c r="FYS21" s="43"/>
      <c r="FZP21" s="73"/>
      <c r="FZR21" s="43"/>
      <c r="GAO21" s="73"/>
      <c r="GAQ21" s="43"/>
      <c r="GBN21" s="73"/>
      <c r="GBP21" s="43"/>
      <c r="GCM21" s="73"/>
      <c r="GCO21" s="43"/>
      <c r="GDL21" s="73"/>
      <c r="GDN21" s="43"/>
      <c r="GEK21" s="73"/>
      <c r="GEM21" s="43"/>
      <c r="GFJ21" s="73"/>
      <c r="GFL21" s="43"/>
      <c r="GGI21" s="73"/>
      <c r="GGK21" s="43"/>
      <c r="GHH21" s="73"/>
      <c r="GHJ21" s="43"/>
      <c r="GIG21" s="73"/>
      <c r="GII21" s="43"/>
      <c r="GJF21" s="73"/>
      <c r="GJH21" s="43"/>
      <c r="GKE21" s="73"/>
      <c r="GKG21" s="43"/>
      <c r="GLD21" s="73"/>
      <c r="GLF21" s="43"/>
      <c r="GMC21" s="73"/>
      <c r="GME21" s="43"/>
      <c r="GNB21" s="73"/>
      <c r="GND21" s="43"/>
      <c r="GOA21" s="73"/>
      <c r="GOC21" s="43"/>
      <c r="GOZ21" s="73"/>
      <c r="GPB21" s="43"/>
      <c r="GPY21" s="73"/>
      <c r="GQA21" s="43"/>
      <c r="GQX21" s="73"/>
      <c r="GQZ21" s="43"/>
      <c r="GRW21" s="73"/>
      <c r="GRY21" s="43"/>
      <c r="GSV21" s="73"/>
      <c r="GSX21" s="43"/>
      <c r="GTU21" s="73"/>
      <c r="GTW21" s="43"/>
      <c r="GUT21" s="73"/>
      <c r="GUV21" s="43"/>
      <c r="GVS21" s="73"/>
      <c r="GVU21" s="43"/>
      <c r="GWR21" s="73"/>
      <c r="GWT21" s="43"/>
      <c r="GXQ21" s="73"/>
      <c r="GXS21" s="43"/>
      <c r="GYP21" s="73"/>
      <c r="GYR21" s="43"/>
      <c r="GZO21" s="73"/>
      <c r="GZQ21" s="43"/>
      <c r="HAN21" s="73"/>
      <c r="HAP21" s="43"/>
      <c r="HBM21" s="73"/>
      <c r="HBO21" s="43"/>
      <c r="HCL21" s="73"/>
      <c r="HCN21" s="43"/>
      <c r="HDK21" s="73"/>
      <c r="HDM21" s="43"/>
      <c r="HEJ21" s="73"/>
      <c r="HEL21" s="43"/>
      <c r="HFI21" s="73"/>
      <c r="HFK21" s="43"/>
      <c r="HGH21" s="73"/>
      <c r="HGJ21" s="43"/>
      <c r="HHG21" s="73"/>
      <c r="HHI21" s="43"/>
      <c r="HIF21" s="73"/>
      <c r="HIH21" s="43"/>
      <c r="HJE21" s="73"/>
      <c r="HJG21" s="43"/>
      <c r="HKD21" s="73"/>
      <c r="HKF21" s="43"/>
      <c r="HLC21" s="73"/>
      <c r="HLE21" s="43"/>
      <c r="HMB21" s="73"/>
      <c r="HMD21" s="43"/>
      <c r="HNA21" s="73"/>
      <c r="HNC21" s="43"/>
      <c r="HNZ21" s="73"/>
      <c r="HOB21" s="43"/>
      <c r="HOY21" s="73"/>
      <c r="HPA21" s="43"/>
      <c r="HPX21" s="73"/>
      <c r="HPZ21" s="43"/>
      <c r="HQW21" s="73"/>
      <c r="HQY21" s="43"/>
      <c r="HRV21" s="73"/>
      <c r="HRX21" s="43"/>
      <c r="HSU21" s="73"/>
      <c r="HSW21" s="43"/>
      <c r="HTT21" s="73"/>
      <c r="HTV21" s="43"/>
      <c r="HUS21" s="73"/>
      <c r="HUU21" s="43"/>
      <c r="HVR21" s="73"/>
      <c r="HVT21" s="43"/>
      <c r="HWQ21" s="73"/>
      <c r="HWS21" s="43"/>
      <c r="HXP21" s="73"/>
      <c r="HXR21" s="43"/>
      <c r="HYO21" s="73"/>
      <c r="HYQ21" s="43"/>
      <c r="HZN21" s="73"/>
      <c r="HZP21" s="43"/>
      <c r="IAM21" s="73"/>
      <c r="IAO21" s="43"/>
      <c r="IBL21" s="73"/>
      <c r="IBN21" s="43"/>
      <c r="ICK21" s="73"/>
      <c r="ICM21" s="43"/>
      <c r="IDJ21" s="73"/>
      <c r="IDL21" s="43"/>
      <c r="IEI21" s="73"/>
      <c r="IEK21" s="43"/>
      <c r="IFH21" s="73"/>
      <c r="IFJ21" s="43"/>
      <c r="IGG21" s="73"/>
      <c r="IGI21" s="43"/>
      <c r="IHF21" s="73"/>
      <c r="IHH21" s="43"/>
      <c r="IIE21" s="73"/>
      <c r="IIG21" s="43"/>
      <c r="IJD21" s="73"/>
      <c r="IJF21" s="43"/>
      <c r="IKC21" s="73"/>
      <c r="IKE21" s="43"/>
      <c r="ILB21" s="73"/>
      <c r="ILD21" s="43"/>
      <c r="IMA21" s="73"/>
      <c r="IMC21" s="43"/>
      <c r="IMZ21" s="73"/>
      <c r="INB21" s="43"/>
      <c r="INY21" s="73"/>
      <c r="IOA21" s="43"/>
      <c r="IOX21" s="73"/>
      <c r="IOZ21" s="43"/>
      <c r="IPW21" s="73"/>
      <c r="IPY21" s="43"/>
      <c r="IQV21" s="73"/>
      <c r="IQX21" s="43"/>
      <c r="IRU21" s="73"/>
      <c r="IRW21" s="43"/>
      <c r="IST21" s="73"/>
      <c r="ISV21" s="43"/>
      <c r="ITS21" s="73"/>
      <c r="ITU21" s="43"/>
      <c r="IUR21" s="73"/>
      <c r="IUT21" s="43"/>
      <c r="IVQ21" s="73"/>
      <c r="IVS21" s="43"/>
      <c r="IWP21" s="73"/>
      <c r="IWR21" s="43"/>
      <c r="IXO21" s="73"/>
      <c r="IXQ21" s="43"/>
      <c r="IYN21" s="73"/>
      <c r="IYP21" s="43"/>
      <c r="IZM21" s="73"/>
      <c r="IZO21" s="43"/>
      <c r="JAL21" s="73"/>
      <c r="JAN21" s="43"/>
      <c r="JBK21" s="73"/>
      <c r="JBM21" s="43"/>
      <c r="JCJ21" s="73"/>
      <c r="JCL21" s="43"/>
      <c r="JDI21" s="73"/>
      <c r="JDK21" s="43"/>
      <c r="JEH21" s="73"/>
      <c r="JEJ21" s="43"/>
      <c r="JFG21" s="73"/>
      <c r="JFI21" s="43"/>
      <c r="JGF21" s="73"/>
      <c r="JGH21" s="43"/>
      <c r="JHE21" s="73"/>
      <c r="JHG21" s="43"/>
      <c r="JID21" s="73"/>
      <c r="JIF21" s="43"/>
      <c r="JJC21" s="73"/>
      <c r="JJE21" s="43"/>
      <c r="JKB21" s="73"/>
      <c r="JKD21" s="43"/>
      <c r="JLA21" s="73"/>
      <c r="JLC21" s="43"/>
      <c r="JLZ21" s="73"/>
      <c r="JMB21" s="43"/>
      <c r="JMY21" s="73"/>
      <c r="JNA21" s="43"/>
      <c r="JNX21" s="73"/>
      <c r="JNZ21" s="43"/>
      <c r="JOW21" s="73"/>
      <c r="JOY21" s="43"/>
      <c r="JPV21" s="73"/>
      <c r="JPX21" s="43"/>
      <c r="JQU21" s="73"/>
      <c r="JQW21" s="43"/>
      <c r="JRT21" s="73"/>
      <c r="JRV21" s="43"/>
      <c r="JSS21" s="73"/>
      <c r="JSU21" s="43"/>
      <c r="JTR21" s="73"/>
      <c r="JTT21" s="43"/>
      <c r="JUQ21" s="73"/>
      <c r="JUS21" s="43"/>
      <c r="JVP21" s="73"/>
      <c r="JVR21" s="43"/>
      <c r="JWO21" s="73"/>
      <c r="JWQ21" s="43"/>
      <c r="JXN21" s="73"/>
      <c r="JXP21" s="43"/>
      <c r="JYM21" s="73"/>
      <c r="JYO21" s="43"/>
      <c r="JZL21" s="73"/>
      <c r="JZN21" s="43"/>
      <c r="KAK21" s="73"/>
      <c r="KAM21" s="43"/>
      <c r="KBJ21" s="73"/>
      <c r="KBL21" s="43"/>
      <c r="KCI21" s="73"/>
      <c r="KCK21" s="43"/>
      <c r="KDH21" s="73"/>
      <c r="KDJ21" s="43"/>
      <c r="KEG21" s="73"/>
      <c r="KEI21" s="43"/>
      <c r="KFF21" s="73"/>
      <c r="KFH21" s="43"/>
      <c r="KGE21" s="73"/>
      <c r="KGG21" s="43"/>
      <c r="KHD21" s="73"/>
      <c r="KHF21" s="43"/>
      <c r="KIC21" s="73"/>
      <c r="KIE21" s="43"/>
      <c r="KJB21" s="73"/>
      <c r="KJD21" s="43"/>
      <c r="KKA21" s="73"/>
      <c r="KKC21" s="43"/>
      <c r="KKZ21" s="73"/>
      <c r="KLB21" s="43"/>
      <c r="KLY21" s="73"/>
      <c r="KMA21" s="43"/>
      <c r="KMX21" s="73"/>
      <c r="KMZ21" s="43"/>
      <c r="KNW21" s="73"/>
      <c r="KNY21" s="43"/>
      <c r="KOV21" s="73"/>
      <c r="KOX21" s="43"/>
      <c r="KPU21" s="73"/>
      <c r="KPW21" s="43"/>
      <c r="KQT21" s="73"/>
      <c r="KQV21" s="43"/>
      <c r="KRS21" s="73"/>
      <c r="KRU21" s="43"/>
      <c r="KSR21" s="73"/>
      <c r="KST21" s="43"/>
      <c r="KTQ21" s="73"/>
      <c r="KTS21" s="43"/>
      <c r="KUP21" s="73"/>
      <c r="KUR21" s="43"/>
      <c r="KVO21" s="73"/>
      <c r="KVQ21" s="43"/>
      <c r="KWN21" s="73"/>
      <c r="KWP21" s="43"/>
      <c r="KXM21" s="73"/>
      <c r="KXO21" s="43"/>
      <c r="KYL21" s="73"/>
      <c r="KYN21" s="43"/>
      <c r="KZK21" s="73"/>
      <c r="KZM21" s="43"/>
      <c r="LAJ21" s="73"/>
      <c r="LAL21" s="43"/>
      <c r="LBI21" s="73"/>
      <c r="LBK21" s="43"/>
      <c r="LCH21" s="73"/>
      <c r="LCJ21" s="43"/>
      <c r="LDG21" s="73"/>
      <c r="LDI21" s="43"/>
      <c r="LEF21" s="73"/>
      <c r="LEH21" s="43"/>
      <c r="LFE21" s="73"/>
      <c r="LFG21" s="43"/>
      <c r="LGD21" s="73"/>
      <c r="LGF21" s="43"/>
      <c r="LHC21" s="73"/>
      <c r="LHE21" s="43"/>
      <c r="LIB21" s="73"/>
      <c r="LID21" s="43"/>
      <c r="LJA21" s="73"/>
      <c r="LJC21" s="43"/>
      <c r="LJZ21" s="73"/>
      <c r="LKB21" s="43"/>
      <c r="LKY21" s="73"/>
      <c r="LLA21" s="43"/>
      <c r="LLX21" s="73"/>
      <c r="LLZ21" s="43"/>
      <c r="LMW21" s="73"/>
      <c r="LMY21" s="43"/>
      <c r="LNV21" s="73"/>
      <c r="LNX21" s="43"/>
      <c r="LOU21" s="73"/>
      <c r="LOW21" s="43"/>
      <c r="LPT21" s="73"/>
      <c r="LPV21" s="43"/>
      <c r="LQS21" s="73"/>
      <c r="LQU21" s="43"/>
      <c r="LRR21" s="73"/>
      <c r="LRT21" s="43"/>
      <c r="LSQ21" s="73"/>
      <c r="LSS21" s="43"/>
      <c r="LTP21" s="73"/>
      <c r="LTR21" s="43"/>
      <c r="LUO21" s="73"/>
      <c r="LUQ21" s="43"/>
      <c r="LVN21" s="73"/>
      <c r="LVP21" s="43"/>
      <c r="LWM21" s="73"/>
      <c r="LWO21" s="43"/>
      <c r="LXL21" s="73"/>
      <c r="LXN21" s="43"/>
      <c r="LYK21" s="73"/>
      <c r="LYM21" s="43"/>
      <c r="LZJ21" s="73"/>
      <c r="LZL21" s="43"/>
      <c r="MAI21" s="73"/>
      <c r="MAK21" s="43"/>
      <c r="MBH21" s="73"/>
      <c r="MBJ21" s="43"/>
      <c r="MCG21" s="73"/>
      <c r="MCI21" s="43"/>
      <c r="MDF21" s="73"/>
      <c r="MDH21" s="43"/>
      <c r="MEE21" s="73"/>
      <c r="MEG21" s="43"/>
      <c r="MFD21" s="73"/>
      <c r="MFF21" s="43"/>
      <c r="MGC21" s="73"/>
      <c r="MGE21" s="43"/>
      <c r="MHB21" s="73"/>
      <c r="MHD21" s="43"/>
      <c r="MIA21" s="73"/>
      <c r="MIC21" s="43"/>
      <c r="MIZ21" s="73"/>
      <c r="MJB21" s="43"/>
      <c r="MJY21" s="73"/>
      <c r="MKA21" s="43"/>
      <c r="MKX21" s="73"/>
      <c r="MKZ21" s="43"/>
      <c r="MLW21" s="73"/>
      <c r="MLY21" s="43"/>
      <c r="MMV21" s="73"/>
      <c r="MMX21" s="43"/>
      <c r="MNU21" s="73"/>
      <c r="MNW21" s="43"/>
      <c r="MOT21" s="73"/>
      <c r="MOV21" s="43"/>
      <c r="MPS21" s="73"/>
      <c r="MPU21" s="43"/>
      <c r="MQR21" s="73"/>
      <c r="MQT21" s="43"/>
      <c r="MRQ21" s="73"/>
      <c r="MRS21" s="43"/>
      <c r="MSP21" s="73"/>
      <c r="MSR21" s="43"/>
      <c r="MTO21" s="73"/>
      <c r="MTQ21" s="43"/>
      <c r="MUN21" s="73"/>
      <c r="MUP21" s="43"/>
      <c r="MVM21" s="73"/>
      <c r="MVO21" s="43"/>
      <c r="MWL21" s="73"/>
      <c r="MWN21" s="43"/>
      <c r="MXK21" s="73"/>
      <c r="MXM21" s="43"/>
      <c r="MYJ21" s="73"/>
      <c r="MYL21" s="43"/>
      <c r="MZI21" s="73"/>
      <c r="MZK21" s="43"/>
      <c r="NAH21" s="73"/>
      <c r="NAJ21" s="43"/>
      <c r="NBG21" s="73"/>
      <c r="NBI21" s="43"/>
      <c r="NCF21" s="73"/>
      <c r="NCH21" s="43"/>
      <c r="NDE21" s="73"/>
      <c r="NDG21" s="43"/>
      <c r="NED21" s="73"/>
      <c r="NEF21" s="43"/>
      <c r="NFC21" s="73"/>
      <c r="NFE21" s="43"/>
      <c r="NGB21" s="73"/>
      <c r="NGD21" s="43"/>
      <c r="NHA21" s="73"/>
      <c r="NHC21" s="43"/>
      <c r="NHZ21" s="73"/>
      <c r="NIB21" s="43"/>
      <c r="NIY21" s="73"/>
      <c r="NJA21" s="43"/>
      <c r="NJX21" s="73"/>
      <c r="NJZ21" s="43"/>
      <c r="NKW21" s="73"/>
      <c r="NKY21" s="43"/>
      <c r="NLV21" s="73"/>
      <c r="NLX21" s="43"/>
      <c r="NMU21" s="73"/>
      <c r="NMW21" s="43"/>
      <c r="NNT21" s="73"/>
      <c r="NNV21" s="43"/>
      <c r="NOS21" s="73"/>
      <c r="NOU21" s="43"/>
      <c r="NPR21" s="73"/>
      <c r="NPT21" s="43"/>
      <c r="NQQ21" s="73"/>
      <c r="NQS21" s="43"/>
      <c r="NRP21" s="73"/>
      <c r="NRR21" s="43"/>
      <c r="NSO21" s="73"/>
      <c r="NSQ21" s="43"/>
      <c r="NTN21" s="73"/>
      <c r="NTP21" s="43"/>
      <c r="NUM21" s="73"/>
      <c r="NUO21" s="43"/>
      <c r="NVL21" s="73"/>
      <c r="NVN21" s="43"/>
      <c r="NWK21" s="73"/>
      <c r="NWM21" s="43"/>
      <c r="NXJ21" s="73"/>
      <c r="NXL21" s="43"/>
      <c r="NYI21" s="73"/>
      <c r="NYK21" s="43"/>
      <c r="NZH21" s="73"/>
      <c r="NZJ21" s="43"/>
      <c r="OAG21" s="73"/>
      <c r="OAI21" s="43"/>
      <c r="OBF21" s="73"/>
      <c r="OBH21" s="43"/>
      <c r="OCE21" s="73"/>
      <c r="OCG21" s="43"/>
      <c r="ODD21" s="73"/>
      <c r="ODF21" s="43"/>
      <c r="OEC21" s="73"/>
      <c r="OEE21" s="43"/>
      <c r="OFB21" s="73"/>
      <c r="OFD21" s="43"/>
      <c r="OGA21" s="73"/>
      <c r="OGC21" s="43"/>
      <c r="OGZ21" s="73"/>
      <c r="OHB21" s="43"/>
      <c r="OHY21" s="73"/>
      <c r="OIA21" s="43"/>
      <c r="OIX21" s="73"/>
      <c r="OIZ21" s="43"/>
      <c r="OJW21" s="73"/>
      <c r="OJY21" s="43"/>
      <c r="OKV21" s="73"/>
      <c r="OKX21" s="43"/>
      <c r="OLU21" s="73"/>
      <c r="OLW21" s="43"/>
      <c r="OMT21" s="73"/>
      <c r="OMV21" s="43"/>
      <c r="ONS21" s="73"/>
      <c r="ONU21" s="43"/>
      <c r="OOR21" s="73"/>
      <c r="OOT21" s="43"/>
      <c r="OPQ21" s="73"/>
      <c r="OPS21" s="43"/>
      <c r="OQP21" s="73"/>
      <c r="OQR21" s="43"/>
      <c r="ORO21" s="73"/>
      <c r="ORQ21" s="43"/>
      <c r="OSN21" s="73"/>
      <c r="OSP21" s="43"/>
      <c r="OTM21" s="73"/>
      <c r="OTO21" s="43"/>
      <c r="OUL21" s="73"/>
      <c r="OUN21" s="43"/>
      <c r="OVK21" s="73"/>
      <c r="OVM21" s="43"/>
      <c r="OWJ21" s="73"/>
      <c r="OWL21" s="43"/>
      <c r="OXI21" s="73"/>
      <c r="OXK21" s="43"/>
      <c r="OYH21" s="73"/>
      <c r="OYJ21" s="43"/>
      <c r="OZG21" s="73"/>
      <c r="OZI21" s="43"/>
      <c r="PAF21" s="73"/>
      <c r="PAH21" s="43"/>
      <c r="PBE21" s="73"/>
      <c r="PBG21" s="43"/>
      <c r="PCD21" s="73"/>
      <c r="PCF21" s="43"/>
      <c r="PDC21" s="73"/>
      <c r="PDE21" s="43"/>
      <c r="PEB21" s="73"/>
      <c r="PED21" s="43"/>
      <c r="PFA21" s="73"/>
      <c r="PFC21" s="43"/>
      <c r="PFZ21" s="73"/>
      <c r="PGB21" s="43"/>
      <c r="PGY21" s="73"/>
      <c r="PHA21" s="43"/>
      <c r="PHX21" s="73"/>
      <c r="PHZ21" s="43"/>
      <c r="PIW21" s="73"/>
      <c r="PIY21" s="43"/>
      <c r="PJV21" s="73"/>
      <c r="PJX21" s="43"/>
      <c r="PKU21" s="73"/>
      <c r="PKW21" s="43"/>
      <c r="PLT21" s="73"/>
      <c r="PLV21" s="43"/>
      <c r="PMS21" s="73"/>
      <c r="PMU21" s="43"/>
      <c r="PNR21" s="73"/>
      <c r="PNT21" s="43"/>
      <c r="POQ21" s="73"/>
      <c r="POS21" s="43"/>
      <c r="PPP21" s="73"/>
      <c r="PPR21" s="43"/>
      <c r="PQO21" s="73"/>
      <c r="PQQ21" s="43"/>
      <c r="PRN21" s="73"/>
      <c r="PRP21" s="43"/>
      <c r="PSM21" s="73"/>
      <c r="PSO21" s="43"/>
      <c r="PTL21" s="73"/>
      <c r="PTN21" s="43"/>
      <c r="PUK21" s="73"/>
      <c r="PUM21" s="43"/>
      <c r="PVJ21" s="73"/>
      <c r="PVL21" s="43"/>
      <c r="PWI21" s="73"/>
      <c r="PWK21" s="43"/>
      <c r="PXH21" s="73"/>
      <c r="PXJ21" s="43"/>
      <c r="PYG21" s="73"/>
      <c r="PYI21" s="43"/>
      <c r="PZF21" s="73"/>
      <c r="PZH21" s="43"/>
      <c r="QAE21" s="73"/>
      <c r="QAG21" s="43"/>
      <c r="QBD21" s="73"/>
      <c r="QBF21" s="43"/>
      <c r="QCC21" s="73"/>
      <c r="QCE21" s="43"/>
      <c r="QDB21" s="73"/>
      <c r="QDD21" s="43"/>
      <c r="QEA21" s="73"/>
      <c r="QEC21" s="43"/>
      <c r="QEZ21" s="73"/>
      <c r="QFB21" s="43"/>
      <c r="QFY21" s="73"/>
      <c r="QGA21" s="43"/>
      <c r="QGX21" s="73"/>
      <c r="QGZ21" s="43"/>
      <c r="QHW21" s="73"/>
      <c r="QHY21" s="43"/>
      <c r="QIV21" s="73"/>
      <c r="QIX21" s="43"/>
      <c r="QJU21" s="73"/>
      <c r="QJW21" s="43"/>
      <c r="QKT21" s="73"/>
      <c r="QKV21" s="43"/>
      <c r="QLS21" s="73"/>
      <c r="QLU21" s="43"/>
      <c r="QMR21" s="73"/>
      <c r="QMT21" s="43"/>
      <c r="QNQ21" s="73"/>
      <c r="QNS21" s="43"/>
      <c r="QOP21" s="73"/>
      <c r="QOR21" s="43"/>
      <c r="QPO21" s="73"/>
      <c r="QPQ21" s="43"/>
      <c r="QQN21" s="73"/>
      <c r="QQP21" s="43"/>
      <c r="QRM21" s="73"/>
      <c r="QRO21" s="43"/>
      <c r="QSL21" s="73"/>
      <c r="QSN21" s="43"/>
      <c r="QTK21" s="73"/>
      <c r="QTM21" s="43"/>
      <c r="QUJ21" s="73"/>
      <c r="QUL21" s="43"/>
      <c r="QVI21" s="73"/>
      <c r="QVK21" s="43"/>
      <c r="QWH21" s="73"/>
      <c r="QWJ21" s="43"/>
      <c r="QXG21" s="73"/>
      <c r="QXI21" s="43"/>
      <c r="QYF21" s="73"/>
      <c r="QYH21" s="43"/>
      <c r="QZE21" s="73"/>
      <c r="QZG21" s="43"/>
      <c r="RAD21" s="73"/>
      <c r="RAF21" s="43"/>
      <c r="RBC21" s="73"/>
      <c r="RBE21" s="43"/>
      <c r="RCB21" s="73"/>
      <c r="RCD21" s="43"/>
      <c r="RDA21" s="73"/>
      <c r="RDC21" s="43"/>
      <c r="RDZ21" s="73"/>
      <c r="REB21" s="43"/>
      <c r="REY21" s="73"/>
      <c r="RFA21" s="43"/>
      <c r="RFX21" s="73"/>
      <c r="RFZ21" s="43"/>
      <c r="RGW21" s="73"/>
      <c r="RGY21" s="43"/>
      <c r="RHV21" s="73"/>
      <c r="RHX21" s="43"/>
      <c r="RIU21" s="73"/>
      <c r="RIW21" s="43"/>
      <c r="RJT21" s="73"/>
      <c r="RJV21" s="43"/>
      <c r="RKS21" s="73"/>
      <c r="RKU21" s="43"/>
      <c r="RLR21" s="73"/>
      <c r="RLT21" s="43"/>
      <c r="RMQ21" s="73"/>
      <c r="RMS21" s="43"/>
      <c r="RNP21" s="73"/>
      <c r="RNR21" s="43"/>
      <c r="ROO21" s="73"/>
      <c r="ROQ21" s="43"/>
      <c r="RPN21" s="73"/>
      <c r="RPP21" s="43"/>
      <c r="RQM21" s="73"/>
      <c r="RQO21" s="43"/>
      <c r="RRL21" s="73"/>
      <c r="RRN21" s="43"/>
      <c r="RSK21" s="73"/>
      <c r="RSM21" s="43"/>
      <c r="RTJ21" s="73"/>
      <c r="RTL21" s="43"/>
      <c r="RUI21" s="73"/>
      <c r="RUK21" s="43"/>
      <c r="RVH21" s="73"/>
      <c r="RVJ21" s="43"/>
      <c r="RWG21" s="73"/>
      <c r="RWI21" s="43"/>
      <c r="RXF21" s="73"/>
      <c r="RXH21" s="43"/>
      <c r="RYE21" s="73"/>
      <c r="RYG21" s="43"/>
      <c r="RZD21" s="73"/>
      <c r="RZF21" s="43"/>
      <c r="SAC21" s="73"/>
      <c r="SAE21" s="43"/>
      <c r="SBB21" s="73"/>
      <c r="SBD21" s="43"/>
      <c r="SCA21" s="73"/>
      <c r="SCC21" s="43"/>
      <c r="SCZ21" s="73"/>
      <c r="SDB21" s="43"/>
      <c r="SDY21" s="73"/>
      <c r="SEA21" s="43"/>
      <c r="SEX21" s="73"/>
      <c r="SEZ21" s="43"/>
      <c r="SFW21" s="73"/>
      <c r="SFY21" s="43"/>
      <c r="SGV21" s="73"/>
      <c r="SGX21" s="43"/>
      <c r="SHU21" s="73"/>
      <c r="SHW21" s="43"/>
      <c r="SIT21" s="73"/>
      <c r="SIV21" s="43"/>
      <c r="SJS21" s="73"/>
      <c r="SJU21" s="43"/>
      <c r="SKR21" s="73"/>
      <c r="SKT21" s="43"/>
      <c r="SLQ21" s="73"/>
      <c r="SLS21" s="43"/>
      <c r="SMP21" s="73"/>
      <c r="SMR21" s="43"/>
      <c r="SNO21" s="73"/>
      <c r="SNQ21" s="43"/>
      <c r="SON21" s="73"/>
      <c r="SOP21" s="43"/>
      <c r="SPM21" s="73"/>
      <c r="SPO21" s="43"/>
      <c r="SQL21" s="73"/>
      <c r="SQN21" s="43"/>
      <c r="SRK21" s="73"/>
      <c r="SRM21" s="43"/>
      <c r="SSJ21" s="73"/>
      <c r="SSL21" s="43"/>
      <c r="STI21" s="73"/>
      <c r="STK21" s="43"/>
      <c r="SUH21" s="73"/>
      <c r="SUJ21" s="43"/>
      <c r="SVG21" s="73"/>
      <c r="SVI21" s="43"/>
      <c r="SWF21" s="73"/>
      <c r="SWH21" s="43"/>
      <c r="SXE21" s="73"/>
      <c r="SXG21" s="43"/>
      <c r="SYD21" s="73"/>
      <c r="SYF21" s="43"/>
      <c r="SZC21" s="73"/>
      <c r="SZE21" s="43"/>
      <c r="TAB21" s="73"/>
      <c r="TAD21" s="43"/>
      <c r="TBA21" s="73"/>
      <c r="TBC21" s="43"/>
      <c r="TBZ21" s="73"/>
      <c r="TCB21" s="43"/>
      <c r="TCY21" s="73"/>
      <c r="TDA21" s="43"/>
      <c r="TDX21" s="73"/>
      <c r="TDZ21" s="43"/>
      <c r="TEW21" s="73"/>
      <c r="TEY21" s="43"/>
      <c r="TFV21" s="73"/>
      <c r="TFX21" s="43"/>
      <c r="TGU21" s="73"/>
      <c r="TGW21" s="43"/>
      <c r="THT21" s="73"/>
      <c r="THV21" s="43"/>
      <c r="TIS21" s="73"/>
      <c r="TIU21" s="43"/>
      <c r="TJR21" s="73"/>
      <c r="TJT21" s="43"/>
      <c r="TKQ21" s="73"/>
      <c r="TKS21" s="43"/>
      <c r="TLP21" s="73"/>
      <c r="TLR21" s="43"/>
      <c r="TMO21" s="73"/>
      <c r="TMQ21" s="43"/>
      <c r="TNN21" s="73"/>
      <c r="TNP21" s="43"/>
      <c r="TOM21" s="73"/>
      <c r="TOO21" s="43"/>
      <c r="TPL21" s="73"/>
      <c r="TPN21" s="43"/>
      <c r="TQK21" s="73"/>
      <c r="TQM21" s="43"/>
      <c r="TRJ21" s="73"/>
      <c r="TRL21" s="43"/>
      <c r="TSI21" s="73"/>
      <c r="TSK21" s="43"/>
      <c r="TTH21" s="73"/>
      <c r="TTJ21" s="43"/>
      <c r="TUG21" s="73"/>
      <c r="TUI21" s="43"/>
      <c r="TVF21" s="73"/>
      <c r="TVH21" s="43"/>
      <c r="TWE21" s="73"/>
      <c r="TWG21" s="43"/>
      <c r="TXD21" s="73"/>
      <c r="TXF21" s="43"/>
      <c r="TYC21" s="73"/>
      <c r="TYE21" s="43"/>
      <c r="TZB21" s="73"/>
      <c r="TZD21" s="43"/>
      <c r="UAA21" s="73"/>
      <c r="UAC21" s="43"/>
      <c r="UAZ21" s="73"/>
      <c r="UBB21" s="43"/>
      <c r="UBY21" s="73"/>
      <c r="UCA21" s="43"/>
      <c r="UCX21" s="73"/>
      <c r="UCZ21" s="43"/>
      <c r="UDW21" s="73"/>
      <c r="UDY21" s="43"/>
      <c r="UEV21" s="73"/>
      <c r="UEX21" s="43"/>
      <c r="UFU21" s="73"/>
      <c r="UFW21" s="43"/>
      <c r="UGT21" s="73"/>
      <c r="UGV21" s="43"/>
      <c r="UHS21" s="73"/>
      <c r="UHU21" s="43"/>
      <c r="UIR21" s="73"/>
      <c r="UIT21" s="43"/>
      <c r="UJQ21" s="73"/>
      <c r="UJS21" s="43"/>
      <c r="UKP21" s="73"/>
      <c r="UKR21" s="43"/>
      <c r="ULO21" s="73"/>
      <c r="ULQ21" s="43"/>
      <c r="UMN21" s="73"/>
      <c r="UMP21" s="43"/>
      <c r="UNM21" s="73"/>
      <c r="UNO21" s="43"/>
      <c r="UOL21" s="73"/>
      <c r="UON21" s="43"/>
      <c r="UPK21" s="73"/>
      <c r="UPM21" s="43"/>
      <c r="UQJ21" s="73"/>
      <c r="UQL21" s="43"/>
      <c r="URI21" s="73"/>
      <c r="URK21" s="43"/>
      <c r="USH21" s="73"/>
      <c r="USJ21" s="43"/>
      <c r="UTG21" s="73"/>
      <c r="UTI21" s="43"/>
      <c r="UUF21" s="73"/>
      <c r="UUH21" s="43"/>
      <c r="UVE21" s="73"/>
      <c r="UVG21" s="43"/>
      <c r="UWD21" s="73"/>
      <c r="UWF21" s="43"/>
      <c r="UXC21" s="73"/>
      <c r="UXE21" s="43"/>
      <c r="UYB21" s="73"/>
      <c r="UYD21" s="43"/>
      <c r="UZA21" s="73"/>
      <c r="UZC21" s="43"/>
      <c r="UZZ21" s="73"/>
      <c r="VAB21" s="43"/>
      <c r="VAY21" s="73"/>
      <c r="VBA21" s="43"/>
      <c r="VBX21" s="73"/>
      <c r="VBZ21" s="43"/>
      <c r="VCW21" s="73"/>
      <c r="VCY21" s="43"/>
      <c r="VDV21" s="73"/>
      <c r="VDX21" s="43"/>
      <c r="VEU21" s="73"/>
      <c r="VEW21" s="43"/>
      <c r="VFT21" s="73"/>
      <c r="VFV21" s="43"/>
      <c r="VGS21" s="73"/>
      <c r="VGU21" s="43"/>
      <c r="VHR21" s="73"/>
      <c r="VHT21" s="43"/>
      <c r="VIQ21" s="73"/>
      <c r="VIS21" s="43"/>
      <c r="VJP21" s="73"/>
      <c r="VJR21" s="43"/>
      <c r="VKO21" s="73"/>
      <c r="VKQ21" s="43"/>
      <c r="VLN21" s="73"/>
      <c r="VLP21" s="43"/>
      <c r="VMM21" s="73"/>
      <c r="VMO21" s="43"/>
      <c r="VNL21" s="73"/>
      <c r="VNN21" s="43"/>
      <c r="VOK21" s="73"/>
      <c r="VOM21" s="43"/>
      <c r="VPJ21" s="73"/>
      <c r="VPL21" s="43"/>
      <c r="VQI21" s="73"/>
      <c r="VQK21" s="43"/>
      <c r="VRH21" s="73"/>
      <c r="VRJ21" s="43"/>
      <c r="VSG21" s="73"/>
      <c r="VSI21" s="43"/>
      <c r="VTF21" s="73"/>
      <c r="VTH21" s="43"/>
      <c r="VUE21" s="73"/>
      <c r="VUG21" s="43"/>
      <c r="VVD21" s="73"/>
      <c r="VVF21" s="43"/>
      <c r="VWC21" s="73"/>
      <c r="VWE21" s="43"/>
      <c r="VXB21" s="73"/>
      <c r="VXD21" s="43"/>
      <c r="VYA21" s="73"/>
      <c r="VYC21" s="43"/>
      <c r="VYZ21" s="73"/>
      <c r="VZB21" s="43"/>
      <c r="VZY21" s="73"/>
      <c r="WAA21" s="43"/>
      <c r="WAX21" s="73"/>
      <c r="WAZ21" s="43"/>
      <c r="WBW21" s="73"/>
      <c r="WBY21" s="43"/>
      <c r="WCV21" s="73"/>
      <c r="WCX21" s="43"/>
      <c r="WDU21" s="73"/>
      <c r="WDW21" s="43"/>
      <c r="WET21" s="73"/>
      <c r="WEV21" s="43"/>
      <c r="WFS21" s="73"/>
      <c r="WFU21" s="43"/>
      <c r="WGR21" s="73"/>
      <c r="WGT21" s="43"/>
      <c r="WHQ21" s="73"/>
      <c r="WHS21" s="43"/>
      <c r="WIP21" s="73"/>
      <c r="WIR21" s="43"/>
      <c r="WJO21" s="73"/>
      <c r="WJQ21" s="43"/>
      <c r="WKN21" s="73"/>
      <c r="WKP21" s="43"/>
      <c r="WLM21" s="73"/>
      <c r="WLO21" s="43"/>
      <c r="WML21" s="73"/>
      <c r="WMN21" s="43"/>
      <c r="WNK21" s="73"/>
      <c r="WNM21" s="43"/>
      <c r="WOJ21" s="73"/>
      <c r="WOL21" s="43"/>
      <c r="WPI21" s="73"/>
      <c r="WPK21" s="43"/>
      <c r="WQH21" s="73"/>
      <c r="WQJ21" s="43"/>
      <c r="WRG21" s="73"/>
      <c r="WRI21" s="43"/>
      <c r="WSF21" s="73"/>
      <c r="WSH21" s="43"/>
      <c r="WTE21" s="73"/>
      <c r="WTG21" s="43"/>
      <c r="WUD21" s="73"/>
      <c r="WUF21" s="43"/>
      <c r="WVC21" s="73"/>
      <c r="WVE21" s="43"/>
      <c r="WWB21" s="73"/>
      <c r="WWD21" s="43"/>
      <c r="WXA21" s="73"/>
      <c r="WXC21" s="43"/>
      <c r="WXZ21" s="73"/>
      <c r="WYB21" s="43"/>
      <c r="WYY21" s="73"/>
      <c r="WZA21" s="43"/>
      <c r="WZX21" s="73"/>
      <c r="WZZ21" s="43"/>
      <c r="XAW21" s="73"/>
      <c r="XAY21" s="43"/>
      <c r="XBV21" s="73"/>
      <c r="XBX21" s="43"/>
      <c r="XCU21" s="73"/>
      <c r="XCW21" s="43"/>
      <c r="XDT21" s="73"/>
      <c r="XDV21" s="43"/>
      <c r="XES21" s="73"/>
      <c r="XEU21" s="43"/>
    </row>
    <row r="22" spans="1:1023 1025:2048 2050:3050 3073:4075 4098:5100 5123:6125 6148:7150 7173:8175 8198:9200 9223:10225 10248:11250 11273:12275 12298:13300 13323:14325 14348:15350 15373:16375" hidden="1">
      <c r="A22" s="31" t="s">
        <v>41</v>
      </c>
      <c r="B22" s="109">
        <v>1.5</v>
      </c>
      <c r="C22" s="110">
        <v>0</v>
      </c>
      <c r="D22" s="110">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09">
        <v>4</v>
      </c>
      <c r="U22" s="109">
        <v>5.5</v>
      </c>
      <c r="V22" s="109">
        <v>2.5</v>
      </c>
      <c r="W22" s="109"/>
      <c r="X22" s="109">
        <v>1.5</v>
      </c>
      <c r="Y22" s="109"/>
      <c r="Z22" s="108">
        <v>2.5</v>
      </c>
      <c r="AA22" s="108">
        <v>4</v>
      </c>
      <c r="AB22" s="108">
        <v>5.5</v>
      </c>
      <c r="AC22" s="108"/>
    </row>
    <row r="23" spans="1:1023 1025:2048 2050:3050 3073:4075 4098:5100 5123:6125 6148:7150 7173:8175 8198:9200 9223:10225 10248:11250 11273:12275 12298:13300 13323:14325 14348:15350 15373:16375" hidden="1">
      <c r="A23" s="31" t="s">
        <v>42</v>
      </c>
      <c r="B23" s="109">
        <v>4.5999999999999996</v>
      </c>
      <c r="C23" s="110">
        <v>0</v>
      </c>
      <c r="D23" s="110">
        <v>0</v>
      </c>
      <c r="E23" s="110">
        <v>0</v>
      </c>
      <c r="F23" s="110">
        <v>0</v>
      </c>
      <c r="G23" s="110">
        <v>0</v>
      </c>
      <c r="H23" s="110">
        <v>0</v>
      </c>
      <c r="I23" s="110">
        <v>0</v>
      </c>
      <c r="J23" s="110">
        <v>0</v>
      </c>
      <c r="K23" s="110">
        <v>0</v>
      </c>
      <c r="L23" s="110">
        <v>0</v>
      </c>
      <c r="M23" s="110">
        <v>0</v>
      </c>
      <c r="N23" s="110">
        <v>0</v>
      </c>
      <c r="O23" s="110">
        <v>0</v>
      </c>
      <c r="P23" s="110">
        <v>0</v>
      </c>
      <c r="Q23" s="110">
        <v>0</v>
      </c>
      <c r="R23" s="110">
        <v>0</v>
      </c>
      <c r="S23" s="110">
        <v>0</v>
      </c>
      <c r="T23" s="109">
        <v>4</v>
      </c>
      <c r="U23" s="109">
        <v>5.5</v>
      </c>
      <c r="V23" s="109">
        <v>2.5</v>
      </c>
      <c r="W23" s="109"/>
      <c r="X23" s="109">
        <v>4.5999999999999996</v>
      </c>
      <c r="Y23" s="109"/>
      <c r="Z23" s="108">
        <v>2.5</v>
      </c>
      <c r="AA23" s="108">
        <v>4</v>
      </c>
      <c r="AB23" s="108">
        <v>5.5</v>
      </c>
      <c r="AC23" s="108"/>
    </row>
    <row r="24" spans="1:1023 1025:2048 2050:3050 3073:4075 4098:5100 5123:6125 6148:7150 7173:8175 8198:9200 9223:10225 10248:11250 11273:12275 12298:13300 13323:14325 14348:15350 15373:16375">
      <c r="A24" s="31" t="s">
        <v>43</v>
      </c>
      <c r="B24" s="109">
        <v>5.8</v>
      </c>
      <c r="C24" s="110">
        <v>0</v>
      </c>
      <c r="D24" s="110">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09">
        <v>4</v>
      </c>
      <c r="U24" s="109">
        <v>5.5</v>
      </c>
      <c r="V24" s="109">
        <v>2.5</v>
      </c>
      <c r="W24" s="109"/>
      <c r="X24" s="109">
        <v>5.8</v>
      </c>
      <c r="Y24" s="109"/>
      <c r="Z24" s="108">
        <v>2.5</v>
      </c>
      <c r="AA24" s="109">
        <v>4</v>
      </c>
      <c r="AB24" s="108">
        <v>5.5</v>
      </c>
      <c r="AC24" s="108"/>
    </row>
    <row r="25" spans="1:1023 1025:2048 2050:3050 3073:4075 4098:5100 5123:6125 6148:7150 7173:8175 8198:9200 9223:10225 10248:11250 11273:12275 12298:13300 13323:14325 14348:15350 15373:16375">
      <c r="A25" s="31" t="s">
        <v>44</v>
      </c>
      <c r="B25" s="109">
        <v>5.5</v>
      </c>
      <c r="C25" s="110">
        <v>0</v>
      </c>
      <c r="D25" s="110">
        <v>0</v>
      </c>
      <c r="E25" s="110">
        <v>0</v>
      </c>
      <c r="F25" s="110">
        <v>0</v>
      </c>
      <c r="G25" s="110">
        <v>0</v>
      </c>
      <c r="H25" s="110">
        <v>0</v>
      </c>
      <c r="I25" s="110">
        <v>0</v>
      </c>
      <c r="J25" s="110">
        <v>0</v>
      </c>
      <c r="K25" s="110">
        <v>0</v>
      </c>
      <c r="L25" s="110">
        <v>0</v>
      </c>
      <c r="M25" s="110">
        <v>0</v>
      </c>
      <c r="N25" s="110">
        <v>0</v>
      </c>
      <c r="O25" s="110">
        <v>0</v>
      </c>
      <c r="P25" s="110">
        <v>0</v>
      </c>
      <c r="Q25" s="110">
        <v>0</v>
      </c>
      <c r="R25" s="110">
        <v>0</v>
      </c>
      <c r="S25" s="110">
        <v>0</v>
      </c>
      <c r="T25" s="109">
        <v>4</v>
      </c>
      <c r="U25" s="109">
        <v>5.5</v>
      </c>
      <c r="V25" s="109">
        <v>2.5</v>
      </c>
      <c r="W25" s="109"/>
      <c r="X25" s="109">
        <v>5.5</v>
      </c>
      <c r="Y25" s="109"/>
      <c r="Z25" s="108">
        <v>2.5</v>
      </c>
      <c r="AA25" s="109">
        <v>4</v>
      </c>
      <c r="AB25" s="108">
        <v>5.5</v>
      </c>
      <c r="AC25" s="108"/>
    </row>
    <row r="26" spans="1:1023 1025:2048 2050:3050 3073:4075 4098:5100 5123:6125 6148:7150 7173:8175 8198:9200 9223:10225 10248:11250 11273:12275 12298:13300 13323:14325 14348:15350 15373:16375">
      <c r="A26" s="31" t="s">
        <v>45</v>
      </c>
      <c r="B26" s="109">
        <v>3.3</v>
      </c>
      <c r="C26" s="110">
        <v>0</v>
      </c>
      <c r="D26" s="110">
        <v>0</v>
      </c>
      <c r="E26" s="110">
        <v>0</v>
      </c>
      <c r="F26" s="110">
        <v>0</v>
      </c>
      <c r="G26" s="110">
        <v>0</v>
      </c>
      <c r="H26" s="110">
        <v>0</v>
      </c>
      <c r="I26" s="110">
        <v>0</v>
      </c>
      <c r="J26" s="110">
        <v>0</v>
      </c>
      <c r="K26" s="110">
        <v>0</v>
      </c>
      <c r="L26" s="110">
        <v>0</v>
      </c>
      <c r="M26" s="110">
        <v>0</v>
      </c>
      <c r="N26" s="110">
        <v>0</v>
      </c>
      <c r="O26" s="110">
        <v>0</v>
      </c>
      <c r="P26" s="110">
        <v>0</v>
      </c>
      <c r="Q26" s="110">
        <v>0</v>
      </c>
      <c r="R26" s="110">
        <v>0</v>
      </c>
      <c r="S26" s="110">
        <v>0</v>
      </c>
      <c r="T26" s="109">
        <v>4</v>
      </c>
      <c r="U26" s="109">
        <v>5.5</v>
      </c>
      <c r="V26" s="109">
        <v>2.5</v>
      </c>
      <c r="W26" s="109"/>
      <c r="X26" s="109">
        <v>3.3</v>
      </c>
      <c r="Y26" s="109"/>
      <c r="Z26" s="108">
        <v>2.5</v>
      </c>
      <c r="AA26" s="109">
        <v>4</v>
      </c>
      <c r="AB26" s="108">
        <v>5.5</v>
      </c>
      <c r="AC26" s="108"/>
    </row>
    <row r="27" spans="1:1023 1025:2048 2050:3050 3073:4075 4098:5100 5123:6125 6148:7150 7173:8175 8198:9200 9223:10225 10248:11250 11273:12275 12298:13300 13323:14325 14348:15350 15373:16375">
      <c r="A27" s="31" t="s">
        <v>46</v>
      </c>
      <c r="B27" s="109">
        <v>-0.1</v>
      </c>
      <c r="C27" s="110">
        <v>0</v>
      </c>
      <c r="D27" s="110">
        <v>0</v>
      </c>
      <c r="E27" s="110">
        <v>0</v>
      </c>
      <c r="F27" s="110">
        <v>0</v>
      </c>
      <c r="G27" s="110">
        <v>0</v>
      </c>
      <c r="H27" s="110">
        <v>0</v>
      </c>
      <c r="I27" s="110">
        <v>0</v>
      </c>
      <c r="J27" s="110">
        <v>0</v>
      </c>
      <c r="K27" s="110">
        <v>0</v>
      </c>
      <c r="L27" s="110">
        <v>0</v>
      </c>
      <c r="M27" s="110">
        <v>0</v>
      </c>
      <c r="N27" s="110">
        <v>0</v>
      </c>
      <c r="O27" s="110">
        <v>0</v>
      </c>
      <c r="P27" s="110">
        <v>0</v>
      </c>
      <c r="Q27" s="110">
        <v>0</v>
      </c>
      <c r="R27" s="110">
        <v>0</v>
      </c>
      <c r="S27" s="110">
        <v>0</v>
      </c>
      <c r="T27" s="109">
        <v>4</v>
      </c>
      <c r="U27" s="109">
        <v>5.5</v>
      </c>
      <c r="V27" s="109">
        <v>2.5</v>
      </c>
      <c r="W27" s="111"/>
      <c r="X27" s="109">
        <v>-0.1</v>
      </c>
      <c r="Y27" s="111"/>
      <c r="Z27" s="108">
        <v>2.5</v>
      </c>
      <c r="AA27" s="109">
        <v>4</v>
      </c>
      <c r="AB27" s="108">
        <v>5.5</v>
      </c>
      <c r="AC27" s="108"/>
    </row>
    <row r="28" spans="1:1023 1025:2048 2050:3050 3073:4075 4098:5100 5123:6125 6148:7150 7173:8175 8198:9200 9223:10225 10248:11250 11273:12275 12298:13300 13323:14325 14348:15350 15373:16375">
      <c r="A28" s="31" t="s">
        <v>47</v>
      </c>
      <c r="B28" s="109">
        <v>-2</v>
      </c>
      <c r="C28" s="110">
        <v>0</v>
      </c>
      <c r="D28" s="110">
        <v>0</v>
      </c>
      <c r="E28" s="110">
        <v>0</v>
      </c>
      <c r="F28" s="110">
        <v>0</v>
      </c>
      <c r="G28" s="110">
        <v>0</v>
      </c>
      <c r="H28" s="110">
        <v>0</v>
      </c>
      <c r="I28" s="110">
        <v>0</v>
      </c>
      <c r="J28" s="110">
        <v>0</v>
      </c>
      <c r="K28" s="110">
        <v>0</v>
      </c>
      <c r="L28" s="110">
        <v>0</v>
      </c>
      <c r="M28" s="110">
        <v>0</v>
      </c>
      <c r="N28" s="110">
        <v>0</v>
      </c>
      <c r="O28" s="110">
        <v>0</v>
      </c>
      <c r="P28" s="110">
        <v>0</v>
      </c>
      <c r="Q28" s="110">
        <v>0</v>
      </c>
      <c r="R28" s="110">
        <v>0</v>
      </c>
      <c r="S28" s="110">
        <v>0</v>
      </c>
      <c r="T28" s="109">
        <v>4</v>
      </c>
      <c r="U28" s="109">
        <v>5.5</v>
      </c>
      <c r="V28" s="109">
        <v>2.5</v>
      </c>
      <c r="W28" s="111"/>
      <c r="X28" s="109">
        <v>-2</v>
      </c>
      <c r="Y28" s="111"/>
      <c r="Z28" s="108">
        <v>2.5</v>
      </c>
      <c r="AA28" s="109">
        <v>4</v>
      </c>
      <c r="AB28" s="108">
        <v>5.5</v>
      </c>
      <c r="AC28" s="108"/>
    </row>
    <row r="29" spans="1:1023 1025:2048 2050:3050 3073:4075 4098:5100 5123:6125 6148:7150 7173:8175 8198:9200 9223:10225 10248:11250 11273:12275 12298:13300 13323:14325 14348:15350 15373:16375">
      <c r="A29" s="31" t="s">
        <v>48</v>
      </c>
      <c r="B29" s="109">
        <v>-1.1000000000000001</v>
      </c>
      <c r="C29" s="110">
        <v>0</v>
      </c>
      <c r="D29" s="110">
        <v>0</v>
      </c>
      <c r="E29" s="110">
        <v>0</v>
      </c>
      <c r="F29" s="110">
        <v>0</v>
      </c>
      <c r="G29" s="110">
        <v>0</v>
      </c>
      <c r="H29" s="110">
        <v>0</v>
      </c>
      <c r="I29" s="110">
        <v>0</v>
      </c>
      <c r="J29" s="110">
        <v>0</v>
      </c>
      <c r="K29" s="110">
        <v>0</v>
      </c>
      <c r="L29" s="110">
        <v>0</v>
      </c>
      <c r="M29" s="110">
        <v>0</v>
      </c>
      <c r="N29" s="110">
        <v>0</v>
      </c>
      <c r="O29" s="110">
        <v>0</v>
      </c>
      <c r="P29" s="110">
        <v>0</v>
      </c>
      <c r="Q29" s="110">
        <v>0</v>
      </c>
      <c r="R29" s="110">
        <v>0</v>
      </c>
      <c r="S29" s="110">
        <v>0</v>
      </c>
      <c r="T29" s="109">
        <v>4</v>
      </c>
      <c r="U29" s="109">
        <v>5.5</v>
      </c>
      <c r="V29" s="109">
        <v>2.5</v>
      </c>
      <c r="W29" s="111"/>
      <c r="X29" s="109">
        <v>-1.1000000000000001</v>
      </c>
      <c r="Y29" s="111"/>
      <c r="Z29" s="108">
        <v>2.5</v>
      </c>
      <c r="AA29" s="109">
        <v>4</v>
      </c>
      <c r="AB29" s="108">
        <v>5.5</v>
      </c>
      <c r="AC29" s="108"/>
    </row>
    <row r="30" spans="1:1023 1025:2048 2050:3050 3073:4075 4098:5100 5123:6125 6148:7150 7173:8175 8198:9200 9223:10225 10248:11250 11273:12275 12298:13300 13323:14325 14348:15350 15373:16375">
      <c r="A30" s="31" t="s">
        <v>49</v>
      </c>
      <c r="B30" s="109">
        <v>-1.9</v>
      </c>
      <c r="C30" s="110">
        <v>0</v>
      </c>
      <c r="D30" s="110">
        <v>0</v>
      </c>
      <c r="E30" s="110">
        <v>0</v>
      </c>
      <c r="F30" s="110">
        <v>0</v>
      </c>
      <c r="G30" s="110">
        <v>0</v>
      </c>
      <c r="H30" s="110">
        <v>0</v>
      </c>
      <c r="I30" s="110">
        <v>0</v>
      </c>
      <c r="J30" s="110">
        <v>0</v>
      </c>
      <c r="K30" s="110">
        <v>0</v>
      </c>
      <c r="L30" s="110">
        <v>0</v>
      </c>
      <c r="M30" s="110">
        <v>0</v>
      </c>
      <c r="N30" s="110">
        <v>0</v>
      </c>
      <c r="O30" s="110">
        <v>0</v>
      </c>
      <c r="P30" s="110">
        <v>0</v>
      </c>
      <c r="Q30" s="110">
        <v>0</v>
      </c>
      <c r="R30" s="110">
        <v>0</v>
      </c>
      <c r="S30" s="110">
        <v>0</v>
      </c>
      <c r="T30" s="109">
        <v>4</v>
      </c>
      <c r="U30" s="109">
        <v>5.5</v>
      </c>
      <c r="V30" s="109">
        <v>2.5</v>
      </c>
      <c r="W30" s="111"/>
      <c r="X30" s="109">
        <v>-1.9</v>
      </c>
      <c r="Y30" s="111"/>
      <c r="Z30" s="108">
        <v>2.5</v>
      </c>
      <c r="AA30" s="109">
        <v>4</v>
      </c>
      <c r="AB30" s="108">
        <v>5.5</v>
      </c>
      <c r="AC30" s="108"/>
    </row>
    <row r="31" spans="1:1023 1025:2048 2050:3050 3073:4075 4098:5100 5123:6125 6148:7150 7173:8175 8198:9200 9223:10225 10248:11250 11273:12275 12298:13300 13323:14325 14348:15350 15373:16375">
      <c r="A31" s="31" t="s">
        <v>50</v>
      </c>
      <c r="B31" s="109">
        <v>-1.1000000000000001</v>
      </c>
      <c r="C31" s="110">
        <v>0</v>
      </c>
      <c r="D31" s="110">
        <v>0</v>
      </c>
      <c r="E31" s="110">
        <v>0</v>
      </c>
      <c r="F31" s="110">
        <v>0</v>
      </c>
      <c r="G31" s="110">
        <v>0</v>
      </c>
      <c r="H31" s="110">
        <v>0</v>
      </c>
      <c r="I31" s="110">
        <v>0</v>
      </c>
      <c r="J31" s="110">
        <v>0</v>
      </c>
      <c r="K31" s="110">
        <v>0</v>
      </c>
      <c r="L31" s="110">
        <v>0</v>
      </c>
      <c r="M31" s="110">
        <v>0</v>
      </c>
      <c r="N31" s="110">
        <v>0</v>
      </c>
      <c r="O31" s="110">
        <v>0</v>
      </c>
      <c r="P31" s="110">
        <v>0</v>
      </c>
      <c r="Q31" s="110">
        <v>0</v>
      </c>
      <c r="R31" s="110">
        <v>0</v>
      </c>
      <c r="S31" s="110">
        <v>0</v>
      </c>
      <c r="T31" s="109">
        <v>4</v>
      </c>
      <c r="U31" s="109">
        <v>5.5</v>
      </c>
      <c r="V31" s="109">
        <v>2.5</v>
      </c>
      <c r="W31" s="111"/>
      <c r="X31" s="109">
        <v>-1.1000000000000001</v>
      </c>
      <c r="Y31" s="111"/>
      <c r="Z31" s="108">
        <v>2.5</v>
      </c>
      <c r="AA31" s="109">
        <v>4</v>
      </c>
      <c r="AB31" s="108">
        <v>5.5</v>
      </c>
      <c r="AC31" s="108"/>
    </row>
    <row r="32" spans="1:1023 1025:2048 2050:3050 3073:4075 4098:5100 5123:6125 6148:7150 7173:8175 8198:9200 9223:10225 10248:11250 11273:12275 12298:13300 13323:14325 14348:15350 15373:16375">
      <c r="A32" s="31" t="s">
        <v>51</v>
      </c>
      <c r="B32" s="109">
        <v>-0.1</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0</v>
      </c>
      <c r="S32" s="110">
        <v>0</v>
      </c>
      <c r="T32" s="109">
        <v>4</v>
      </c>
      <c r="U32" s="109">
        <v>5.5</v>
      </c>
      <c r="V32" s="109">
        <v>2.5</v>
      </c>
      <c r="W32" s="111"/>
      <c r="X32" s="109">
        <v>-0.1</v>
      </c>
      <c r="Y32" s="111"/>
      <c r="Z32" s="108">
        <v>2.5</v>
      </c>
      <c r="AA32" s="109">
        <v>4</v>
      </c>
      <c r="AB32" s="108">
        <v>5.5</v>
      </c>
      <c r="AC32" s="108"/>
    </row>
    <row r="33" spans="1:29">
      <c r="A33" s="31" t="s">
        <v>52</v>
      </c>
      <c r="B33" s="109">
        <v>1.1000000000000001</v>
      </c>
      <c r="C33" s="110">
        <v>0</v>
      </c>
      <c r="D33" s="110">
        <v>0</v>
      </c>
      <c r="E33" s="110">
        <v>0</v>
      </c>
      <c r="F33" s="110">
        <v>0</v>
      </c>
      <c r="G33" s="110">
        <v>0</v>
      </c>
      <c r="H33" s="110">
        <v>0</v>
      </c>
      <c r="I33" s="110">
        <v>0</v>
      </c>
      <c r="J33" s="110">
        <v>0</v>
      </c>
      <c r="K33" s="110">
        <v>0</v>
      </c>
      <c r="L33" s="110">
        <v>0</v>
      </c>
      <c r="M33" s="110">
        <v>0</v>
      </c>
      <c r="N33" s="110">
        <v>0</v>
      </c>
      <c r="O33" s="110">
        <v>0</v>
      </c>
      <c r="P33" s="110">
        <v>0</v>
      </c>
      <c r="Q33" s="110">
        <v>0</v>
      </c>
      <c r="R33" s="110">
        <v>0</v>
      </c>
      <c r="S33" s="110">
        <v>0</v>
      </c>
      <c r="T33" s="109">
        <v>4</v>
      </c>
      <c r="U33" s="109">
        <v>5.5</v>
      </c>
      <c r="V33" s="109">
        <v>2.5</v>
      </c>
      <c r="W33" s="111"/>
      <c r="X33" s="109">
        <v>1.1000000000000001</v>
      </c>
      <c r="Y33" s="111"/>
      <c r="Z33" s="108">
        <v>2.5</v>
      </c>
      <c r="AA33" s="109">
        <v>4</v>
      </c>
      <c r="AB33" s="108">
        <v>5.5</v>
      </c>
      <c r="AC33" s="108"/>
    </row>
    <row r="34" spans="1:29">
      <c r="A34" s="31" t="s">
        <v>53</v>
      </c>
      <c r="B34" s="109">
        <v>1</v>
      </c>
      <c r="C34" s="110">
        <v>0</v>
      </c>
      <c r="D34" s="110">
        <v>0</v>
      </c>
      <c r="E34" s="110">
        <v>0</v>
      </c>
      <c r="F34" s="110">
        <v>0</v>
      </c>
      <c r="G34" s="110">
        <v>0</v>
      </c>
      <c r="H34" s="110">
        <v>0</v>
      </c>
      <c r="I34" s="110">
        <v>0</v>
      </c>
      <c r="J34" s="110">
        <v>0</v>
      </c>
      <c r="K34" s="110">
        <v>0</v>
      </c>
      <c r="L34" s="110">
        <v>0</v>
      </c>
      <c r="M34" s="110">
        <v>0</v>
      </c>
      <c r="N34" s="110">
        <v>0</v>
      </c>
      <c r="O34" s="110">
        <v>0</v>
      </c>
      <c r="P34" s="110">
        <v>0</v>
      </c>
      <c r="Q34" s="110">
        <v>0</v>
      </c>
      <c r="R34" s="110">
        <v>0</v>
      </c>
      <c r="S34" s="110">
        <v>0</v>
      </c>
      <c r="T34" s="109">
        <v>4</v>
      </c>
      <c r="U34" s="109">
        <v>5.5</v>
      </c>
      <c r="V34" s="109">
        <v>2.5</v>
      </c>
      <c r="W34" s="111"/>
      <c r="X34" s="109">
        <v>1</v>
      </c>
      <c r="Y34" s="111"/>
      <c r="Z34" s="108">
        <v>2.5</v>
      </c>
      <c r="AA34" s="109">
        <v>4</v>
      </c>
      <c r="AB34" s="108">
        <v>5.5</v>
      </c>
      <c r="AC34" s="108"/>
    </row>
    <row r="35" spans="1:29">
      <c r="A35" s="31" t="s">
        <v>54</v>
      </c>
      <c r="B35" s="109">
        <v>2.6</v>
      </c>
      <c r="C35" s="110">
        <v>0</v>
      </c>
      <c r="D35" s="110">
        <v>0</v>
      </c>
      <c r="E35" s="110">
        <v>0</v>
      </c>
      <c r="F35" s="110">
        <v>0</v>
      </c>
      <c r="G35" s="110">
        <v>0</v>
      </c>
      <c r="H35" s="110">
        <v>0</v>
      </c>
      <c r="I35" s="110">
        <v>0</v>
      </c>
      <c r="J35" s="110">
        <v>0</v>
      </c>
      <c r="K35" s="110">
        <v>0</v>
      </c>
      <c r="L35" s="110">
        <v>0</v>
      </c>
      <c r="M35" s="110">
        <v>0</v>
      </c>
      <c r="N35" s="110">
        <v>0</v>
      </c>
      <c r="O35" s="110">
        <v>0</v>
      </c>
      <c r="P35" s="110">
        <v>0</v>
      </c>
      <c r="Q35" s="110">
        <v>0</v>
      </c>
      <c r="R35" s="110">
        <v>0</v>
      </c>
      <c r="S35" s="110">
        <v>0</v>
      </c>
      <c r="T35" s="109">
        <v>4</v>
      </c>
      <c r="U35" s="109">
        <v>5.5</v>
      </c>
      <c r="V35" s="109">
        <v>2.5</v>
      </c>
      <c r="W35" s="111"/>
      <c r="X35" s="109">
        <v>2.6</v>
      </c>
      <c r="Y35" s="111"/>
      <c r="Z35" s="108">
        <v>2.5</v>
      </c>
      <c r="AA35" s="109">
        <v>4</v>
      </c>
      <c r="AB35" s="108">
        <v>5.5</v>
      </c>
      <c r="AC35" s="108"/>
    </row>
    <row r="36" spans="1:29">
      <c r="A36" s="31" t="s">
        <v>55</v>
      </c>
      <c r="B36" s="109">
        <v>3.7</v>
      </c>
      <c r="C36" s="110">
        <v>0</v>
      </c>
      <c r="D36" s="110">
        <v>0</v>
      </c>
      <c r="E36" s="110">
        <v>0</v>
      </c>
      <c r="F36" s="110">
        <v>0</v>
      </c>
      <c r="G36" s="110">
        <v>0</v>
      </c>
      <c r="H36" s="110">
        <v>0</v>
      </c>
      <c r="I36" s="110">
        <v>0</v>
      </c>
      <c r="J36" s="110">
        <v>0</v>
      </c>
      <c r="K36" s="110">
        <v>0</v>
      </c>
      <c r="L36" s="110">
        <v>0</v>
      </c>
      <c r="M36" s="110">
        <v>0</v>
      </c>
      <c r="N36" s="110">
        <v>0</v>
      </c>
      <c r="O36" s="110">
        <v>0</v>
      </c>
      <c r="P36" s="110">
        <v>0</v>
      </c>
      <c r="Q36" s="110">
        <v>0</v>
      </c>
      <c r="R36" s="110">
        <v>0</v>
      </c>
      <c r="S36" s="110">
        <v>0</v>
      </c>
      <c r="T36" s="109">
        <v>4</v>
      </c>
      <c r="U36" s="109">
        <v>5.5</v>
      </c>
      <c r="V36" s="109">
        <v>2.5</v>
      </c>
      <c r="W36" s="108"/>
      <c r="X36" s="109">
        <v>3.7</v>
      </c>
      <c r="Y36" s="111"/>
      <c r="Z36" s="108">
        <v>2.5</v>
      </c>
      <c r="AA36" s="109">
        <v>4</v>
      </c>
      <c r="AB36" s="108">
        <v>5.5</v>
      </c>
      <c r="AC36" s="108"/>
    </row>
    <row r="37" spans="1:29">
      <c r="A37" s="31" t="s">
        <v>56</v>
      </c>
      <c r="B37" s="109">
        <v>0.90133554832215168</v>
      </c>
      <c r="C37" s="110">
        <v>0</v>
      </c>
      <c r="D37" s="110">
        <v>0</v>
      </c>
      <c r="E37" s="110">
        <v>0</v>
      </c>
      <c r="F37" s="110">
        <v>0</v>
      </c>
      <c r="G37" s="110">
        <v>0</v>
      </c>
      <c r="H37" s="110">
        <v>0</v>
      </c>
      <c r="I37" s="110">
        <v>0</v>
      </c>
      <c r="J37" s="110">
        <v>0</v>
      </c>
      <c r="K37" s="110">
        <v>0</v>
      </c>
      <c r="L37" s="110">
        <v>0</v>
      </c>
      <c r="M37" s="110">
        <v>0</v>
      </c>
      <c r="N37" s="110">
        <v>0</v>
      </c>
      <c r="O37" s="110">
        <v>0</v>
      </c>
      <c r="P37" s="110">
        <v>0</v>
      </c>
      <c r="Q37" s="110">
        <v>0</v>
      </c>
      <c r="R37" s="110">
        <v>0</v>
      </c>
      <c r="S37" s="110">
        <v>0</v>
      </c>
      <c r="T37" s="109">
        <v>4</v>
      </c>
      <c r="U37" s="109">
        <v>5.5</v>
      </c>
      <c r="V37" s="109">
        <v>2.5</v>
      </c>
      <c r="W37" s="109"/>
      <c r="X37" s="109">
        <v>0.90133554832215168</v>
      </c>
      <c r="Y37" s="170"/>
      <c r="Z37" s="108">
        <v>2.5</v>
      </c>
      <c r="AA37" s="109">
        <v>4</v>
      </c>
      <c r="AB37" s="108">
        <v>5.5</v>
      </c>
      <c r="AC37" s="108"/>
    </row>
    <row r="38" spans="1:29">
      <c r="A38" s="31" t="s">
        <v>57</v>
      </c>
      <c r="B38" s="104">
        <v>3.4891725643485501</v>
      </c>
      <c r="C38" s="105">
        <v>0</v>
      </c>
      <c r="D38" s="105">
        <v>0</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9">
        <v>4</v>
      </c>
      <c r="U38" s="108">
        <v>5.5</v>
      </c>
      <c r="V38" s="108">
        <v>2.5</v>
      </c>
      <c r="W38" s="121">
        <v>3.49</v>
      </c>
      <c r="X38" s="176">
        <v>3.49</v>
      </c>
      <c r="Y38" s="177">
        <v>3.49</v>
      </c>
      <c r="Z38" s="108">
        <v>2.5</v>
      </c>
      <c r="AA38" s="109">
        <v>4</v>
      </c>
      <c r="AB38" s="108">
        <v>5.5</v>
      </c>
      <c r="AC38" s="108"/>
    </row>
    <row r="39" spans="1:29">
      <c r="A39" s="31" t="s">
        <v>58</v>
      </c>
      <c r="B39" s="174">
        <v>1.8</v>
      </c>
      <c r="C39" s="175">
        <v>0</v>
      </c>
      <c r="D39" s="175">
        <v>0</v>
      </c>
      <c r="E39" s="175">
        <v>0</v>
      </c>
      <c r="F39" s="175">
        <v>0</v>
      </c>
      <c r="G39" s="175">
        <v>0</v>
      </c>
      <c r="H39" s="175">
        <v>0</v>
      </c>
      <c r="I39" s="175">
        <v>0</v>
      </c>
      <c r="J39" s="175">
        <v>0</v>
      </c>
      <c r="K39" s="175">
        <v>0</v>
      </c>
      <c r="L39" s="175">
        <v>0</v>
      </c>
      <c r="M39" s="175">
        <v>0</v>
      </c>
      <c r="N39" s="175">
        <v>0</v>
      </c>
      <c r="O39" s="175">
        <v>0</v>
      </c>
      <c r="P39" s="175">
        <v>0</v>
      </c>
      <c r="Q39" s="175">
        <v>0</v>
      </c>
      <c r="R39" s="175">
        <v>0</v>
      </c>
      <c r="S39" s="175">
        <v>0</v>
      </c>
      <c r="T39" s="109">
        <v>4</v>
      </c>
      <c r="U39" s="108">
        <v>5.5</v>
      </c>
      <c r="V39" s="108">
        <v>2.5</v>
      </c>
      <c r="W39" s="121">
        <v>1.8</v>
      </c>
      <c r="X39" s="121">
        <v>1.8</v>
      </c>
      <c r="Y39" s="74">
        <v>2.7316193499999999</v>
      </c>
      <c r="Z39" s="108">
        <v>2.5</v>
      </c>
      <c r="AA39" s="109">
        <v>4</v>
      </c>
      <c r="AB39" s="108">
        <v>5.5</v>
      </c>
      <c r="AC39" s="108"/>
    </row>
    <row r="40" spans="1:29">
      <c r="A40" s="31" t="s">
        <v>59</v>
      </c>
      <c r="B40" s="174">
        <v>0.82835979973668561</v>
      </c>
      <c r="C40" s="174">
        <v>0.18879338456660211</v>
      </c>
      <c r="D40" s="174">
        <v>0.12737800026848256</v>
      </c>
      <c r="E40" s="174">
        <v>0.1012359966486085</v>
      </c>
      <c r="F40" s="174">
        <v>8.6851470900440431E-2</v>
      </c>
      <c r="G40" s="174">
        <v>7.799530512614905E-2</v>
      </c>
      <c r="H40" s="174">
        <v>7.2274273823454971E-2</v>
      </c>
      <c r="I40" s="174">
        <v>6.8581218141812395E-2</v>
      </c>
      <c r="J40" s="174">
        <v>6.6353122236174844E-2</v>
      </c>
      <c r="K40" s="174">
        <v>0.12823983996533861</v>
      </c>
      <c r="L40" s="174">
        <v>6.3952666784040879E-2</v>
      </c>
      <c r="M40" s="174">
        <v>6.6100156912824337E-2</v>
      </c>
      <c r="N40" s="174">
        <v>6.965960899983159E-2</v>
      </c>
      <c r="O40" s="174">
        <v>7.5173670678194915E-2</v>
      </c>
      <c r="P40" s="174">
        <v>8.3709447136936177E-2</v>
      </c>
      <c r="Q40" s="174">
        <v>9.7573584211671616E-2</v>
      </c>
      <c r="R40" s="174">
        <v>0.12276984913826094</v>
      </c>
      <c r="S40" s="174">
        <v>0.18196341042164832</v>
      </c>
      <c r="T40" s="109">
        <v>4</v>
      </c>
      <c r="U40" s="108">
        <v>5.5</v>
      </c>
      <c r="V40" s="108">
        <v>2.5</v>
      </c>
      <c r="W40" s="104">
        <v>1.68312369</v>
      </c>
      <c r="Y40" s="74">
        <v>2.5630708100000001</v>
      </c>
      <c r="Z40" s="108">
        <v>2.5</v>
      </c>
      <c r="AA40" s="109">
        <v>4</v>
      </c>
      <c r="AB40" s="108">
        <v>5.5</v>
      </c>
      <c r="AC40" s="112"/>
    </row>
    <row r="41" spans="1:29">
      <c r="A41" s="31" t="s">
        <v>60</v>
      </c>
      <c r="B41" s="174">
        <v>-2.3291464035505971E-2</v>
      </c>
      <c r="C41" s="174">
        <v>0.50344902551093895</v>
      </c>
      <c r="D41" s="174">
        <v>0.33967466738261987</v>
      </c>
      <c r="E41" s="174">
        <v>0.26996265772962325</v>
      </c>
      <c r="F41" s="174">
        <v>0.23160392240117389</v>
      </c>
      <c r="G41" s="174">
        <v>0.20798748033639791</v>
      </c>
      <c r="H41" s="174">
        <v>0.19273139686254659</v>
      </c>
      <c r="I41" s="174">
        <v>0.18288324837816594</v>
      </c>
      <c r="J41" s="174">
        <v>0.17694165929646699</v>
      </c>
      <c r="K41" s="174">
        <v>0.3419729065742354</v>
      </c>
      <c r="L41" s="174">
        <v>0.17054044475744323</v>
      </c>
      <c r="M41" s="174">
        <v>0.17626708510086431</v>
      </c>
      <c r="N41" s="174">
        <v>0.18575895733288439</v>
      </c>
      <c r="O41" s="174">
        <v>0.20046312180851977</v>
      </c>
      <c r="P41" s="174">
        <v>0.22322519236516269</v>
      </c>
      <c r="Q41" s="174">
        <v>0.26019622456445823</v>
      </c>
      <c r="R41" s="174">
        <v>0.32738626436869556</v>
      </c>
      <c r="S41" s="174">
        <v>0.48523576112439581</v>
      </c>
      <c r="T41" s="109">
        <v>4</v>
      </c>
      <c r="U41" s="108">
        <v>5.5</v>
      </c>
      <c r="V41" s="108">
        <v>2.5</v>
      </c>
      <c r="W41" s="104">
        <v>2.2560789099999998</v>
      </c>
      <c r="Y41" s="74">
        <v>2.93052643</v>
      </c>
      <c r="Z41" s="108">
        <v>2.5</v>
      </c>
      <c r="AA41" s="109">
        <v>4</v>
      </c>
      <c r="AB41" s="108">
        <v>5.5</v>
      </c>
      <c r="AC41" s="108"/>
    </row>
    <row r="42" spans="1:29">
      <c r="A42" s="31" t="s">
        <v>61</v>
      </c>
      <c r="B42" s="174">
        <v>-0.86713605078994416</v>
      </c>
      <c r="C42" s="174">
        <v>0.56638015369980632</v>
      </c>
      <c r="D42" s="174">
        <v>0.38213400080544735</v>
      </c>
      <c r="E42" s="174">
        <v>0.30370798994582615</v>
      </c>
      <c r="F42" s="174">
        <v>0.26055441270132074</v>
      </c>
      <c r="G42" s="174">
        <v>0.23398591537844748</v>
      </c>
      <c r="H42" s="174">
        <v>0.21682282147036502</v>
      </c>
      <c r="I42" s="174">
        <v>0.20574365442543674</v>
      </c>
      <c r="J42" s="174">
        <v>0.1990593667085252</v>
      </c>
      <c r="K42" s="174">
        <v>0.38471951989601472</v>
      </c>
      <c r="L42" s="174">
        <v>0.19185800035212375</v>
      </c>
      <c r="M42" s="174">
        <v>0.19830047073847235</v>
      </c>
      <c r="N42" s="174">
        <v>0.20897882699949522</v>
      </c>
      <c r="O42" s="174">
        <v>0.22552101203458452</v>
      </c>
      <c r="P42" s="174">
        <v>0.25112834141080764</v>
      </c>
      <c r="Q42" s="174">
        <v>0.29272075263501574</v>
      </c>
      <c r="R42" s="174">
        <v>0.36830954741478239</v>
      </c>
      <c r="S42" s="174">
        <v>0.5458902312649454</v>
      </c>
      <c r="T42" s="109">
        <v>4</v>
      </c>
      <c r="U42" s="108">
        <v>5.5</v>
      </c>
      <c r="V42" s="108">
        <v>2.5</v>
      </c>
      <c r="W42" s="104">
        <v>1.69715562</v>
      </c>
      <c r="Y42" s="121">
        <v>2.8055225199999998</v>
      </c>
      <c r="Z42" s="108">
        <v>2.5</v>
      </c>
      <c r="AA42" s="109">
        <v>4</v>
      </c>
      <c r="AB42" s="108">
        <v>5.5</v>
      </c>
      <c r="AC42" s="108"/>
    </row>
    <row r="43" spans="1:29">
      <c r="A43" s="31" t="s">
        <v>62</v>
      </c>
      <c r="B43" s="174">
        <v>-0.48080488754438289</v>
      </c>
      <c r="C43" s="174">
        <v>0.62931128188867369</v>
      </c>
      <c r="D43" s="174">
        <v>0.42459333422827505</v>
      </c>
      <c r="E43" s="174">
        <v>0.33745332216202839</v>
      </c>
      <c r="F43" s="174">
        <v>0.28950490300146847</v>
      </c>
      <c r="G43" s="174">
        <v>0.25998435042049595</v>
      </c>
      <c r="H43" s="174">
        <v>0.24091424607818412</v>
      </c>
      <c r="I43" s="174">
        <v>0.22860406047270776</v>
      </c>
      <c r="J43" s="174">
        <v>0.22117707412058274</v>
      </c>
      <c r="K43" s="174">
        <v>0.42746613321779492</v>
      </c>
      <c r="L43" s="174">
        <v>0.21317555594680382</v>
      </c>
      <c r="M43" s="174">
        <v>0.22033385637608083</v>
      </c>
      <c r="N43" s="174">
        <v>0.2321986966661056</v>
      </c>
      <c r="O43" s="174">
        <v>0.25057890226064927</v>
      </c>
      <c r="P43" s="174">
        <v>0.27903149045645348</v>
      </c>
      <c r="Q43" s="174">
        <v>0.32524528070557279</v>
      </c>
      <c r="R43" s="174">
        <v>0.40923283046086922</v>
      </c>
      <c r="S43" s="174">
        <v>0.60654470140549499</v>
      </c>
      <c r="T43" s="109">
        <v>4</v>
      </c>
      <c r="U43" s="108">
        <v>5.5</v>
      </c>
      <c r="V43" s="108">
        <v>2.5</v>
      </c>
      <c r="W43" s="104">
        <v>2.36840808</v>
      </c>
      <c r="Y43" s="121">
        <v>2.8304132900000001</v>
      </c>
      <c r="Z43" s="108">
        <v>2.5</v>
      </c>
      <c r="AA43" s="109">
        <v>4</v>
      </c>
      <c r="AB43" s="108">
        <v>5.5</v>
      </c>
      <c r="AC43" s="108"/>
    </row>
    <row r="44" spans="1:29">
      <c r="A44" s="31" t="s">
        <v>63</v>
      </c>
      <c r="B44" s="174">
        <v>-0.15212508724971774</v>
      </c>
      <c r="C44" s="174">
        <v>0.65597100130239516</v>
      </c>
      <c r="D44" s="174">
        <v>0.4425805203494112</v>
      </c>
      <c r="E44" s="174">
        <v>0.35174896748570339</v>
      </c>
      <c r="F44" s="174">
        <v>0.30176929378078587</v>
      </c>
      <c r="G44" s="174">
        <v>0.27099815238725489</v>
      </c>
      <c r="H44" s="174">
        <v>0.25112017498499939</v>
      </c>
      <c r="I44" s="174">
        <v>0.23828848896531207</v>
      </c>
      <c r="J44" s="174">
        <v>0.23054687076415492</v>
      </c>
      <c r="K44" s="174">
        <v>0.43645902878153819</v>
      </c>
      <c r="L44" s="174">
        <v>0.21294353078147665</v>
      </c>
      <c r="M44" s="174">
        <v>0.22009403995235521</v>
      </c>
      <c r="N44" s="174">
        <v>0.23194596627802966</v>
      </c>
      <c r="O44" s="174">
        <v>0.25030616643516357</v>
      </c>
      <c r="P44" s="174">
        <v>0.27872778618127425</v>
      </c>
      <c r="Q44" s="174">
        <v>0.32489127628094661</v>
      </c>
      <c r="R44" s="174">
        <v>0.40878741206041802</v>
      </c>
      <c r="S44" s="174">
        <v>0.60588452423838568</v>
      </c>
      <c r="T44" s="109">
        <v>4</v>
      </c>
      <c r="U44" s="108">
        <v>5.5</v>
      </c>
      <c r="V44" s="108">
        <v>2.5</v>
      </c>
      <c r="W44" s="104">
        <v>2.8177900199999999</v>
      </c>
      <c r="Y44" s="121">
        <v>3.0217345899999999</v>
      </c>
      <c r="Z44" s="108">
        <v>2.5</v>
      </c>
      <c r="AA44" s="109">
        <v>4</v>
      </c>
      <c r="AB44" s="108">
        <v>5.5</v>
      </c>
      <c r="AC44" s="108">
        <v>8</v>
      </c>
    </row>
    <row r="45" spans="1:29">
      <c r="A45" s="31" t="s">
        <v>64</v>
      </c>
      <c r="B45" s="174">
        <v>-3.3560050091941962E-2</v>
      </c>
      <c r="C45" s="174">
        <v>0.70040386699193102</v>
      </c>
      <c r="D45" s="174">
        <v>0.47255916388463803</v>
      </c>
      <c r="E45" s="174">
        <v>0.37557504302516187</v>
      </c>
      <c r="F45" s="174">
        <v>0.32220994507964806</v>
      </c>
      <c r="G45" s="174">
        <v>0.28935448899851957</v>
      </c>
      <c r="H45" s="174">
        <v>0.26813005649635846</v>
      </c>
      <c r="I45" s="174">
        <v>0.25442920311965178</v>
      </c>
      <c r="J45" s="174">
        <v>0.2461631985034427</v>
      </c>
      <c r="K45" s="174">
        <v>0.45144718805444306</v>
      </c>
      <c r="L45" s="174">
        <v>0.21255682217259864</v>
      </c>
      <c r="M45" s="174">
        <v>0.21969434591281178</v>
      </c>
      <c r="N45" s="174">
        <v>0.23152474896456976</v>
      </c>
      <c r="O45" s="174">
        <v>0.24985160672602102</v>
      </c>
      <c r="P45" s="174">
        <v>0.27822161238930931</v>
      </c>
      <c r="Q45" s="174">
        <v>0.3243012689065683</v>
      </c>
      <c r="R45" s="174">
        <v>0.4080450480596669</v>
      </c>
      <c r="S45" s="174">
        <v>0.60478422895987016</v>
      </c>
      <c r="T45" s="109">
        <v>4</v>
      </c>
      <c r="U45" s="108">
        <v>5.5</v>
      </c>
      <c r="V45" s="108">
        <v>2.5</v>
      </c>
      <c r="W45" s="104">
        <v>3.1375252900000001</v>
      </c>
      <c r="X45" s="74"/>
      <c r="Y45" s="74">
        <v>3.21862549</v>
      </c>
      <c r="Z45" s="108">
        <v>2.5</v>
      </c>
      <c r="AA45" s="109">
        <v>4</v>
      </c>
      <c r="AB45" s="108">
        <v>5.5</v>
      </c>
      <c r="AC45" s="108"/>
    </row>
    <row r="46" spans="1:29">
      <c r="A46" s="31" t="s">
        <v>65</v>
      </c>
      <c r="B46" s="174">
        <v>0.22868061333961298</v>
      </c>
      <c r="C46" s="174">
        <v>0.70929044012983822</v>
      </c>
      <c r="D46" s="174">
        <v>0.47855489259168338</v>
      </c>
      <c r="E46" s="174">
        <v>0.38034025813305372</v>
      </c>
      <c r="F46" s="174">
        <v>0.32629807533942001</v>
      </c>
      <c r="G46" s="174">
        <v>0.29302575632077277</v>
      </c>
      <c r="H46" s="174">
        <v>0.27153203279863014</v>
      </c>
      <c r="I46" s="174">
        <v>0.25765734595051981</v>
      </c>
      <c r="J46" s="174">
        <v>0.24928646405130017</v>
      </c>
      <c r="K46" s="174">
        <v>0.45444481990902386</v>
      </c>
      <c r="L46" s="174">
        <v>0.21247948045082321</v>
      </c>
      <c r="M46" s="174">
        <v>0.21961440710490265</v>
      </c>
      <c r="N46" s="174">
        <v>0.23144050550187956</v>
      </c>
      <c r="O46" s="174">
        <v>0.24976069478419127</v>
      </c>
      <c r="P46" s="174">
        <v>0.27812037763091624</v>
      </c>
      <c r="Q46" s="174">
        <v>0.32418326743169246</v>
      </c>
      <c r="R46" s="174">
        <v>0.40789657525951739</v>
      </c>
      <c r="S46" s="174">
        <v>0.60456416990416706</v>
      </c>
      <c r="T46" s="109">
        <v>4</v>
      </c>
      <c r="U46" s="108">
        <v>5.5</v>
      </c>
      <c r="V46" s="108">
        <v>2.5</v>
      </c>
      <c r="W46" s="104">
        <v>3.44</v>
      </c>
      <c r="X46" s="74"/>
      <c r="Y46" s="74">
        <v>3.39726208</v>
      </c>
      <c r="Z46" s="108">
        <v>2.5</v>
      </c>
      <c r="AA46" s="109">
        <v>4</v>
      </c>
      <c r="AB46" s="108">
        <v>5.5</v>
      </c>
      <c r="AC46" s="108"/>
    </row>
    <row r="47" spans="1:29">
      <c r="A47" s="31" t="s">
        <v>113</v>
      </c>
      <c r="B47" s="174">
        <v>0.38276166677116796</v>
      </c>
      <c r="C47" s="174">
        <v>0.71817701326774541</v>
      </c>
      <c r="D47" s="174">
        <v>0.4845506212987285</v>
      </c>
      <c r="E47" s="174">
        <v>0.38510547324094535</v>
      </c>
      <c r="F47" s="174">
        <v>0.33038620559919307</v>
      </c>
      <c r="G47" s="174">
        <v>0.29669702364302575</v>
      </c>
      <c r="H47" s="174">
        <v>0.27493400910090182</v>
      </c>
      <c r="I47" s="174">
        <v>0.2608854887813874</v>
      </c>
      <c r="J47" s="174">
        <v>0.2524097295991572</v>
      </c>
      <c r="K47" s="174">
        <v>0.45744245176360554</v>
      </c>
      <c r="L47" s="174">
        <v>0.2124021387290469</v>
      </c>
      <c r="M47" s="174">
        <v>0.2195344682969953</v>
      </c>
      <c r="N47" s="174">
        <v>0.23135626203918669</v>
      </c>
      <c r="O47" s="174">
        <v>0.2496697828423633</v>
      </c>
      <c r="P47" s="174">
        <v>0.27801914287252405</v>
      </c>
      <c r="Q47" s="174">
        <v>0.32406526595681484</v>
      </c>
      <c r="R47" s="174">
        <v>0.40774810245936699</v>
      </c>
      <c r="S47" s="174">
        <v>0.60434411084846396</v>
      </c>
      <c r="T47" s="109">
        <v>4</v>
      </c>
      <c r="U47" s="108">
        <v>5.5</v>
      </c>
      <c r="V47" s="108">
        <v>2.5</v>
      </c>
      <c r="W47" s="104">
        <v>3.6343150999999998</v>
      </c>
      <c r="X47" s="74"/>
      <c r="Y47" s="74">
        <v>3.6167797199999998</v>
      </c>
      <c r="Z47" s="108">
        <v>2.5</v>
      </c>
      <c r="AA47" s="109">
        <v>4</v>
      </c>
      <c r="AB47" s="108">
        <v>5.5</v>
      </c>
      <c r="AC47" s="108"/>
    </row>
    <row r="48" spans="1:29">
      <c r="A48" s="31" t="s">
        <v>151</v>
      </c>
      <c r="B48" s="174">
        <v>0.41897287595110921</v>
      </c>
      <c r="C48" s="174">
        <v>0.73563876931069661</v>
      </c>
      <c r="D48" s="174">
        <v>0.49633198520103505</v>
      </c>
      <c r="E48" s="174">
        <v>0.3944689277936626</v>
      </c>
      <c r="F48" s="174">
        <v>0.33841921586762158</v>
      </c>
      <c r="G48" s="174">
        <v>0.30391091513469481</v>
      </c>
      <c r="H48" s="174">
        <v>0.28161875465267938</v>
      </c>
      <c r="I48" s="174">
        <v>0.26722865860733158</v>
      </c>
      <c r="J48" s="174">
        <v>0.25854681981466454</v>
      </c>
      <c r="K48" s="174">
        <v>0.47188442683903453</v>
      </c>
      <c r="L48" s="174">
        <v>0.22093968439676193</v>
      </c>
      <c r="M48" s="174">
        <v>0.22835869935200481</v>
      </c>
      <c r="N48" s="174">
        <v>0.24065567241466823</v>
      </c>
      <c r="O48" s="174">
        <v>0.2597053087820731</v>
      </c>
      <c r="P48" s="174">
        <v>0.28919417690455429</v>
      </c>
      <c r="Q48" s="174">
        <v>0.33709113294658177</v>
      </c>
      <c r="R48" s="174">
        <v>0.42413761749203704</v>
      </c>
      <c r="S48" s="174">
        <v>0.62863584103657288</v>
      </c>
      <c r="T48" s="109">
        <v>4</v>
      </c>
      <c r="U48" s="108">
        <v>5.5</v>
      </c>
      <c r="V48" s="108">
        <v>2.5</v>
      </c>
      <c r="W48" s="104">
        <v>3.7495845800000001</v>
      </c>
      <c r="X48" s="74"/>
      <c r="Y48" s="74">
        <v>3.7872636100000001</v>
      </c>
      <c r="Z48" s="108">
        <v>2.5</v>
      </c>
      <c r="AA48" s="109">
        <v>4</v>
      </c>
      <c r="AB48" s="108">
        <v>5.5</v>
      </c>
      <c r="AC48" s="112"/>
    </row>
    <row r="49" spans="1:29">
      <c r="A49" s="31" t="s">
        <v>163</v>
      </c>
      <c r="B49" s="174">
        <v>0.37838414125101083</v>
      </c>
      <c r="C49" s="174">
        <v>0.76474169604894848</v>
      </c>
      <c r="D49" s="174">
        <v>0.51596759170487916</v>
      </c>
      <c r="E49" s="174">
        <v>0.41007468538152447</v>
      </c>
      <c r="F49" s="174">
        <v>0.35180756631500376</v>
      </c>
      <c r="G49" s="174">
        <v>0.31593406762080889</v>
      </c>
      <c r="H49" s="174">
        <v>0.29275999723897606</v>
      </c>
      <c r="I49" s="174">
        <v>0.27780060831723841</v>
      </c>
      <c r="J49" s="174">
        <v>0.26877530350717649</v>
      </c>
      <c r="K49" s="174">
        <v>0.49595438529808344</v>
      </c>
      <c r="L49" s="174">
        <v>0.23516892717628579</v>
      </c>
      <c r="M49" s="174">
        <v>0.243065751110354</v>
      </c>
      <c r="N49" s="174">
        <v>0.25615468970713717</v>
      </c>
      <c r="O49" s="174">
        <v>0.2764311853482555</v>
      </c>
      <c r="P49" s="174">
        <v>0.30781923362460617</v>
      </c>
      <c r="Q49" s="174">
        <v>0.35880091126285851</v>
      </c>
      <c r="R49" s="174">
        <v>0.45145347587982165</v>
      </c>
      <c r="S49" s="174">
        <v>0.66912205801675473</v>
      </c>
      <c r="T49" s="109">
        <v>4</v>
      </c>
      <c r="U49" s="108">
        <v>5.5</v>
      </c>
      <c r="V49" s="108">
        <v>2.5</v>
      </c>
      <c r="W49" s="104">
        <v>3.84075963</v>
      </c>
      <c r="X49" s="74"/>
      <c r="Y49" s="74">
        <v>3.9374780999999999</v>
      </c>
      <c r="Z49" s="108">
        <v>2.5</v>
      </c>
      <c r="AA49" s="109">
        <v>4</v>
      </c>
      <c r="AB49" s="108">
        <v>5.5</v>
      </c>
      <c r="AC49" s="112"/>
    </row>
    <row r="50" spans="1:29">
      <c r="A50" s="31" t="s">
        <v>169</v>
      </c>
      <c r="B50" s="174">
        <v>0.43127175431099113</v>
      </c>
      <c r="C50" s="174">
        <v>0.77056228139659866</v>
      </c>
      <c r="D50" s="174">
        <v>0.51989471300564816</v>
      </c>
      <c r="E50" s="174">
        <v>0.41319583689909689</v>
      </c>
      <c r="F50" s="174">
        <v>0.35448523640447993</v>
      </c>
      <c r="G50" s="174">
        <v>0.31833869811803162</v>
      </c>
      <c r="H50" s="174">
        <v>0.29498824575623539</v>
      </c>
      <c r="I50" s="174">
        <v>0.27991499825921995</v>
      </c>
      <c r="J50" s="174">
        <v>0.27082100024567879</v>
      </c>
      <c r="K50" s="174">
        <v>0.50076837698989385</v>
      </c>
      <c r="L50" s="174">
        <v>0.23801477573219021</v>
      </c>
      <c r="M50" s="174">
        <v>0.24600716146202384</v>
      </c>
      <c r="N50" s="174">
        <v>0.25925449316563132</v>
      </c>
      <c r="O50" s="174">
        <v>0.27977636066149181</v>
      </c>
      <c r="P50" s="174">
        <v>0.31154424496861655</v>
      </c>
      <c r="Q50" s="174">
        <v>0.36314286692611386</v>
      </c>
      <c r="R50" s="174">
        <v>0.45691664755737893</v>
      </c>
      <c r="S50" s="174">
        <v>0.67721930141279074</v>
      </c>
      <c r="T50" s="109">
        <v>4</v>
      </c>
      <c r="U50" s="108">
        <v>5.5</v>
      </c>
      <c r="V50" s="108">
        <v>2.5</v>
      </c>
      <c r="W50" s="104">
        <v>3.92</v>
      </c>
      <c r="X50" s="74"/>
      <c r="Y50" s="74">
        <v>4.0184703700000002</v>
      </c>
      <c r="Z50" s="108">
        <v>2.5</v>
      </c>
      <c r="AA50" s="109">
        <v>4</v>
      </c>
      <c r="AB50" s="108">
        <v>5.5</v>
      </c>
      <c r="AC50" s="112"/>
    </row>
    <row r="51" spans="1:29">
      <c r="A51" s="31" t="s">
        <v>207</v>
      </c>
      <c r="B51" s="174">
        <v>0.48491899737097155</v>
      </c>
      <c r="C51" s="174">
        <v>0.77638286674424917</v>
      </c>
      <c r="D51" s="174">
        <v>0.52382183430641671</v>
      </c>
      <c r="E51" s="174">
        <v>0.41631698841666953</v>
      </c>
      <c r="F51" s="174">
        <v>0.3571629064939561</v>
      </c>
      <c r="G51" s="174">
        <v>0.32074332861525479</v>
      </c>
      <c r="H51" s="174">
        <v>0.29721649427349428</v>
      </c>
      <c r="I51" s="174">
        <v>0.28202938820120149</v>
      </c>
      <c r="J51" s="174">
        <v>0.27286669698418153</v>
      </c>
      <c r="K51" s="174">
        <v>0.50558236868170203</v>
      </c>
      <c r="L51" s="174">
        <v>0.2408606242880964</v>
      </c>
      <c r="M51" s="174">
        <v>0.2489485718136919</v>
      </c>
      <c r="N51" s="174">
        <v>0.26235429662412546</v>
      </c>
      <c r="O51" s="174">
        <v>0.283121535974729</v>
      </c>
      <c r="P51" s="174">
        <v>0.31526925631262603</v>
      </c>
      <c r="Q51" s="174">
        <v>0.3674848225893701</v>
      </c>
      <c r="R51" s="174">
        <v>0.46237981923493443</v>
      </c>
      <c r="S51" s="174">
        <v>0.68531654480882764</v>
      </c>
      <c r="T51" s="109">
        <v>4</v>
      </c>
      <c r="U51" s="108">
        <v>5.5</v>
      </c>
      <c r="V51" s="108">
        <v>2.5</v>
      </c>
      <c r="W51" s="104">
        <v>4</v>
      </c>
      <c r="X51" s="74"/>
      <c r="Y51" s="74"/>
      <c r="Z51" s="108">
        <v>2.5</v>
      </c>
      <c r="AA51" s="109">
        <v>4</v>
      </c>
      <c r="AB51" s="108">
        <v>5.5</v>
      </c>
      <c r="AC51" s="109">
        <v>8</v>
      </c>
    </row>
    <row r="53" spans="1:29">
      <c r="Y53" s="75"/>
    </row>
  </sheetData>
  <hyperlinks>
    <hyperlink ref="A1" location="List!A1" display="List!A1"/>
  </hyperlinks>
  <pageMargins left="0.7" right="0.7" top="0.75" bottom="0.75" header="0.3" footer="0.3"/>
  <pageSetup paperSize="9"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2" sqref="A2:A5"/>
    </sheetView>
  </sheetViews>
  <sheetFormatPr defaultColWidth="8.88671875" defaultRowHeight="14.25"/>
  <cols>
    <col min="1" max="1" width="20.44140625" style="6" customWidth="1"/>
    <col min="2" max="2" width="0" style="4" hidden="1" customWidth="1"/>
    <col min="3" max="16384" width="8.88671875" style="4"/>
  </cols>
  <sheetData>
    <row r="1" spans="1:9" s="31" customFormat="1" ht="15">
      <c r="A1" s="237" t="s">
        <v>528</v>
      </c>
      <c r="B1" s="157" t="s">
        <v>96</v>
      </c>
      <c r="C1" s="157" t="s">
        <v>97</v>
      </c>
      <c r="D1" s="157" t="s">
        <v>98</v>
      </c>
      <c r="E1" s="157" t="s">
        <v>99</v>
      </c>
      <c r="F1" s="157" t="s">
        <v>100</v>
      </c>
      <c r="G1" s="157" t="s">
        <v>101</v>
      </c>
      <c r="H1" s="160" t="s">
        <v>102</v>
      </c>
      <c r="I1" s="45" t="s">
        <v>166</v>
      </c>
    </row>
    <row r="2" spans="1:9">
      <c r="A2" s="31" t="s">
        <v>237</v>
      </c>
      <c r="B2" s="158">
        <v>-7.6246887703230151</v>
      </c>
      <c r="C2" s="158">
        <v>-2.6517907159593275</v>
      </c>
      <c r="D2" s="158">
        <v>-2.2362760286268011</v>
      </c>
      <c r="E2" s="159">
        <v>-2.422466985150455</v>
      </c>
      <c r="F2" s="159">
        <v>-8.2490483431249224</v>
      </c>
      <c r="G2" s="159">
        <v>-6.3725665203099204</v>
      </c>
      <c r="H2" s="159">
        <v>-5.6032004710412471</v>
      </c>
      <c r="I2" s="5">
        <v>-4.7100830156751128</v>
      </c>
    </row>
    <row r="3" spans="1:9">
      <c r="A3" s="31" t="s">
        <v>238</v>
      </c>
      <c r="B3" s="158"/>
      <c r="C3" s="158"/>
      <c r="D3" s="158"/>
      <c r="E3" s="158"/>
      <c r="F3" s="158">
        <v>-6.4621758255684822</v>
      </c>
      <c r="G3" s="159">
        <v>-4.6995708130654679</v>
      </c>
      <c r="H3" s="159">
        <v>-3.7661261672151314</v>
      </c>
      <c r="I3" s="5">
        <v>-2.9736331165231626</v>
      </c>
    </row>
    <row r="4" spans="1:9">
      <c r="A4" s="31" t="s">
        <v>239</v>
      </c>
      <c r="B4" s="158">
        <v>-18.721273984359009</v>
      </c>
      <c r="C4" s="158">
        <v>-12.170751039865973</v>
      </c>
      <c r="D4" s="158">
        <v>-9.5881232437217143</v>
      </c>
      <c r="E4" s="159">
        <v>-12.155155703311017</v>
      </c>
      <c r="F4" s="159">
        <v>-14.827836380660237</v>
      </c>
      <c r="G4" s="159">
        <v>-13.47803080491253</v>
      </c>
      <c r="H4" s="159">
        <v>-12.659537312787371</v>
      </c>
      <c r="I4" s="5">
        <v>-11.613552573139325</v>
      </c>
    </row>
    <row r="5" spans="1:9">
      <c r="A5" s="31" t="s">
        <v>240</v>
      </c>
      <c r="B5" s="158"/>
      <c r="C5" s="158"/>
      <c r="D5" s="158"/>
      <c r="E5" s="158"/>
      <c r="F5" s="158">
        <v>-14.109849203140506</v>
      </c>
      <c r="G5" s="158">
        <v>-12.057072103836083</v>
      </c>
      <c r="H5" s="158">
        <v>-11.107860871122375</v>
      </c>
      <c r="I5" s="5">
        <v>-10.165218325882213</v>
      </c>
    </row>
    <row r="6" spans="1:9">
      <c r="E6" s="5"/>
      <c r="F6" s="5"/>
      <c r="G6" s="5"/>
      <c r="H6" s="5"/>
    </row>
    <row r="7" spans="1:9">
      <c r="F7" s="5"/>
      <c r="G7" s="5"/>
      <c r="H7" s="5"/>
      <c r="I7" s="5"/>
    </row>
  </sheetData>
  <hyperlinks>
    <hyperlink ref="A1" location="List!A1" display="List!A1"/>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1"/>
  <sheetViews>
    <sheetView workbookViewId="0">
      <selection activeCell="A2" sqref="A2:A5"/>
    </sheetView>
  </sheetViews>
  <sheetFormatPr defaultColWidth="8.88671875" defaultRowHeight="16.5"/>
  <cols>
    <col min="1" max="1" width="8.88671875" style="22"/>
    <col min="2" max="16384" width="8.88671875" style="3"/>
  </cols>
  <sheetData>
    <row r="1" spans="1:8" s="22" customFormat="1">
      <c r="A1" s="236" t="s">
        <v>528</v>
      </c>
      <c r="B1" s="164">
        <v>2015</v>
      </c>
      <c r="C1" s="164">
        <v>2016</v>
      </c>
      <c r="D1" s="164">
        <v>2017</v>
      </c>
      <c r="E1" s="164">
        <v>2018</v>
      </c>
      <c r="F1" s="156" t="s">
        <v>241</v>
      </c>
      <c r="G1" s="1"/>
      <c r="H1" s="1"/>
    </row>
    <row r="2" spans="1:8">
      <c r="A2" s="31" t="s">
        <v>242</v>
      </c>
      <c r="B2" s="164">
        <v>0.7</v>
      </c>
      <c r="C2" s="164">
        <v>0.2</v>
      </c>
      <c r="D2" s="164">
        <v>0.4</v>
      </c>
      <c r="E2" s="164">
        <v>-1</v>
      </c>
      <c r="F2" s="164">
        <v>-0.3</v>
      </c>
      <c r="G2" s="35"/>
      <c r="H2" s="35"/>
    </row>
    <row r="3" spans="1:8">
      <c r="A3" s="31" t="s">
        <v>243</v>
      </c>
      <c r="B3" s="164">
        <v>2.1</v>
      </c>
      <c r="C3" s="164">
        <v>0.3</v>
      </c>
      <c r="D3" s="164">
        <v>-3.1</v>
      </c>
      <c r="E3" s="164">
        <v>-1.7</v>
      </c>
      <c r="F3" s="164">
        <v>-0.1</v>
      </c>
      <c r="G3" s="35"/>
      <c r="H3" s="35"/>
    </row>
    <row r="4" spans="1:8">
      <c r="A4" s="31" t="s">
        <v>244</v>
      </c>
      <c r="B4" s="164">
        <v>2.8</v>
      </c>
      <c r="C4" s="164">
        <v>0.5</v>
      </c>
      <c r="D4" s="164">
        <v>-2.7</v>
      </c>
      <c r="E4" s="164">
        <v>-2.7</v>
      </c>
      <c r="F4" s="164">
        <v>-0.4</v>
      </c>
      <c r="G4" s="35"/>
      <c r="H4" s="35"/>
    </row>
    <row r="5" spans="1:8">
      <c r="A5" s="31" t="s">
        <v>245</v>
      </c>
      <c r="B5" s="165">
        <v>2.8</v>
      </c>
      <c r="C5" s="165">
        <v>0.5</v>
      </c>
      <c r="D5" s="165">
        <v>-2.7</v>
      </c>
      <c r="E5" s="165">
        <v>-3</v>
      </c>
      <c r="F5" s="165"/>
      <c r="G5" s="35"/>
      <c r="H5" s="35"/>
    </row>
    <row r="21" spans="14:14">
      <c r="N21" s="62"/>
    </row>
  </sheetData>
  <hyperlinks>
    <hyperlink ref="A1" location="List!A1" display="List!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K20" sqref="K20"/>
    </sheetView>
  </sheetViews>
  <sheetFormatPr defaultColWidth="8.88671875" defaultRowHeight="14.25"/>
  <cols>
    <col min="1" max="1" width="8.88671875" style="6"/>
    <col min="2" max="16384" width="8.88671875" style="4"/>
  </cols>
  <sheetData>
    <row r="1" spans="1:13" s="31" customFormat="1" ht="15">
      <c r="A1" s="236" t="s">
        <v>528</v>
      </c>
      <c r="B1" s="156" t="s">
        <v>246</v>
      </c>
      <c r="C1" s="156" t="s">
        <v>247</v>
      </c>
    </row>
    <row r="2" spans="1:13" ht="16.5">
      <c r="A2" s="53" t="s">
        <v>208</v>
      </c>
      <c r="B2" s="5">
        <v>3.57813078</v>
      </c>
      <c r="C2" s="5">
        <v>3.5584061</v>
      </c>
      <c r="K2"/>
      <c r="L2"/>
      <c r="M2"/>
    </row>
    <row r="3" spans="1:13" ht="16.5">
      <c r="A3" s="53" t="s">
        <v>68</v>
      </c>
      <c r="B3" s="5">
        <v>3.3296691799999998</v>
      </c>
      <c r="C3" s="5">
        <v>3.4240206799999999</v>
      </c>
      <c r="K3"/>
      <c r="L3"/>
      <c r="M3"/>
    </row>
    <row r="4" spans="1:13" ht="16.5">
      <c r="A4" s="53" t="s">
        <v>85</v>
      </c>
      <c r="B4" s="5">
        <v>3.0411321199999999</v>
      </c>
      <c r="C4" s="5">
        <v>3.2852645100000002</v>
      </c>
      <c r="K4"/>
      <c r="L4"/>
      <c r="M4"/>
    </row>
    <row r="5" spans="1:13" ht="16.5">
      <c r="A5" s="53" t="s">
        <v>70</v>
      </c>
      <c r="B5" s="5">
        <v>2.72829538</v>
      </c>
      <c r="C5" s="5">
        <v>3.1943653300000001</v>
      </c>
      <c r="K5"/>
      <c r="L5"/>
      <c r="M5"/>
    </row>
    <row r="6" spans="1:13" ht="16.5">
      <c r="A6" s="53" t="s">
        <v>67</v>
      </c>
      <c r="B6" s="5">
        <v>2.9476281800000002</v>
      </c>
      <c r="C6" s="5">
        <v>3.3772708699999998</v>
      </c>
      <c r="K6"/>
      <c r="L6"/>
      <c r="M6"/>
    </row>
    <row r="7" spans="1:13" ht="16.5">
      <c r="A7" s="53" t="s">
        <v>68</v>
      </c>
      <c r="B7" s="5">
        <v>3.1658474000000001</v>
      </c>
      <c r="C7" s="5">
        <v>3.59361306</v>
      </c>
      <c r="K7"/>
      <c r="L7"/>
      <c r="M7"/>
    </row>
    <row r="8" spans="1:13" ht="16.5">
      <c r="A8" s="53" t="s">
        <v>95</v>
      </c>
      <c r="B8" s="5">
        <v>3.4452357199999999</v>
      </c>
      <c r="C8" s="5">
        <v>3.7667918299999998</v>
      </c>
      <c r="K8"/>
      <c r="L8"/>
      <c r="M8"/>
    </row>
    <row r="9" spans="1:13" ht="16.5">
      <c r="A9" s="53" t="s">
        <v>70</v>
      </c>
      <c r="B9" s="5">
        <v>3.8150172699999998</v>
      </c>
      <c r="C9" s="5">
        <v>3.90639666</v>
      </c>
      <c r="K9"/>
      <c r="L9"/>
      <c r="M9"/>
    </row>
    <row r="10" spans="1:13" ht="16.5">
      <c r="A10" s="53" t="s">
        <v>67</v>
      </c>
      <c r="B10" s="5">
        <v>3.9890234100000002</v>
      </c>
      <c r="C10" s="5">
        <v>4.0535317700000002</v>
      </c>
      <c r="K10"/>
      <c r="L10"/>
      <c r="M10"/>
    </row>
    <row r="11" spans="1:13" ht="16.5">
      <c r="A11" s="53" t="s">
        <v>68</v>
      </c>
      <c r="B11" s="5">
        <v>4.0712817399999999</v>
      </c>
      <c r="C11" s="5">
        <v>4.1394673500000003</v>
      </c>
      <c r="K11"/>
      <c r="L11"/>
      <c r="M11"/>
    </row>
    <row r="12" spans="1:13" ht="16.5">
      <c r="A12" s="53" t="s">
        <v>150</v>
      </c>
      <c r="B12" s="5">
        <v>4.1216184499999997</v>
      </c>
      <c r="C12" s="5">
        <v>4.1912257500000001</v>
      </c>
      <c r="K12"/>
      <c r="L12"/>
      <c r="M12"/>
    </row>
    <row r="13" spans="1:13" ht="16.5">
      <c r="A13" s="6" t="s">
        <v>70</v>
      </c>
      <c r="B13" s="5">
        <v>4.1711514599999999</v>
      </c>
      <c r="C13" s="5">
        <v>4.2240277300000004</v>
      </c>
      <c r="K13"/>
      <c r="L13"/>
      <c r="M13"/>
    </row>
    <row r="14" spans="1:13" ht="16.5">
      <c r="A14" s="6" t="s">
        <v>67</v>
      </c>
      <c r="B14" s="5">
        <v>4.2329021300000003</v>
      </c>
      <c r="C14" s="5">
        <v>4.23589445</v>
      </c>
      <c r="K14"/>
      <c r="L14"/>
      <c r="M14"/>
    </row>
    <row r="15" spans="1:13" ht="16.5">
      <c r="A15" s="6" t="s">
        <v>68</v>
      </c>
      <c r="B15" s="5">
        <v>4.2608736900000004</v>
      </c>
      <c r="K15"/>
      <c r="L15"/>
      <c r="M15"/>
    </row>
    <row r="23" spans="6:6" ht="17.25">
      <c r="F23" s="67"/>
    </row>
  </sheetData>
  <hyperlinks>
    <hyperlink ref="A1" location="List!A1" display="List!A1"/>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workbookViewId="0">
      <selection activeCell="J2" sqref="J2"/>
    </sheetView>
  </sheetViews>
  <sheetFormatPr defaultRowHeight="16.5"/>
  <cols>
    <col min="1" max="1" width="30.6640625" bestFit="1" customWidth="1"/>
    <col min="2" max="9" width="0" hidden="1" customWidth="1"/>
  </cols>
  <sheetData>
    <row r="1" spans="1:25">
      <c r="A1" s="238" t="s">
        <v>528</v>
      </c>
    </row>
    <row r="2" spans="1:25">
      <c r="A2" s="4"/>
      <c r="B2" s="33" t="s">
        <v>168</v>
      </c>
      <c r="C2" s="33" t="s">
        <v>70</v>
      </c>
      <c r="D2" s="31" t="s">
        <v>67</v>
      </c>
      <c r="E2" s="31" t="s">
        <v>68</v>
      </c>
      <c r="F2" s="31" t="s">
        <v>80</v>
      </c>
      <c r="G2" s="31" t="s">
        <v>70</v>
      </c>
      <c r="H2" s="31" t="s">
        <v>67</v>
      </c>
      <c r="I2" s="31" t="s">
        <v>68</v>
      </c>
      <c r="J2" s="31" t="s">
        <v>81</v>
      </c>
      <c r="K2" s="31" t="s">
        <v>70</v>
      </c>
      <c r="L2" s="31" t="s">
        <v>67</v>
      </c>
      <c r="M2" s="31" t="s">
        <v>68</v>
      </c>
      <c r="N2" s="31" t="s">
        <v>82</v>
      </c>
      <c r="O2" s="31" t="s">
        <v>70</v>
      </c>
      <c r="P2" s="31" t="s">
        <v>67</v>
      </c>
      <c r="Q2" s="31" t="s">
        <v>68</v>
      </c>
      <c r="R2" s="31" t="s">
        <v>83</v>
      </c>
      <c r="S2" s="31" t="s">
        <v>70</v>
      </c>
      <c r="T2" s="31" t="s">
        <v>67</v>
      </c>
      <c r="U2" s="31" t="s">
        <v>68</v>
      </c>
      <c r="V2" s="31" t="s">
        <v>84</v>
      </c>
      <c r="W2" s="31" t="s">
        <v>70</v>
      </c>
      <c r="X2" s="31" t="s">
        <v>67</v>
      </c>
      <c r="Y2" s="31" t="s">
        <v>68</v>
      </c>
    </row>
    <row r="3" spans="1:25">
      <c r="A3" s="31" t="s">
        <v>248</v>
      </c>
      <c r="B3" s="5">
        <v>0.48799999999999999</v>
      </c>
      <c r="C3" s="5">
        <v>0.59699999999999998</v>
      </c>
      <c r="D3" s="5">
        <v>0.56799999999999995</v>
      </c>
      <c r="E3" s="5">
        <v>0.61599999999999999</v>
      </c>
      <c r="F3" s="5">
        <v>0.66299999999999992</v>
      </c>
      <c r="G3" s="5">
        <v>0.65700000000000003</v>
      </c>
      <c r="H3" s="5">
        <v>0.70699999999999985</v>
      </c>
      <c r="I3" s="5">
        <v>0.63900000000000001</v>
      </c>
      <c r="J3" s="5">
        <v>0.45299999999999996</v>
      </c>
      <c r="K3" s="5">
        <v>0.57899999999999996</v>
      </c>
      <c r="L3" s="5">
        <v>0.57800000000000007</v>
      </c>
      <c r="M3" s="5">
        <v>0.42499999999999999</v>
      </c>
      <c r="N3" s="5">
        <v>0.28100000000000003</v>
      </c>
      <c r="O3" s="5">
        <v>0.308</v>
      </c>
      <c r="P3" s="5">
        <v>0.25525525525525522</v>
      </c>
      <c r="Q3" s="5">
        <v>0.11188811188811187</v>
      </c>
      <c r="R3" s="5">
        <v>4.3000000000000003E-2</v>
      </c>
      <c r="S3" s="5">
        <v>0.10700000000000001</v>
      </c>
      <c r="T3" s="5">
        <v>0.15400000000000003</v>
      </c>
      <c r="U3" s="5">
        <v>0.34299999999999997</v>
      </c>
      <c r="V3" s="5">
        <v>0.33692946058091278</v>
      </c>
      <c r="W3" s="5">
        <v>5.8284762697751865E-3</v>
      </c>
      <c r="X3" s="5">
        <v>9.1666666666666719E-3</v>
      </c>
      <c r="Y3" s="5">
        <v>1.6694490818030046E-2</v>
      </c>
    </row>
    <row r="4" spans="1:25">
      <c r="A4" s="31" t="s">
        <v>249</v>
      </c>
      <c r="B4" s="5">
        <v>3.3914995682499978</v>
      </c>
      <c r="C4" s="5">
        <v>6.4623418417041592</v>
      </c>
      <c r="D4" s="5">
        <v>8.1617717210731939</v>
      </c>
      <c r="E4" s="5">
        <v>5.5738321663568087</v>
      </c>
      <c r="F4" s="5">
        <v>3.7904564488139698</v>
      </c>
      <c r="G4" s="5">
        <v>1.7954389123253378</v>
      </c>
      <c r="H4" s="5">
        <v>1.4688263870935145</v>
      </c>
      <c r="I4" s="5">
        <v>4.5509996965584065</v>
      </c>
      <c r="J4" s="5">
        <v>5.7206764994481603</v>
      </c>
      <c r="K4" s="5">
        <v>5.5348458717543707</v>
      </c>
      <c r="L4" s="5">
        <v>3.2948289844740799</v>
      </c>
      <c r="M4" s="5">
        <v>-0.12921553926884144</v>
      </c>
      <c r="N4" s="5">
        <v>-1.9925670122137689</v>
      </c>
      <c r="O4" s="5">
        <v>-1.1257347228099803</v>
      </c>
      <c r="P4" s="5">
        <v>-1.8568680835741702</v>
      </c>
      <c r="Q4" s="5">
        <v>-1.0781091766334612</v>
      </c>
      <c r="R4" s="5">
        <v>-0.14313327383280239</v>
      </c>
      <c r="S4" s="5">
        <v>1.1438009686904422</v>
      </c>
      <c r="T4" s="5">
        <v>0.98715777219213408</v>
      </c>
      <c r="U4" s="5">
        <v>2.6007442537243008</v>
      </c>
      <c r="V4" s="5">
        <v>3.6998742409246574</v>
      </c>
      <c r="W4" s="5">
        <v>0.88265111557871023</v>
      </c>
      <c r="X4" s="5">
        <v>3.4891725643485501</v>
      </c>
      <c r="Y4" s="5">
        <v>1.7738871306361119</v>
      </c>
    </row>
    <row r="6" spans="1:25">
      <c r="B6" s="65"/>
      <c r="C6" s="65"/>
      <c r="D6" s="65"/>
    </row>
    <row r="7" spans="1:25">
      <c r="B7" s="65"/>
      <c r="C7" s="65"/>
      <c r="D7" s="65"/>
    </row>
    <row r="8" spans="1:25">
      <c r="B8" s="65"/>
      <c r="C8" s="65"/>
      <c r="D8" s="65"/>
    </row>
    <row r="9" spans="1:25">
      <c r="B9" s="65"/>
      <c r="C9" s="65"/>
      <c r="D9" s="65"/>
      <c r="F9" s="65"/>
    </row>
    <row r="10" spans="1:25">
      <c r="B10" s="65"/>
      <c r="C10" s="65"/>
      <c r="D10" s="65"/>
      <c r="F10" s="65"/>
      <c r="V10" s="65"/>
      <c r="W10" s="65"/>
    </row>
    <row r="11" spans="1:25">
      <c r="B11" s="65"/>
      <c r="C11" s="65"/>
      <c r="D11" s="65"/>
      <c r="V11" s="65"/>
      <c r="W11" s="65"/>
    </row>
    <row r="12" spans="1:25">
      <c r="B12" s="65"/>
      <c r="C12" s="65"/>
      <c r="D12" s="65"/>
      <c r="O12" s="241"/>
      <c r="P12" s="241"/>
      <c r="Q12" s="241"/>
      <c r="R12" s="241"/>
      <c r="S12" s="241"/>
      <c r="T12" s="241"/>
      <c r="U12" s="66"/>
      <c r="V12" s="65"/>
      <c r="W12" s="65"/>
    </row>
    <row r="13" spans="1:25">
      <c r="B13" s="65"/>
      <c r="C13" s="65"/>
      <c r="D13" s="65"/>
      <c r="N13" s="66"/>
      <c r="O13" s="66"/>
      <c r="P13" s="66"/>
      <c r="Q13" s="66"/>
      <c r="R13" s="66"/>
      <c r="S13" s="66"/>
      <c r="T13" s="66"/>
      <c r="U13" s="66"/>
      <c r="V13" s="65"/>
      <c r="W13" s="65"/>
    </row>
    <row r="14" spans="1:25">
      <c r="B14" s="65"/>
      <c r="C14" s="65"/>
      <c r="D14" s="65"/>
      <c r="N14" s="66"/>
      <c r="O14" s="66"/>
      <c r="P14" s="66"/>
      <c r="Q14" s="66"/>
      <c r="R14" s="66"/>
      <c r="S14" s="66"/>
      <c r="T14" s="66"/>
      <c r="U14" s="66"/>
      <c r="V14" s="65"/>
      <c r="W14" s="65"/>
    </row>
    <row r="15" spans="1:25">
      <c r="B15" s="65"/>
      <c r="C15" s="65"/>
      <c r="D15" s="65"/>
      <c r="N15" s="66"/>
      <c r="O15" s="66"/>
      <c r="P15" s="66"/>
      <c r="Q15" s="66"/>
      <c r="R15" s="66"/>
      <c r="S15" s="66"/>
      <c r="T15" s="66"/>
      <c r="U15" s="66"/>
      <c r="V15" s="65"/>
      <c r="W15" s="65"/>
    </row>
    <row r="16" spans="1:25">
      <c r="B16" s="65"/>
      <c r="C16" s="65"/>
      <c r="D16" s="65"/>
      <c r="N16" s="66"/>
      <c r="O16" s="66"/>
      <c r="P16" s="66"/>
      <c r="Q16" s="66"/>
      <c r="R16" s="66"/>
      <c r="S16" s="66"/>
      <c r="T16" s="66"/>
      <c r="U16" s="66"/>
    </row>
    <row r="17" spans="2:21">
      <c r="B17" s="65"/>
      <c r="C17" s="65"/>
      <c r="D17" s="65"/>
      <c r="N17" s="66"/>
      <c r="O17" s="66"/>
      <c r="P17" s="66"/>
      <c r="Q17" s="66"/>
      <c r="R17" s="66"/>
      <c r="S17" s="66"/>
      <c r="T17" s="66"/>
      <c r="U17" s="66"/>
    </row>
    <row r="18" spans="2:21">
      <c r="N18" s="66"/>
      <c r="O18" s="66"/>
      <c r="P18" s="66"/>
      <c r="Q18" s="66"/>
      <c r="R18" s="66"/>
      <c r="S18" s="66"/>
      <c r="T18" s="66"/>
      <c r="U18" s="66"/>
    </row>
    <row r="19" spans="2:21">
      <c r="N19" s="66"/>
      <c r="O19" s="66"/>
      <c r="P19" s="66"/>
      <c r="Q19" s="66"/>
      <c r="R19" s="66"/>
      <c r="S19" s="66"/>
      <c r="T19" s="66"/>
      <c r="U19" s="66"/>
    </row>
    <row r="20" spans="2:21">
      <c r="N20" s="66"/>
      <c r="O20" s="66"/>
      <c r="P20" s="66"/>
      <c r="Q20" s="66"/>
      <c r="R20" s="66"/>
      <c r="S20" s="66"/>
      <c r="T20" s="66"/>
      <c r="U20" s="66"/>
    </row>
    <row r="21" spans="2:21">
      <c r="N21" s="66"/>
      <c r="O21" s="66"/>
      <c r="P21" s="66"/>
      <c r="Q21" s="66"/>
      <c r="R21" s="66"/>
      <c r="S21" s="66"/>
      <c r="T21" s="66"/>
      <c r="U21" s="66"/>
    </row>
  </sheetData>
  <mergeCells count="1">
    <mergeCell ref="O12:T12"/>
  </mergeCells>
  <hyperlinks>
    <hyperlink ref="A1" location="List!A1" display="List!A1"/>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Y34"/>
  <sheetViews>
    <sheetView topLeftCell="A24" zoomScaleNormal="100" workbookViewId="0">
      <selection activeCell="D31" sqref="D31"/>
    </sheetView>
  </sheetViews>
  <sheetFormatPr defaultColWidth="8.88671875" defaultRowHeight="14.25"/>
  <cols>
    <col min="1" max="1" width="15.88671875" style="55" customWidth="1"/>
    <col min="2" max="2" width="17.88671875" style="55" customWidth="1"/>
    <col min="3" max="3" width="10.44140625" style="55" customWidth="1"/>
    <col min="4" max="17" width="8.88671875" style="55"/>
    <col min="18" max="18" width="8.33203125" style="55" bestFit="1" customWidth="1"/>
    <col min="19" max="23" width="0" style="55" hidden="1" customWidth="1"/>
    <col min="24" max="24" width="10.21875" style="55" hidden="1" customWidth="1"/>
    <col min="25" max="25" width="6.33203125" style="55" hidden="1" customWidth="1"/>
    <col min="26" max="26" width="7.21875" style="55" hidden="1" customWidth="1"/>
    <col min="27" max="28" width="6.5546875" style="55" hidden="1" customWidth="1"/>
    <col min="29" max="29" width="6.109375" style="55" customWidth="1"/>
    <col min="30" max="56" width="8.88671875" style="55"/>
    <col min="57" max="57" width="11.33203125" style="55" customWidth="1"/>
    <col min="58" max="58" width="12" style="55" customWidth="1"/>
    <col min="59" max="59" width="8.6640625" style="55" customWidth="1"/>
    <col min="60" max="60" width="10.5546875" style="55" customWidth="1"/>
    <col min="61" max="64" width="8.88671875" style="55"/>
    <col min="65" max="65" width="9.77734375" style="55" customWidth="1"/>
    <col min="66" max="16384" width="8.88671875" style="55"/>
  </cols>
  <sheetData>
    <row r="1" spans="1:77" ht="16.5">
      <c r="A1" s="132"/>
      <c r="B1" s="132"/>
      <c r="C1" s="132" t="s">
        <v>201</v>
      </c>
      <c r="D1" s="132" t="s">
        <v>125</v>
      </c>
      <c r="E1" s="132" t="s">
        <v>124</v>
      </c>
      <c r="F1" s="132" t="s">
        <v>123</v>
      </c>
      <c r="G1" s="132" t="s">
        <v>122</v>
      </c>
      <c r="H1" s="132" t="s">
        <v>121</v>
      </c>
      <c r="I1" s="132" t="s">
        <v>120</v>
      </c>
      <c r="J1" s="132" t="s">
        <v>119</v>
      </c>
      <c r="K1" s="132" t="s">
        <v>118</v>
      </c>
      <c r="L1" s="132" t="s">
        <v>117</v>
      </c>
      <c r="M1" s="132" t="s">
        <v>200</v>
      </c>
      <c r="N1" s="132" t="s">
        <v>199</v>
      </c>
      <c r="O1" s="132" t="s">
        <v>198</v>
      </c>
      <c r="P1" s="132" t="s">
        <v>197</v>
      </c>
      <c r="Q1" s="132" t="s">
        <v>196</v>
      </c>
      <c r="R1" s="132" t="s">
        <v>195</v>
      </c>
      <c r="S1" s="132" t="s">
        <v>194</v>
      </c>
      <c r="T1" s="133" t="s">
        <v>193</v>
      </c>
      <c r="U1" s="134" t="s">
        <v>192</v>
      </c>
      <c r="V1" s="134" t="s">
        <v>191</v>
      </c>
      <c r="W1" s="134" t="s">
        <v>190</v>
      </c>
      <c r="X1"/>
      <c r="Y1" t="s">
        <v>188</v>
      </c>
      <c r="Z1" t="s">
        <v>187</v>
      </c>
      <c r="AA1" t="s">
        <v>186</v>
      </c>
      <c r="AB1" t="s">
        <v>185</v>
      </c>
      <c r="AC1" t="s">
        <v>184</v>
      </c>
      <c r="AD1" t="s">
        <v>183</v>
      </c>
      <c r="AE1" t="s">
        <v>182</v>
      </c>
      <c r="AF1" t="s">
        <v>181</v>
      </c>
      <c r="AG1" t="s">
        <v>180</v>
      </c>
      <c r="AH1" t="s">
        <v>179</v>
      </c>
      <c r="AI1" t="s">
        <v>178</v>
      </c>
      <c r="AJ1" t="s">
        <v>177</v>
      </c>
      <c r="AK1" t="s">
        <v>176</v>
      </c>
      <c r="AL1" t="s">
        <v>175</v>
      </c>
      <c r="AM1" t="s">
        <v>174</v>
      </c>
      <c r="AN1" t="s">
        <v>173</v>
      </c>
      <c r="AO1" t="s">
        <v>172</v>
      </c>
      <c r="AP1" t="s">
        <v>171</v>
      </c>
      <c r="AQ1" t="s">
        <v>146</v>
      </c>
      <c r="AR1" t="s">
        <v>145</v>
      </c>
      <c r="AS1" t="s">
        <v>144</v>
      </c>
      <c r="AT1" t="s">
        <v>164</v>
      </c>
      <c r="AU1" t="s">
        <v>165</v>
      </c>
      <c r="AV1" t="s">
        <v>170</v>
      </c>
      <c r="AW1" t="s">
        <v>203</v>
      </c>
      <c r="AX1" t="s">
        <v>149</v>
      </c>
      <c r="AY1" t="s">
        <v>148</v>
      </c>
      <c r="AZ1"/>
      <c r="BA1" t="s">
        <v>147</v>
      </c>
      <c r="BB1"/>
      <c r="BC1"/>
      <c r="BD1"/>
      <c r="BE1"/>
      <c r="BF1" s="139" t="s">
        <v>144</v>
      </c>
      <c r="BG1" s="140" t="s">
        <v>164</v>
      </c>
      <c r="BH1" s="140" t="s">
        <v>165</v>
      </c>
      <c r="BI1" s="140" t="s">
        <v>170</v>
      </c>
      <c r="BJ1" s="139" t="s">
        <v>144</v>
      </c>
      <c r="BK1" s="140" t="s">
        <v>164</v>
      </c>
      <c r="BL1" s="140" t="s">
        <v>165</v>
      </c>
      <c r="BM1" s="140" t="s">
        <v>170</v>
      </c>
      <c r="BN1" s="139" t="s">
        <v>144</v>
      </c>
      <c r="BO1" s="140" t="s">
        <v>164</v>
      </c>
      <c r="BP1" s="140" t="s">
        <v>165</v>
      </c>
      <c r="BQ1" s="140" t="s">
        <v>170</v>
      </c>
      <c r="BR1" s="139" t="s">
        <v>144</v>
      </c>
      <c r="BS1" s="140" t="s">
        <v>164</v>
      </c>
      <c r="BT1" s="140" t="s">
        <v>165</v>
      </c>
      <c r="BU1" s="140" t="s">
        <v>170</v>
      </c>
      <c r="BV1" s="139" t="s">
        <v>144</v>
      </c>
      <c r="BW1" s="140" t="s">
        <v>164</v>
      </c>
      <c r="BX1" s="140" t="s">
        <v>165</v>
      </c>
      <c r="BY1" s="140" t="s">
        <v>170</v>
      </c>
    </row>
    <row r="2" spans="1:77" ht="16.5">
      <c r="A2" s="132" t="s">
        <v>130</v>
      </c>
      <c r="B2" s="132"/>
      <c r="C2" s="132">
        <v>0</v>
      </c>
      <c r="D2" s="132">
        <v>0</v>
      </c>
      <c r="E2" s="132">
        <v>0</v>
      </c>
      <c r="F2" s="132">
        <v>1</v>
      </c>
      <c r="G2" s="132">
        <v>0</v>
      </c>
      <c r="H2" s="132">
        <v>0</v>
      </c>
      <c r="I2" s="132">
        <v>0</v>
      </c>
      <c r="J2" s="132">
        <v>2</v>
      </c>
      <c r="K2" s="132">
        <v>1</v>
      </c>
      <c r="L2" s="132">
        <v>3</v>
      </c>
      <c r="M2" s="132">
        <v>2</v>
      </c>
      <c r="N2" s="132">
        <v>2</v>
      </c>
      <c r="O2" s="132">
        <v>3</v>
      </c>
      <c r="P2" s="132">
        <v>3</v>
      </c>
      <c r="Q2" s="132">
        <v>7</v>
      </c>
      <c r="R2" s="132">
        <v>4</v>
      </c>
      <c r="S2" s="132">
        <v>5</v>
      </c>
      <c r="T2">
        <v>14</v>
      </c>
      <c r="U2">
        <v>15</v>
      </c>
      <c r="V2">
        <v>7</v>
      </c>
      <c r="W2">
        <v>7</v>
      </c>
      <c r="X2" s="135" t="s">
        <v>143</v>
      </c>
      <c r="Y2" s="129">
        <v>0</v>
      </c>
      <c r="Z2" s="129">
        <v>1</v>
      </c>
      <c r="AA2" s="129">
        <v>0</v>
      </c>
      <c r="AB2" s="129">
        <v>0</v>
      </c>
      <c r="AC2" s="129">
        <v>0</v>
      </c>
      <c r="AD2" s="129">
        <v>0</v>
      </c>
      <c r="AE2" s="129">
        <v>0</v>
      </c>
      <c r="AF2" s="129">
        <v>0</v>
      </c>
      <c r="AG2" s="129">
        <v>0</v>
      </c>
      <c r="AH2" s="129">
        <v>0</v>
      </c>
      <c r="AI2" s="129">
        <v>1</v>
      </c>
      <c r="AJ2" s="129">
        <v>0</v>
      </c>
      <c r="AK2" s="129">
        <v>0</v>
      </c>
      <c r="AL2" s="129">
        <v>0</v>
      </c>
      <c r="AM2" s="129">
        <v>0</v>
      </c>
      <c r="AN2" s="129">
        <v>0</v>
      </c>
      <c r="AO2" s="129">
        <v>0</v>
      </c>
      <c r="AP2" s="129">
        <v>0</v>
      </c>
      <c r="AQ2" s="129">
        <v>0</v>
      </c>
      <c r="AR2" s="129">
        <v>0</v>
      </c>
      <c r="AS2" s="130">
        <v>2</v>
      </c>
      <c r="AT2" s="130">
        <v>2</v>
      </c>
      <c r="AU2" s="130">
        <v>2</v>
      </c>
      <c r="AV2" s="130">
        <v>1</v>
      </c>
      <c r="AW2">
        <f>AX2-3</f>
        <v>-0.5</v>
      </c>
      <c r="AX2">
        <v>2.5</v>
      </c>
      <c r="AY2" s="127">
        <f>AVERAGE(AW2:AX2)</f>
        <v>1</v>
      </c>
      <c r="AZ2"/>
      <c r="BA2" s="127">
        <f>AVERAGE(BB2:BC2)</f>
        <v>-5</v>
      </c>
      <c r="BB2">
        <v>-6.5</v>
      </c>
      <c r="BC2">
        <v>-3.5</v>
      </c>
      <c r="BD2"/>
      <c r="BE2"/>
      <c r="BF2" s="141">
        <v>1</v>
      </c>
      <c r="BG2" s="142">
        <v>1</v>
      </c>
      <c r="BH2" s="142">
        <v>1</v>
      </c>
      <c r="BI2" s="143">
        <v>1</v>
      </c>
      <c r="BJ2" s="144">
        <v>1</v>
      </c>
      <c r="BK2" s="145">
        <v>1</v>
      </c>
      <c r="BL2" s="145">
        <v>1</v>
      </c>
      <c r="BM2" s="146">
        <v>0</v>
      </c>
      <c r="BN2" s="144">
        <v>0</v>
      </c>
      <c r="BO2" s="145">
        <v>0</v>
      </c>
      <c r="BP2" s="145">
        <v>0</v>
      </c>
      <c r="BQ2" s="146">
        <v>0</v>
      </c>
      <c r="BR2" s="144">
        <v>0</v>
      </c>
      <c r="BS2" s="145">
        <v>0</v>
      </c>
      <c r="BT2" s="145">
        <v>0</v>
      </c>
      <c r="BU2" s="146">
        <v>0</v>
      </c>
      <c r="BV2" s="130">
        <f>BF2+BJ2+BN2+BR2</f>
        <v>2</v>
      </c>
      <c r="BW2" s="130">
        <f>BG2+BK2+BO2+BS2</f>
        <v>2</v>
      </c>
      <c r="BX2" s="130">
        <f>BH2+BL2+BP2+BT2</f>
        <v>2</v>
      </c>
      <c r="BY2" s="130">
        <f>BI2+BM2+BQ2+BU2</f>
        <v>1</v>
      </c>
    </row>
    <row r="3" spans="1:77" ht="16.5">
      <c r="A3" s="132" t="s">
        <v>129</v>
      </c>
      <c r="B3" s="132"/>
      <c r="C3" s="132">
        <v>5</v>
      </c>
      <c r="D3" s="132">
        <v>8</v>
      </c>
      <c r="E3" s="132">
        <v>5</v>
      </c>
      <c r="F3" s="132">
        <v>8</v>
      </c>
      <c r="G3" s="132">
        <v>16</v>
      </c>
      <c r="H3" s="132">
        <v>12</v>
      </c>
      <c r="I3" s="132">
        <v>10</v>
      </c>
      <c r="J3" s="132">
        <v>20</v>
      </c>
      <c r="K3" s="132">
        <v>17</v>
      </c>
      <c r="L3" s="132">
        <v>18</v>
      </c>
      <c r="M3" s="132">
        <v>8</v>
      </c>
      <c r="N3" s="132">
        <v>15</v>
      </c>
      <c r="O3" s="132">
        <v>15</v>
      </c>
      <c r="P3" s="132">
        <v>24</v>
      </c>
      <c r="Q3" s="132">
        <v>23</v>
      </c>
      <c r="R3" s="132">
        <v>23</v>
      </c>
      <c r="S3" s="132">
        <v>25</v>
      </c>
      <c r="T3">
        <v>32</v>
      </c>
      <c r="U3">
        <v>34</v>
      </c>
      <c r="V3">
        <v>28</v>
      </c>
      <c r="W3">
        <v>23</v>
      </c>
      <c r="X3" s="135" t="s">
        <v>142</v>
      </c>
      <c r="Y3" s="129">
        <v>1</v>
      </c>
      <c r="Z3" s="129">
        <v>0</v>
      </c>
      <c r="AA3" s="129">
        <v>0</v>
      </c>
      <c r="AB3" s="129">
        <v>0</v>
      </c>
      <c r="AC3" s="129">
        <v>0</v>
      </c>
      <c r="AD3" s="129">
        <v>0</v>
      </c>
      <c r="AE3" s="129">
        <v>0</v>
      </c>
      <c r="AF3" s="129">
        <v>0</v>
      </c>
      <c r="AG3" s="129">
        <v>0</v>
      </c>
      <c r="AH3" s="129">
        <v>0</v>
      </c>
      <c r="AI3" s="129">
        <v>4</v>
      </c>
      <c r="AJ3" s="129">
        <v>1</v>
      </c>
      <c r="AK3" s="129">
        <v>2</v>
      </c>
      <c r="AL3" s="129">
        <v>0</v>
      </c>
      <c r="AM3" s="129">
        <v>0</v>
      </c>
      <c r="AN3" s="129">
        <v>1</v>
      </c>
      <c r="AO3" s="129">
        <v>0</v>
      </c>
      <c r="AP3" s="129">
        <v>1</v>
      </c>
      <c r="AQ3" s="129">
        <v>1</v>
      </c>
      <c r="AR3" s="129">
        <v>0</v>
      </c>
      <c r="AS3" s="130">
        <v>1</v>
      </c>
      <c r="AT3" s="130">
        <v>0</v>
      </c>
      <c r="AU3" s="130">
        <v>2</v>
      </c>
      <c r="AV3" s="130">
        <v>0</v>
      </c>
      <c r="AW3">
        <f>AX2</f>
        <v>2.5</v>
      </c>
      <c r="AX3">
        <v>5.5</v>
      </c>
      <c r="AY3" s="127">
        <f t="shared" ref="AY3:AY5" si="0">AVERAGE(AW3:AX3)</f>
        <v>4</v>
      </c>
      <c r="AZ3"/>
      <c r="BA3" s="127">
        <f t="shared" ref="BA3:BA8" si="1">AVERAGE(BB3:BC3)</f>
        <v>-2</v>
      </c>
      <c r="BB3">
        <v>-3.5</v>
      </c>
      <c r="BC3">
        <v>-0.5</v>
      </c>
      <c r="BD3"/>
      <c r="BE3"/>
      <c r="BF3" s="141">
        <v>0</v>
      </c>
      <c r="BG3" s="142">
        <v>0</v>
      </c>
      <c r="BH3" s="142">
        <v>0</v>
      </c>
      <c r="BI3" s="143">
        <v>0</v>
      </c>
      <c r="BJ3" s="144">
        <v>0</v>
      </c>
      <c r="BK3" s="145">
        <v>0</v>
      </c>
      <c r="BL3" s="145">
        <v>1</v>
      </c>
      <c r="BM3" s="146">
        <v>0</v>
      </c>
      <c r="BN3" s="144">
        <v>1</v>
      </c>
      <c r="BO3" s="145">
        <v>0</v>
      </c>
      <c r="BP3" s="145">
        <v>1</v>
      </c>
      <c r="BQ3" s="146">
        <v>0</v>
      </c>
      <c r="BR3" s="144">
        <v>0</v>
      </c>
      <c r="BS3" s="145">
        <v>0</v>
      </c>
      <c r="BT3" s="145">
        <v>0</v>
      </c>
      <c r="BU3" s="146">
        <v>0</v>
      </c>
      <c r="BV3" s="130">
        <f t="shared" ref="BV3:BY8" si="2">BF3+BJ3+BN3+BR3</f>
        <v>1</v>
      </c>
      <c r="BW3" s="130">
        <f t="shared" si="2"/>
        <v>0</v>
      </c>
      <c r="BX3" s="130">
        <f t="shared" si="2"/>
        <v>2</v>
      </c>
      <c r="BY3" s="130">
        <f t="shared" si="2"/>
        <v>0</v>
      </c>
    </row>
    <row r="4" spans="1:77" ht="16.5">
      <c r="A4" s="132" t="s">
        <v>128</v>
      </c>
      <c r="B4" s="132"/>
      <c r="C4" s="132">
        <v>10</v>
      </c>
      <c r="D4" s="132">
        <v>11</v>
      </c>
      <c r="E4" s="132">
        <v>10</v>
      </c>
      <c r="F4" s="132">
        <v>11</v>
      </c>
      <c r="G4" s="132">
        <v>5</v>
      </c>
      <c r="H4" s="132">
        <v>9</v>
      </c>
      <c r="I4" s="132">
        <v>27</v>
      </c>
      <c r="J4" s="132">
        <v>26</v>
      </c>
      <c r="K4" s="132">
        <v>30</v>
      </c>
      <c r="L4" s="132">
        <v>25</v>
      </c>
      <c r="M4" s="132">
        <v>36</v>
      </c>
      <c r="N4" s="132">
        <v>30</v>
      </c>
      <c r="O4" s="132">
        <v>29</v>
      </c>
      <c r="P4" s="132">
        <v>21</v>
      </c>
      <c r="Q4" s="132">
        <v>19</v>
      </c>
      <c r="R4" s="132">
        <v>19</v>
      </c>
      <c r="S4" s="132">
        <v>19</v>
      </c>
      <c r="T4">
        <v>2</v>
      </c>
      <c r="U4">
        <v>5</v>
      </c>
      <c r="V4">
        <v>20</v>
      </c>
      <c r="W4">
        <v>22</v>
      </c>
      <c r="X4" s="135" t="s">
        <v>141</v>
      </c>
      <c r="Y4" s="129">
        <v>10</v>
      </c>
      <c r="Z4" s="129">
        <v>6</v>
      </c>
      <c r="AA4" s="129">
        <v>8</v>
      </c>
      <c r="AB4" s="129">
        <v>8</v>
      </c>
      <c r="AC4" s="129">
        <v>4</v>
      </c>
      <c r="AD4" s="129">
        <v>4</v>
      </c>
      <c r="AE4" s="129">
        <v>3</v>
      </c>
      <c r="AF4" s="129">
        <v>3</v>
      </c>
      <c r="AG4" s="129">
        <v>13</v>
      </c>
      <c r="AH4" s="129">
        <v>26</v>
      </c>
      <c r="AI4" s="129">
        <v>29</v>
      </c>
      <c r="AJ4" s="129">
        <v>29</v>
      </c>
      <c r="AK4" s="129">
        <v>35</v>
      </c>
      <c r="AL4" s="129">
        <v>42</v>
      </c>
      <c r="AM4" s="129">
        <v>37</v>
      </c>
      <c r="AN4" s="129">
        <v>24</v>
      </c>
      <c r="AO4" s="129">
        <v>23</v>
      </c>
      <c r="AP4" s="129">
        <v>17</v>
      </c>
      <c r="AQ4" s="129">
        <v>26</v>
      </c>
      <c r="AR4" s="129">
        <v>12</v>
      </c>
      <c r="AS4" s="130">
        <v>16</v>
      </c>
      <c r="AT4" s="130">
        <v>17</v>
      </c>
      <c r="AU4" s="130">
        <v>7</v>
      </c>
      <c r="AV4" s="130">
        <v>6</v>
      </c>
      <c r="AW4">
        <f>AX3</f>
        <v>5.5</v>
      </c>
      <c r="AX4">
        <v>8.5</v>
      </c>
      <c r="AY4" s="127">
        <f t="shared" si="0"/>
        <v>7</v>
      </c>
      <c r="AZ4"/>
      <c r="BA4" s="127">
        <f t="shared" si="1"/>
        <v>1</v>
      </c>
      <c r="BB4">
        <v>-0.5</v>
      </c>
      <c r="BC4">
        <v>2.5</v>
      </c>
      <c r="BD4"/>
      <c r="BE4"/>
      <c r="BF4" s="141">
        <v>3</v>
      </c>
      <c r="BG4" s="142">
        <v>2</v>
      </c>
      <c r="BH4" s="142">
        <v>1</v>
      </c>
      <c r="BI4" s="143">
        <v>1</v>
      </c>
      <c r="BJ4" s="144">
        <v>6</v>
      </c>
      <c r="BK4" s="145">
        <v>9</v>
      </c>
      <c r="BL4" s="145">
        <v>2</v>
      </c>
      <c r="BM4" s="146">
        <v>2</v>
      </c>
      <c r="BN4" s="144">
        <v>4</v>
      </c>
      <c r="BO4" s="145">
        <v>3</v>
      </c>
      <c r="BP4" s="145">
        <v>2</v>
      </c>
      <c r="BQ4" s="146">
        <v>2</v>
      </c>
      <c r="BR4" s="144">
        <v>3</v>
      </c>
      <c r="BS4" s="145">
        <v>3</v>
      </c>
      <c r="BT4" s="145">
        <v>2</v>
      </c>
      <c r="BU4" s="146">
        <v>1</v>
      </c>
      <c r="BV4" s="130">
        <f t="shared" si="2"/>
        <v>16</v>
      </c>
      <c r="BW4" s="130">
        <f t="shared" si="2"/>
        <v>17</v>
      </c>
      <c r="BX4" s="130">
        <f t="shared" si="2"/>
        <v>7</v>
      </c>
      <c r="BY4" s="130">
        <f t="shared" si="2"/>
        <v>6</v>
      </c>
    </row>
    <row r="5" spans="1:77" ht="16.5">
      <c r="A5" s="132" t="s">
        <v>127</v>
      </c>
      <c r="B5" s="132"/>
      <c r="C5" s="132">
        <v>7</v>
      </c>
      <c r="D5" s="132">
        <v>3</v>
      </c>
      <c r="E5" s="132">
        <v>7</v>
      </c>
      <c r="F5" s="132">
        <v>2</v>
      </c>
      <c r="G5" s="132">
        <v>1</v>
      </c>
      <c r="H5" s="132">
        <v>1</v>
      </c>
      <c r="I5" s="132">
        <v>10</v>
      </c>
      <c r="J5" s="132">
        <v>1</v>
      </c>
      <c r="K5" s="132">
        <v>1</v>
      </c>
      <c r="L5" s="132">
        <v>3</v>
      </c>
      <c r="M5" s="132">
        <v>4</v>
      </c>
      <c r="N5" s="132">
        <v>4</v>
      </c>
      <c r="O5" s="132">
        <v>2</v>
      </c>
      <c r="P5" s="132">
        <v>2</v>
      </c>
      <c r="Q5" s="132">
        <v>2</v>
      </c>
      <c r="R5" s="132">
        <v>4</v>
      </c>
      <c r="S5" s="132">
        <v>1</v>
      </c>
      <c r="T5">
        <v>0</v>
      </c>
      <c r="U5">
        <v>0</v>
      </c>
      <c r="V5">
        <v>0</v>
      </c>
      <c r="W5">
        <v>4</v>
      </c>
      <c r="X5" s="135" t="s">
        <v>140</v>
      </c>
      <c r="Y5" s="129">
        <v>22</v>
      </c>
      <c r="Z5" s="129">
        <v>32</v>
      </c>
      <c r="AA5" s="129">
        <v>45</v>
      </c>
      <c r="AB5" s="129">
        <v>37</v>
      </c>
      <c r="AC5" s="129">
        <v>20</v>
      </c>
      <c r="AD5" s="129">
        <v>39</v>
      </c>
      <c r="AE5" s="129">
        <v>41</v>
      </c>
      <c r="AF5" s="129">
        <v>49</v>
      </c>
      <c r="AG5" s="129">
        <v>44</v>
      </c>
      <c r="AH5" s="129">
        <v>41</v>
      </c>
      <c r="AI5" s="129">
        <v>30</v>
      </c>
      <c r="AJ5" s="129">
        <v>30</v>
      </c>
      <c r="AK5" s="129">
        <v>25</v>
      </c>
      <c r="AL5" s="129">
        <v>20</v>
      </c>
      <c r="AM5" s="129">
        <v>22</v>
      </c>
      <c r="AN5" s="129">
        <v>35</v>
      </c>
      <c r="AO5" s="129">
        <v>34</v>
      </c>
      <c r="AP5" s="129">
        <v>43</v>
      </c>
      <c r="AQ5" s="129">
        <v>36</v>
      </c>
      <c r="AR5" s="129">
        <v>49</v>
      </c>
      <c r="AS5" s="130">
        <v>40</v>
      </c>
      <c r="AT5" s="130">
        <v>41</v>
      </c>
      <c r="AU5" s="130">
        <v>50</v>
      </c>
      <c r="AV5" s="130">
        <v>52</v>
      </c>
      <c r="AW5">
        <f>AX4</f>
        <v>8.5</v>
      </c>
      <c r="AX5">
        <f>AW5+3</f>
        <v>11.5</v>
      </c>
      <c r="AY5" s="127">
        <f t="shared" si="0"/>
        <v>10</v>
      </c>
      <c r="AZ5"/>
      <c r="BA5" s="127">
        <f t="shared" si="1"/>
        <v>4</v>
      </c>
      <c r="BB5">
        <v>2.5</v>
      </c>
      <c r="BC5">
        <v>5.5</v>
      </c>
      <c r="BD5"/>
      <c r="BE5"/>
      <c r="BF5" s="141">
        <v>13</v>
      </c>
      <c r="BG5" s="142">
        <v>14</v>
      </c>
      <c r="BH5" s="142">
        <v>15</v>
      </c>
      <c r="BI5" s="143">
        <v>15</v>
      </c>
      <c r="BJ5" s="144">
        <v>17</v>
      </c>
      <c r="BK5" s="145">
        <v>15</v>
      </c>
      <c r="BL5" s="145">
        <v>22</v>
      </c>
      <c r="BM5" s="146">
        <v>22</v>
      </c>
      <c r="BN5" s="144">
        <v>2</v>
      </c>
      <c r="BO5" s="145">
        <v>4</v>
      </c>
      <c r="BP5" s="145">
        <v>4</v>
      </c>
      <c r="BQ5" s="146">
        <v>5</v>
      </c>
      <c r="BR5" s="144">
        <v>8</v>
      </c>
      <c r="BS5" s="145">
        <v>8</v>
      </c>
      <c r="BT5" s="145">
        <v>9</v>
      </c>
      <c r="BU5" s="146">
        <v>10</v>
      </c>
      <c r="BV5" s="130">
        <f t="shared" si="2"/>
        <v>40</v>
      </c>
      <c r="BW5" s="130">
        <f t="shared" si="2"/>
        <v>41</v>
      </c>
      <c r="BX5" s="130">
        <f t="shared" si="2"/>
        <v>50</v>
      </c>
      <c r="BY5" s="130">
        <f t="shared" si="2"/>
        <v>52</v>
      </c>
    </row>
    <row r="6" spans="1:77" ht="16.5">
      <c r="A6"/>
      <c r="B6"/>
      <c r="C6"/>
      <c r="D6"/>
      <c r="E6"/>
      <c r="F6"/>
      <c r="G6"/>
      <c r="H6"/>
      <c r="I6">
        <v>0</v>
      </c>
      <c r="J6">
        <v>0</v>
      </c>
      <c r="K6">
        <v>0</v>
      </c>
      <c r="L6">
        <v>0</v>
      </c>
      <c r="M6">
        <v>0</v>
      </c>
      <c r="N6">
        <v>0</v>
      </c>
      <c r="O6">
        <v>0</v>
      </c>
      <c r="P6">
        <v>0</v>
      </c>
      <c r="Q6">
        <v>0</v>
      </c>
      <c r="R6">
        <v>0</v>
      </c>
      <c r="S6">
        <v>0</v>
      </c>
      <c r="T6">
        <v>0</v>
      </c>
      <c r="U6">
        <v>0</v>
      </c>
      <c r="V6">
        <v>0</v>
      </c>
      <c r="W6">
        <v>0</v>
      </c>
      <c r="X6" s="135" t="s">
        <v>139</v>
      </c>
      <c r="Y6" s="129">
        <v>18</v>
      </c>
      <c r="Z6" s="129">
        <v>12</v>
      </c>
      <c r="AA6" s="129">
        <v>10</v>
      </c>
      <c r="AB6" s="129">
        <v>20</v>
      </c>
      <c r="AC6" s="129">
        <v>28</v>
      </c>
      <c r="AD6" s="129">
        <v>17</v>
      </c>
      <c r="AE6" s="129">
        <v>21</v>
      </c>
      <c r="AF6" s="129">
        <v>11</v>
      </c>
      <c r="AG6" s="129">
        <v>7</v>
      </c>
      <c r="AH6" s="129">
        <v>1</v>
      </c>
      <c r="AI6" s="129">
        <v>1</v>
      </c>
      <c r="AJ6" s="129">
        <v>4</v>
      </c>
      <c r="AK6" s="129">
        <v>0</v>
      </c>
      <c r="AL6" s="129">
        <v>1</v>
      </c>
      <c r="AM6" s="129">
        <v>3</v>
      </c>
      <c r="AN6" s="129">
        <v>2</v>
      </c>
      <c r="AO6" s="129">
        <v>4</v>
      </c>
      <c r="AP6" s="129">
        <v>2</v>
      </c>
      <c r="AQ6" s="129">
        <v>0</v>
      </c>
      <c r="AR6" s="129">
        <v>4</v>
      </c>
      <c r="AS6" s="130">
        <v>2</v>
      </c>
      <c r="AT6" s="130">
        <v>1</v>
      </c>
      <c r="AU6" s="130">
        <v>0</v>
      </c>
      <c r="AV6" s="130">
        <v>2</v>
      </c>
      <c r="AW6"/>
      <c r="AX6"/>
      <c r="AY6"/>
      <c r="AZ6"/>
      <c r="BA6" s="127">
        <f t="shared" si="1"/>
        <v>7</v>
      </c>
      <c r="BB6">
        <v>5.5</v>
      </c>
      <c r="BC6">
        <v>8.5</v>
      </c>
      <c r="BD6"/>
      <c r="BE6"/>
      <c r="BF6" s="141">
        <v>0</v>
      </c>
      <c r="BG6" s="142">
        <v>0</v>
      </c>
      <c r="BH6" s="142">
        <v>0</v>
      </c>
      <c r="BI6" s="143">
        <v>0</v>
      </c>
      <c r="BJ6" s="144">
        <v>2</v>
      </c>
      <c r="BK6" s="145">
        <v>1</v>
      </c>
      <c r="BL6" s="145">
        <v>0</v>
      </c>
      <c r="BM6" s="146">
        <v>2</v>
      </c>
      <c r="BN6" s="144">
        <v>0</v>
      </c>
      <c r="BO6" s="145">
        <v>0</v>
      </c>
      <c r="BP6" s="145">
        <v>0</v>
      </c>
      <c r="BQ6" s="146">
        <v>0</v>
      </c>
      <c r="BR6" s="144">
        <v>0</v>
      </c>
      <c r="BS6" s="145">
        <v>0</v>
      </c>
      <c r="BT6" s="145">
        <v>0</v>
      </c>
      <c r="BU6" s="146">
        <v>0</v>
      </c>
      <c r="BV6" s="130">
        <f t="shared" si="2"/>
        <v>2</v>
      </c>
      <c r="BW6" s="130">
        <f t="shared" si="2"/>
        <v>1</v>
      </c>
      <c r="BX6" s="130">
        <f t="shared" si="2"/>
        <v>0</v>
      </c>
      <c r="BY6" s="130">
        <f t="shared" si="2"/>
        <v>2</v>
      </c>
    </row>
    <row r="7" spans="1:77" ht="16.5">
      <c r="A7"/>
      <c r="B7"/>
      <c r="C7"/>
      <c r="D7"/>
      <c r="E7"/>
      <c r="F7"/>
      <c r="G7"/>
      <c r="H7"/>
      <c r="I7"/>
      <c r="J7"/>
      <c r="K7"/>
      <c r="L7"/>
      <c r="M7"/>
      <c r="N7"/>
      <c r="O7"/>
      <c r="P7"/>
      <c r="Q7"/>
      <c r="R7"/>
      <c r="S7"/>
      <c r="T7"/>
      <c r="U7"/>
      <c r="V7"/>
      <c r="W7"/>
      <c r="X7" s="135" t="s">
        <v>138</v>
      </c>
      <c r="Y7" s="129">
        <v>0</v>
      </c>
      <c r="Z7" s="129">
        <v>0</v>
      </c>
      <c r="AA7" s="129">
        <v>2</v>
      </c>
      <c r="AB7" s="129">
        <v>1</v>
      </c>
      <c r="AC7" s="129">
        <v>7</v>
      </c>
      <c r="AD7" s="129">
        <v>4</v>
      </c>
      <c r="AE7" s="129">
        <v>1</v>
      </c>
      <c r="AF7" s="129">
        <v>1</v>
      </c>
      <c r="AG7" s="129">
        <v>0</v>
      </c>
      <c r="AH7" s="129">
        <v>0</v>
      </c>
      <c r="AI7" s="129">
        <v>0</v>
      </c>
      <c r="AJ7" s="129">
        <v>0</v>
      </c>
      <c r="AK7" s="129">
        <v>0</v>
      </c>
      <c r="AL7" s="129">
        <v>0</v>
      </c>
      <c r="AM7" s="129">
        <v>0</v>
      </c>
      <c r="AN7" s="129">
        <v>0</v>
      </c>
      <c r="AO7" s="129">
        <v>0</v>
      </c>
      <c r="AP7" s="129">
        <v>0</v>
      </c>
      <c r="AQ7" s="129">
        <v>0</v>
      </c>
      <c r="AR7" s="129">
        <v>0</v>
      </c>
      <c r="AS7" s="130">
        <v>0</v>
      </c>
      <c r="AT7" s="130">
        <v>0</v>
      </c>
      <c r="AU7" s="130">
        <v>0</v>
      </c>
      <c r="AV7" s="130">
        <v>0</v>
      </c>
      <c r="AW7"/>
      <c r="AX7"/>
      <c r="AY7"/>
      <c r="AZ7"/>
      <c r="BA7" s="127">
        <f t="shared" si="1"/>
        <v>10</v>
      </c>
      <c r="BB7">
        <v>8.5</v>
      </c>
      <c r="BC7">
        <v>11.5</v>
      </c>
      <c r="BD7"/>
      <c r="BE7"/>
      <c r="BF7" s="141">
        <v>0</v>
      </c>
      <c r="BG7" s="142">
        <v>0</v>
      </c>
      <c r="BH7" s="142">
        <v>0</v>
      </c>
      <c r="BI7" s="143">
        <v>0</v>
      </c>
      <c r="BJ7" s="144">
        <v>0</v>
      </c>
      <c r="BK7" s="145">
        <v>0</v>
      </c>
      <c r="BL7" s="145">
        <v>0</v>
      </c>
      <c r="BM7" s="146">
        <v>0</v>
      </c>
      <c r="BN7" s="144">
        <v>0</v>
      </c>
      <c r="BO7" s="145">
        <v>0</v>
      </c>
      <c r="BP7" s="145">
        <v>0</v>
      </c>
      <c r="BQ7" s="146">
        <v>0</v>
      </c>
      <c r="BR7" s="144">
        <v>0</v>
      </c>
      <c r="BS7" s="145">
        <v>0</v>
      </c>
      <c r="BT7" s="145">
        <v>0</v>
      </c>
      <c r="BU7" s="146">
        <v>0</v>
      </c>
      <c r="BV7" s="130">
        <f t="shared" si="2"/>
        <v>0</v>
      </c>
      <c r="BW7" s="130">
        <f t="shared" si="2"/>
        <v>0</v>
      </c>
      <c r="BX7" s="130">
        <f t="shared" si="2"/>
        <v>0</v>
      </c>
      <c r="BY7" s="130">
        <f t="shared" si="2"/>
        <v>0</v>
      </c>
    </row>
    <row r="8" spans="1:77" ht="17.25" thickBot="1">
      <c r="A8"/>
      <c r="B8"/>
      <c r="C8"/>
      <c r="D8"/>
      <c r="E8"/>
      <c r="F8"/>
      <c r="G8"/>
      <c r="H8"/>
      <c r="I8"/>
      <c r="J8"/>
      <c r="K8"/>
      <c r="L8"/>
      <c r="M8"/>
      <c r="N8"/>
      <c r="O8"/>
      <c r="P8"/>
      <c r="Q8"/>
      <c r="R8"/>
      <c r="S8"/>
      <c r="T8"/>
      <c r="U8"/>
      <c r="V8"/>
      <c r="W8"/>
      <c r="X8" s="135" t="s">
        <v>137</v>
      </c>
      <c r="Y8" s="129">
        <v>0</v>
      </c>
      <c r="Z8" s="129">
        <v>0</v>
      </c>
      <c r="AA8" s="129">
        <v>0</v>
      </c>
      <c r="AB8" s="129">
        <v>1</v>
      </c>
      <c r="AC8" s="129">
        <v>2</v>
      </c>
      <c r="AD8" s="129">
        <v>0</v>
      </c>
      <c r="AE8" s="129">
        <v>0</v>
      </c>
      <c r="AF8" s="129">
        <v>1</v>
      </c>
      <c r="AG8" s="129">
        <v>0</v>
      </c>
      <c r="AH8" s="129">
        <v>0</v>
      </c>
      <c r="AI8" s="129">
        <v>0</v>
      </c>
      <c r="AJ8" s="129">
        <v>0</v>
      </c>
      <c r="AK8" s="129">
        <v>0</v>
      </c>
      <c r="AL8" s="129">
        <v>0</v>
      </c>
      <c r="AM8" s="129">
        <v>0</v>
      </c>
      <c r="AN8" s="129">
        <v>0</v>
      </c>
      <c r="AO8" s="129">
        <v>0</v>
      </c>
      <c r="AP8" s="129">
        <v>0</v>
      </c>
      <c r="AQ8" s="129">
        <v>0</v>
      </c>
      <c r="AR8" s="129">
        <v>0</v>
      </c>
      <c r="AS8" s="130">
        <v>0</v>
      </c>
      <c r="AT8" s="130">
        <v>0</v>
      </c>
      <c r="AU8" s="130">
        <v>0</v>
      </c>
      <c r="AV8" s="130">
        <v>0</v>
      </c>
      <c r="AW8"/>
      <c r="AX8"/>
      <c r="AY8"/>
      <c r="AZ8"/>
      <c r="BA8" s="127">
        <f t="shared" si="1"/>
        <v>13</v>
      </c>
      <c r="BB8">
        <v>11.5</v>
      </c>
      <c r="BC8">
        <f>BB8+3</f>
        <v>14.5</v>
      </c>
      <c r="BD8"/>
      <c r="BE8"/>
      <c r="BF8" s="147">
        <v>0</v>
      </c>
      <c r="BG8" s="142">
        <v>0</v>
      </c>
      <c r="BH8" s="148">
        <v>0</v>
      </c>
      <c r="BI8" s="149">
        <v>0</v>
      </c>
      <c r="BJ8" s="150">
        <v>0</v>
      </c>
      <c r="BK8" s="151">
        <v>0</v>
      </c>
      <c r="BL8" s="151">
        <v>0</v>
      </c>
      <c r="BM8" s="152">
        <v>0</v>
      </c>
      <c r="BN8" s="150">
        <v>0</v>
      </c>
      <c r="BO8" s="151">
        <v>0</v>
      </c>
      <c r="BP8" s="151">
        <v>0</v>
      </c>
      <c r="BQ8" s="152">
        <v>0</v>
      </c>
      <c r="BR8" s="150">
        <v>0</v>
      </c>
      <c r="BS8" s="151">
        <v>0</v>
      </c>
      <c r="BT8" s="151">
        <v>0</v>
      </c>
      <c r="BU8" s="152">
        <v>0</v>
      </c>
      <c r="BV8" s="130">
        <f t="shared" si="2"/>
        <v>0</v>
      </c>
      <c r="BW8" s="130">
        <f t="shared" si="2"/>
        <v>0</v>
      </c>
      <c r="BX8" s="130">
        <f t="shared" si="2"/>
        <v>0</v>
      </c>
      <c r="BY8" s="130">
        <f t="shared" si="2"/>
        <v>0</v>
      </c>
    </row>
    <row r="9" spans="1:77" ht="16.5">
      <c r="A9"/>
      <c r="B9"/>
      <c r="C9"/>
      <c r="D9"/>
      <c r="E9"/>
      <c r="F9"/>
      <c r="G9"/>
      <c r="H9"/>
      <c r="I9"/>
      <c r="J9"/>
      <c r="K9"/>
      <c r="L9"/>
      <c r="M9"/>
      <c r="N9"/>
      <c r="O9"/>
      <c r="P9"/>
      <c r="Q9"/>
      <c r="R9"/>
      <c r="S9"/>
      <c r="T9"/>
      <c r="U9"/>
      <c r="V9"/>
      <c r="W9"/>
      <c r="X9"/>
      <c r="Y9"/>
      <c r="Z9"/>
      <c r="AA9"/>
      <c r="AB9"/>
      <c r="AC9"/>
      <c r="AD9"/>
      <c r="AE9"/>
      <c r="AF9"/>
      <c r="AG9"/>
      <c r="AH9"/>
      <c r="AI9"/>
      <c r="AJ9"/>
      <c r="AK9"/>
      <c r="AL9"/>
      <c r="AM9" s="129"/>
      <c r="AN9"/>
      <c r="AO9"/>
      <c r="AP9"/>
      <c r="AQ9"/>
      <c r="AR9"/>
      <c r="AS9"/>
      <c r="AT9"/>
      <c r="AU9"/>
      <c r="AV9"/>
      <c r="AW9"/>
      <c r="AX9"/>
      <c r="AY9"/>
      <c r="AZ9"/>
      <c r="BA9"/>
      <c r="BB9"/>
      <c r="BC9"/>
      <c r="BD9"/>
      <c r="BE9"/>
      <c r="BF9">
        <f>SUM(BF2:BF8)</f>
        <v>17</v>
      </c>
      <c r="BG9">
        <f>SUM(BG2:BG8)</f>
        <v>17</v>
      </c>
      <c r="BH9">
        <f>SUM(BH2:BH8)</f>
        <v>17</v>
      </c>
      <c r="BI9">
        <f t="shared" ref="BI9:BY9" si="3">SUM(BI2:BI8)</f>
        <v>17</v>
      </c>
      <c r="BJ9" s="153">
        <f t="shared" si="3"/>
        <v>26</v>
      </c>
      <c r="BK9" s="153">
        <f t="shared" si="3"/>
        <v>26</v>
      </c>
      <c r="BL9" s="153">
        <f t="shared" si="3"/>
        <v>26</v>
      </c>
      <c r="BM9" s="153">
        <f t="shared" si="3"/>
        <v>26</v>
      </c>
      <c r="BN9" s="153">
        <f t="shared" si="3"/>
        <v>7</v>
      </c>
      <c r="BO9" s="153">
        <f t="shared" si="3"/>
        <v>7</v>
      </c>
      <c r="BP9" s="153">
        <f t="shared" si="3"/>
        <v>7</v>
      </c>
      <c r="BQ9" s="153">
        <f t="shared" si="3"/>
        <v>7</v>
      </c>
      <c r="BR9" s="153">
        <f t="shared" si="3"/>
        <v>11</v>
      </c>
      <c r="BS9" s="153">
        <f t="shared" si="3"/>
        <v>11</v>
      </c>
      <c r="BT9" s="153">
        <f t="shared" si="3"/>
        <v>11</v>
      </c>
      <c r="BU9" s="153">
        <f t="shared" si="3"/>
        <v>11</v>
      </c>
      <c r="BV9" s="153">
        <f t="shared" si="3"/>
        <v>61</v>
      </c>
      <c r="BW9" s="153">
        <f t="shared" si="3"/>
        <v>61</v>
      </c>
      <c r="BX9" s="153">
        <f t="shared" si="3"/>
        <v>61</v>
      </c>
      <c r="BY9" s="153">
        <f t="shared" si="3"/>
        <v>61</v>
      </c>
    </row>
    <row r="10" spans="1:77" ht="16.5">
      <c r="A10"/>
      <c r="B10"/>
      <c r="C10"/>
      <c r="D10"/>
      <c r="E10"/>
      <c r="F10"/>
      <c r="G10"/>
      <c r="H10"/>
      <c r="I10"/>
      <c r="J10"/>
      <c r="K10"/>
      <c r="L10"/>
      <c r="M10"/>
      <c r="N10"/>
      <c r="O10"/>
      <c r="P10"/>
      <c r="Q10"/>
      <c r="R10"/>
      <c r="S10"/>
      <c r="T10"/>
      <c r="U10"/>
      <c r="V10"/>
      <c r="W10"/>
      <c r="X10"/>
      <c r="Y10"/>
      <c r="Z10"/>
      <c r="AA10"/>
      <c r="AB10"/>
      <c r="AC10"/>
      <c r="AD10"/>
      <c r="AE10"/>
      <c r="AF10"/>
      <c r="AG10" s="129">
        <v>64</v>
      </c>
      <c r="AH10">
        <f>SUM(AH2:AH9)</f>
        <v>68</v>
      </c>
      <c r="AI10">
        <f t="shared" ref="AI10:AV10" si="4">SUM(AI2:AI9)</f>
        <v>65</v>
      </c>
      <c r="AJ10">
        <f t="shared" si="4"/>
        <v>64</v>
      </c>
      <c r="AK10">
        <f t="shared" si="4"/>
        <v>62</v>
      </c>
      <c r="AL10">
        <f t="shared" si="4"/>
        <v>63</v>
      </c>
      <c r="AM10">
        <f t="shared" si="4"/>
        <v>62</v>
      </c>
      <c r="AN10">
        <f t="shared" si="4"/>
        <v>62</v>
      </c>
      <c r="AO10">
        <f t="shared" si="4"/>
        <v>61</v>
      </c>
      <c r="AP10">
        <f t="shared" si="4"/>
        <v>63</v>
      </c>
      <c r="AQ10">
        <f t="shared" si="4"/>
        <v>63</v>
      </c>
      <c r="AR10">
        <f t="shared" si="4"/>
        <v>65</v>
      </c>
      <c r="AS10">
        <f t="shared" si="4"/>
        <v>61</v>
      </c>
      <c r="AT10">
        <f t="shared" si="4"/>
        <v>61</v>
      </c>
      <c r="AU10">
        <f t="shared" si="4"/>
        <v>61</v>
      </c>
      <c r="AV10">
        <f t="shared" si="4"/>
        <v>61</v>
      </c>
      <c r="AW10"/>
      <c r="AX10"/>
      <c r="AY10"/>
      <c r="AZ10"/>
      <c r="BA10"/>
      <c r="BB10"/>
      <c r="BC10"/>
      <c r="BD10"/>
      <c r="BE10"/>
      <c r="BF10"/>
      <c r="BG10"/>
      <c r="BH10"/>
      <c r="BI10"/>
      <c r="BJ10"/>
      <c r="BK10"/>
      <c r="BL10"/>
      <c r="BM10"/>
      <c r="BN10"/>
      <c r="BO10"/>
      <c r="BP10"/>
      <c r="BQ10"/>
      <c r="BR10"/>
      <c r="BS10"/>
      <c r="BT10"/>
      <c r="BU10"/>
      <c r="BV10"/>
      <c r="BW10"/>
      <c r="BX10"/>
      <c r="BY10"/>
    </row>
    <row r="11" spans="1:77" ht="16.5">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t="s">
        <v>136</v>
      </c>
      <c r="BH11"/>
      <c r="BI11"/>
      <c r="BJ11"/>
      <c r="BK11" t="s">
        <v>135</v>
      </c>
      <c r="BL11"/>
      <c r="BM11"/>
      <c r="BN11"/>
      <c r="BO11" t="s">
        <v>134</v>
      </c>
      <c r="BP11"/>
      <c r="BQ11"/>
      <c r="BR11"/>
      <c r="BS11" t="s">
        <v>133</v>
      </c>
      <c r="BT11"/>
      <c r="BU11"/>
      <c r="BV11"/>
      <c r="BW11" t="s">
        <v>132</v>
      </c>
      <c r="BX11"/>
      <c r="BY11"/>
    </row>
    <row r="12" spans="1:77" ht="16.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row>
    <row r="13" spans="1:77" ht="16.5">
      <c r="A13" t="s">
        <v>131</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row>
    <row r="14" spans="1:77" ht="16.5">
      <c r="A14" s="132"/>
      <c r="B14" s="132"/>
      <c r="C14" s="132" t="str">
        <f>C1</f>
        <v>2008Q3</v>
      </c>
      <c r="D14" s="132" t="s">
        <v>125</v>
      </c>
      <c r="E14" s="132" t="s">
        <v>124</v>
      </c>
      <c r="F14" s="132" t="s">
        <v>123</v>
      </c>
      <c r="G14" s="132" t="s">
        <v>122</v>
      </c>
      <c r="H14" s="132" t="s">
        <v>121</v>
      </c>
      <c r="I14" s="132" t="s">
        <v>120</v>
      </c>
      <c r="J14" s="132" t="s">
        <v>119</v>
      </c>
      <c r="K14" s="132" t="s">
        <v>118</v>
      </c>
      <c r="L14" s="132" t="s">
        <v>117</v>
      </c>
      <c r="M14" s="132" t="str">
        <f t="shared" ref="M14:W14" si="5">M1</f>
        <v>2011Q1</v>
      </c>
      <c r="N14" s="132" t="str">
        <f t="shared" si="5"/>
        <v>2011Q2</v>
      </c>
      <c r="O14" s="132" t="str">
        <f t="shared" si="5"/>
        <v>2011Q3</v>
      </c>
      <c r="P14" s="132" t="str">
        <f t="shared" si="5"/>
        <v>2011Q4</v>
      </c>
      <c r="Q14" s="132" t="str">
        <f t="shared" si="5"/>
        <v>2012Q1</v>
      </c>
      <c r="R14" s="132" t="str">
        <f t="shared" si="5"/>
        <v>2012Q2</v>
      </c>
      <c r="S14" s="132" t="str">
        <f t="shared" si="5"/>
        <v>2012Q3</v>
      </c>
      <c r="T14" s="132" t="str">
        <f t="shared" si="5"/>
        <v>2012Q4</v>
      </c>
      <c r="U14" s="132" t="str">
        <f t="shared" si="5"/>
        <v>2013Q1</v>
      </c>
      <c r="V14" s="132" t="str">
        <f t="shared" si="5"/>
        <v>2013Q2</v>
      </c>
      <c r="W14" s="132" t="str">
        <f t="shared" si="5"/>
        <v>2013Q3</v>
      </c>
      <c r="X14" s="132" t="str">
        <f t="shared" ref="X14:AU14" si="6">Y1</f>
        <v>2014Q1</v>
      </c>
      <c r="Y14" s="132" t="str">
        <f t="shared" si="6"/>
        <v>2014Q2</v>
      </c>
      <c r="Z14" s="132" t="str">
        <f t="shared" si="6"/>
        <v>2014Q3</v>
      </c>
      <c r="AA14" s="132" t="str">
        <f t="shared" si="6"/>
        <v>2014Q4</v>
      </c>
      <c r="AB14" s="132" t="str">
        <f t="shared" si="6"/>
        <v>2015Q1</v>
      </c>
      <c r="AC14" s="132" t="str">
        <f t="shared" si="6"/>
        <v>2015Q2</v>
      </c>
      <c r="AD14" s="132" t="str">
        <f t="shared" si="6"/>
        <v>2015Q3</v>
      </c>
      <c r="AE14" s="132" t="str">
        <f t="shared" si="6"/>
        <v>2015Q4</v>
      </c>
      <c r="AF14" s="132" t="str">
        <f t="shared" si="6"/>
        <v>2016Q1</v>
      </c>
      <c r="AG14" s="132" t="str">
        <f t="shared" si="6"/>
        <v>2016Q2</v>
      </c>
      <c r="AH14" s="132" t="str">
        <f t="shared" si="6"/>
        <v>2016Q3</v>
      </c>
      <c r="AI14" s="132" t="str">
        <f t="shared" si="6"/>
        <v>2016Q4</v>
      </c>
      <c r="AJ14" s="132" t="str">
        <f t="shared" si="6"/>
        <v>2017Q1</v>
      </c>
      <c r="AK14" s="132" t="str">
        <f t="shared" si="6"/>
        <v>2017Q2</v>
      </c>
      <c r="AL14" s="132" t="str">
        <f t="shared" si="6"/>
        <v>2017Q3</v>
      </c>
      <c r="AM14" s="132" t="str">
        <f t="shared" si="6"/>
        <v>2017Q4</v>
      </c>
      <c r="AN14" s="132" t="str">
        <f t="shared" si="6"/>
        <v>2018Q1</v>
      </c>
      <c r="AO14" s="132" t="str">
        <f t="shared" si="6"/>
        <v>2018Q2</v>
      </c>
      <c r="AP14" s="132" t="str">
        <f t="shared" si="6"/>
        <v>2018Q3</v>
      </c>
      <c r="AQ14" s="132" t="str">
        <f t="shared" si="6"/>
        <v>2018Q4</v>
      </c>
      <c r="AR14" s="132" t="str">
        <f t="shared" si="6"/>
        <v>2019Q1</v>
      </c>
      <c r="AS14" s="132" t="str">
        <f t="shared" si="6"/>
        <v>2019Q2</v>
      </c>
      <c r="AT14" s="132" t="str">
        <f t="shared" si="6"/>
        <v>2019Q3</v>
      </c>
      <c r="AU14" s="132" t="str">
        <f t="shared" si="6"/>
        <v>2019Q4</v>
      </c>
      <c r="AV14"/>
      <c r="AW14"/>
      <c r="AX14"/>
      <c r="AY14"/>
      <c r="AZ14"/>
      <c r="BA14"/>
      <c r="BB14"/>
      <c r="BC14"/>
      <c r="BD14"/>
      <c r="BE14"/>
      <c r="BF14"/>
      <c r="BG14"/>
      <c r="BH14"/>
      <c r="BI14"/>
      <c r="BJ14"/>
      <c r="BK14"/>
      <c r="BL14"/>
      <c r="BM14"/>
      <c r="BN14"/>
      <c r="BO14"/>
      <c r="BP14"/>
      <c r="BQ14"/>
      <c r="BR14"/>
      <c r="BS14"/>
      <c r="BT14"/>
      <c r="BU14"/>
      <c r="BV14"/>
      <c r="BW14"/>
      <c r="BX14"/>
      <c r="BY14"/>
    </row>
    <row r="15" spans="1:77" ht="16.5">
      <c r="A15" s="132" t="s">
        <v>130</v>
      </c>
      <c r="B15" s="132"/>
      <c r="C15" s="58">
        <f t="shared" ref="C15:W15" si="7">C2/SUM(C$2:C$5)</f>
        <v>0</v>
      </c>
      <c r="D15" s="58">
        <f t="shared" si="7"/>
        <v>0</v>
      </c>
      <c r="E15" s="58">
        <f t="shared" si="7"/>
        <v>0</v>
      </c>
      <c r="F15" s="58">
        <f t="shared" si="7"/>
        <v>4.5454545454545456E-2</v>
      </c>
      <c r="G15" s="58">
        <f t="shared" si="7"/>
        <v>0</v>
      </c>
      <c r="H15" s="58">
        <f t="shared" si="7"/>
        <v>0</v>
      </c>
      <c r="I15" s="58">
        <f t="shared" si="7"/>
        <v>0</v>
      </c>
      <c r="J15" s="58">
        <f t="shared" si="7"/>
        <v>4.0816326530612242E-2</v>
      </c>
      <c r="K15" s="58">
        <f t="shared" si="7"/>
        <v>2.0408163265306121E-2</v>
      </c>
      <c r="L15" s="58">
        <f t="shared" si="7"/>
        <v>6.1224489795918366E-2</v>
      </c>
      <c r="M15" s="58">
        <f t="shared" si="7"/>
        <v>0.04</v>
      </c>
      <c r="N15" s="58">
        <f t="shared" si="7"/>
        <v>3.9215686274509803E-2</v>
      </c>
      <c r="O15" s="58">
        <f t="shared" si="7"/>
        <v>6.1224489795918366E-2</v>
      </c>
      <c r="P15" s="58">
        <f t="shared" si="7"/>
        <v>0.06</v>
      </c>
      <c r="Q15" s="58">
        <f t="shared" si="7"/>
        <v>0.13725490196078433</v>
      </c>
      <c r="R15" s="58">
        <f t="shared" si="7"/>
        <v>0.08</v>
      </c>
      <c r="S15" s="58">
        <f t="shared" si="7"/>
        <v>0.1</v>
      </c>
      <c r="T15" s="58">
        <f t="shared" si="7"/>
        <v>0.29166666666666669</v>
      </c>
      <c r="U15" s="58">
        <f t="shared" si="7"/>
        <v>0.27777777777777779</v>
      </c>
      <c r="V15" s="58">
        <f t="shared" si="7"/>
        <v>0.12727272727272726</v>
      </c>
      <c r="W15" s="58">
        <f t="shared" si="7"/>
        <v>0.125</v>
      </c>
      <c r="X15" s="58">
        <f>Y2/SUM(Y$2:Y$8)</f>
        <v>0</v>
      </c>
      <c r="Y15" s="58">
        <f t="shared" ref="Y15:AU16" si="8">Z2/SUM(Z$2:Z$8)</f>
        <v>1.9607843137254902E-2</v>
      </c>
      <c r="Z15" s="58">
        <f t="shared" si="8"/>
        <v>0</v>
      </c>
      <c r="AA15" s="58">
        <f t="shared" si="8"/>
        <v>0</v>
      </c>
      <c r="AB15" s="58">
        <f t="shared" si="8"/>
        <v>0</v>
      </c>
      <c r="AC15" s="58">
        <f t="shared" si="8"/>
        <v>0</v>
      </c>
      <c r="AD15" s="58">
        <f t="shared" si="8"/>
        <v>0</v>
      </c>
      <c r="AE15" s="58">
        <f t="shared" si="8"/>
        <v>0</v>
      </c>
      <c r="AF15" s="58">
        <f t="shared" si="8"/>
        <v>0</v>
      </c>
      <c r="AG15" s="58">
        <f t="shared" si="8"/>
        <v>0</v>
      </c>
      <c r="AH15" s="58">
        <f t="shared" si="8"/>
        <v>1.5384615384615385E-2</v>
      </c>
      <c r="AI15" s="58">
        <f t="shared" si="8"/>
        <v>0</v>
      </c>
      <c r="AJ15" s="58">
        <f t="shared" si="8"/>
        <v>0</v>
      </c>
      <c r="AK15" s="58">
        <f t="shared" si="8"/>
        <v>0</v>
      </c>
      <c r="AL15" s="58">
        <f t="shared" si="8"/>
        <v>0</v>
      </c>
      <c r="AM15" s="58">
        <f t="shared" si="8"/>
        <v>0</v>
      </c>
      <c r="AN15" s="58">
        <f t="shared" si="8"/>
        <v>0</v>
      </c>
      <c r="AO15" s="58">
        <f t="shared" si="8"/>
        <v>0</v>
      </c>
      <c r="AP15" s="58">
        <f t="shared" si="8"/>
        <v>0</v>
      </c>
      <c r="AQ15" s="58">
        <f t="shared" si="8"/>
        <v>0</v>
      </c>
      <c r="AR15" s="58">
        <f t="shared" si="8"/>
        <v>3.2786885245901641E-2</v>
      </c>
      <c r="AS15" s="58">
        <f t="shared" si="8"/>
        <v>3.2786885245901641E-2</v>
      </c>
      <c r="AT15" s="58">
        <f t="shared" si="8"/>
        <v>3.2786885245901641E-2</v>
      </c>
      <c r="AU15" s="58">
        <f t="shared" si="8"/>
        <v>1.6393442622950821E-2</v>
      </c>
      <c r="AV15"/>
      <c r="AW15" s="59"/>
      <c r="AX15"/>
      <c r="AY15"/>
      <c r="AZ15"/>
      <c r="BA15"/>
      <c r="BB15"/>
      <c r="BC15"/>
      <c r="BD15"/>
      <c r="BE15"/>
      <c r="BF15"/>
      <c r="BG15"/>
      <c r="BH15"/>
      <c r="BI15"/>
      <c r="BJ15"/>
      <c r="BK15"/>
      <c r="BL15"/>
      <c r="BM15"/>
      <c r="BN15"/>
      <c r="BO15"/>
      <c r="BP15"/>
      <c r="BQ15"/>
      <c r="BR15"/>
      <c r="BS15"/>
      <c r="BT15"/>
      <c r="BU15"/>
      <c r="BV15"/>
      <c r="BW15"/>
      <c r="BX15"/>
      <c r="BY15"/>
    </row>
    <row r="16" spans="1:77" ht="16.5">
      <c r="A16" s="132" t="s">
        <v>129</v>
      </c>
      <c r="B16" s="132"/>
      <c r="C16" s="58">
        <f t="shared" ref="C16:W16" si="9">C3/SUM(C$2:C$5)</f>
        <v>0.22727272727272727</v>
      </c>
      <c r="D16" s="58">
        <f t="shared" si="9"/>
        <v>0.36363636363636365</v>
      </c>
      <c r="E16" s="58">
        <f t="shared" si="9"/>
        <v>0.22727272727272727</v>
      </c>
      <c r="F16" s="58">
        <f t="shared" si="9"/>
        <v>0.36363636363636365</v>
      </c>
      <c r="G16" s="58">
        <f t="shared" si="9"/>
        <v>0.72727272727272729</v>
      </c>
      <c r="H16" s="58">
        <f t="shared" si="9"/>
        <v>0.54545454545454541</v>
      </c>
      <c r="I16" s="58">
        <f t="shared" si="9"/>
        <v>0.21276595744680851</v>
      </c>
      <c r="J16" s="58">
        <f t="shared" si="9"/>
        <v>0.40816326530612246</v>
      </c>
      <c r="K16" s="58">
        <f t="shared" si="9"/>
        <v>0.34693877551020408</v>
      </c>
      <c r="L16" s="58">
        <f t="shared" si="9"/>
        <v>0.36734693877551022</v>
      </c>
      <c r="M16" s="58">
        <f t="shared" si="9"/>
        <v>0.16</v>
      </c>
      <c r="N16" s="58">
        <f t="shared" si="9"/>
        <v>0.29411764705882354</v>
      </c>
      <c r="O16" s="58">
        <f t="shared" si="9"/>
        <v>0.30612244897959184</v>
      </c>
      <c r="P16" s="58">
        <f t="shared" si="9"/>
        <v>0.48</v>
      </c>
      <c r="Q16" s="58">
        <f t="shared" si="9"/>
        <v>0.45098039215686275</v>
      </c>
      <c r="R16" s="58">
        <f t="shared" si="9"/>
        <v>0.46</v>
      </c>
      <c r="S16" s="58">
        <f t="shared" si="9"/>
        <v>0.5</v>
      </c>
      <c r="T16" s="58">
        <f t="shared" si="9"/>
        <v>0.66666666666666663</v>
      </c>
      <c r="U16" s="58">
        <f t="shared" si="9"/>
        <v>0.62962962962962965</v>
      </c>
      <c r="V16" s="58">
        <f t="shared" si="9"/>
        <v>0.50909090909090904</v>
      </c>
      <c r="W16" s="58">
        <f t="shared" si="9"/>
        <v>0.4107142857142857</v>
      </c>
      <c r="X16" s="58">
        <f t="shared" ref="X16:AM21" si="10">Y3/SUM(Y$2:Y$8)</f>
        <v>1.9607843137254902E-2</v>
      </c>
      <c r="Y16" s="58">
        <f t="shared" si="10"/>
        <v>0</v>
      </c>
      <c r="Z16" s="58">
        <f t="shared" si="10"/>
        <v>0</v>
      </c>
      <c r="AA16" s="58">
        <f t="shared" si="8"/>
        <v>0</v>
      </c>
      <c r="AB16" s="58">
        <f t="shared" si="8"/>
        <v>0</v>
      </c>
      <c r="AC16" s="58">
        <f t="shared" si="8"/>
        <v>0</v>
      </c>
      <c r="AD16" s="58">
        <f t="shared" si="8"/>
        <v>0</v>
      </c>
      <c r="AE16" s="58">
        <f t="shared" si="8"/>
        <v>0</v>
      </c>
      <c r="AF16" s="58">
        <f t="shared" si="8"/>
        <v>0</v>
      </c>
      <c r="AG16" s="58">
        <f t="shared" si="8"/>
        <v>0</v>
      </c>
      <c r="AH16" s="58">
        <f t="shared" si="8"/>
        <v>6.1538461538461542E-2</v>
      </c>
      <c r="AI16" s="58">
        <f t="shared" si="8"/>
        <v>1.5625E-2</v>
      </c>
      <c r="AJ16" s="58">
        <f t="shared" si="8"/>
        <v>3.2258064516129031E-2</v>
      </c>
      <c r="AK16" s="58">
        <f t="shared" si="8"/>
        <v>0</v>
      </c>
      <c r="AL16" s="58">
        <f t="shared" si="8"/>
        <v>0</v>
      </c>
      <c r="AM16" s="58">
        <f t="shared" si="8"/>
        <v>1.6129032258064516E-2</v>
      </c>
      <c r="AN16" s="58">
        <f t="shared" si="8"/>
        <v>0</v>
      </c>
      <c r="AO16" s="58">
        <f t="shared" si="8"/>
        <v>1.5873015873015872E-2</v>
      </c>
      <c r="AP16" s="58">
        <f t="shared" si="8"/>
        <v>1.5873015873015872E-2</v>
      </c>
      <c r="AQ16" s="58">
        <f t="shared" si="8"/>
        <v>0</v>
      </c>
      <c r="AR16" s="58">
        <f t="shared" si="8"/>
        <v>1.6393442622950821E-2</v>
      </c>
      <c r="AS16" s="58">
        <f t="shared" si="8"/>
        <v>0</v>
      </c>
      <c r="AT16" s="58">
        <f t="shared" si="8"/>
        <v>3.2786885245901641E-2</v>
      </c>
      <c r="AU16" s="58">
        <f t="shared" si="8"/>
        <v>0</v>
      </c>
      <c r="AV16"/>
      <c r="AW16"/>
      <c r="AX16"/>
      <c r="AY16"/>
      <c r="AZ16"/>
      <c r="BA16"/>
      <c r="BB16"/>
      <c r="BC16"/>
      <c r="BD16"/>
      <c r="BE16"/>
      <c r="BF16"/>
      <c r="BG16"/>
      <c r="BH16"/>
      <c r="BI16"/>
      <c r="BJ16"/>
      <c r="BK16"/>
      <c r="BL16"/>
      <c r="BM16"/>
      <c r="BN16"/>
      <c r="BO16"/>
      <c r="BP16"/>
      <c r="BQ16"/>
      <c r="BR16"/>
      <c r="BS16">
        <f>BI9+BM9+BQ9+BU9</f>
        <v>61</v>
      </c>
      <c r="BT16"/>
      <c r="BU16"/>
      <c r="BV16"/>
      <c r="BW16"/>
      <c r="BX16"/>
      <c r="BY16"/>
    </row>
    <row r="17" spans="1:77" ht="16.5">
      <c r="A17" s="132" t="s">
        <v>128</v>
      </c>
      <c r="B17" s="132"/>
      <c r="C17" s="58">
        <f t="shared" ref="C17:W17" si="11">C4/SUM(C$2:C$5)</f>
        <v>0.45454545454545453</v>
      </c>
      <c r="D17" s="58">
        <f t="shared" si="11"/>
        <v>0.5</v>
      </c>
      <c r="E17" s="58">
        <f t="shared" si="11"/>
        <v>0.45454545454545453</v>
      </c>
      <c r="F17" s="58">
        <f t="shared" si="11"/>
        <v>0.5</v>
      </c>
      <c r="G17" s="58">
        <f t="shared" si="11"/>
        <v>0.22727272727272727</v>
      </c>
      <c r="H17" s="58">
        <f t="shared" si="11"/>
        <v>0.40909090909090912</v>
      </c>
      <c r="I17" s="58">
        <f t="shared" si="11"/>
        <v>0.57446808510638303</v>
      </c>
      <c r="J17" s="58">
        <f t="shared" si="11"/>
        <v>0.53061224489795922</v>
      </c>
      <c r="K17" s="58">
        <f t="shared" si="11"/>
        <v>0.61224489795918369</v>
      </c>
      <c r="L17" s="58">
        <f t="shared" si="11"/>
        <v>0.51020408163265307</v>
      </c>
      <c r="M17" s="58">
        <f t="shared" si="11"/>
        <v>0.72</v>
      </c>
      <c r="N17" s="58">
        <f t="shared" si="11"/>
        <v>0.58823529411764708</v>
      </c>
      <c r="O17" s="58">
        <f t="shared" si="11"/>
        <v>0.59183673469387754</v>
      </c>
      <c r="P17" s="58">
        <f t="shared" si="11"/>
        <v>0.42</v>
      </c>
      <c r="Q17" s="58">
        <f t="shared" si="11"/>
        <v>0.37254901960784315</v>
      </c>
      <c r="R17" s="58">
        <f t="shared" si="11"/>
        <v>0.38</v>
      </c>
      <c r="S17" s="58">
        <f t="shared" si="11"/>
        <v>0.38</v>
      </c>
      <c r="T17" s="58">
        <f t="shared" si="11"/>
        <v>4.1666666666666664E-2</v>
      </c>
      <c r="U17" s="58">
        <f t="shared" si="11"/>
        <v>9.2592592592592587E-2</v>
      </c>
      <c r="V17" s="58">
        <f t="shared" si="11"/>
        <v>0.36363636363636365</v>
      </c>
      <c r="W17" s="58">
        <f t="shared" si="11"/>
        <v>0.39285714285714285</v>
      </c>
      <c r="X17" s="58">
        <f t="shared" si="10"/>
        <v>0.19607843137254902</v>
      </c>
      <c r="Y17" s="58">
        <f t="shared" si="10"/>
        <v>0.11764705882352941</v>
      </c>
      <c r="Z17" s="58">
        <f t="shared" si="10"/>
        <v>0.12307692307692308</v>
      </c>
      <c r="AA17" s="58">
        <f t="shared" ref="AA17:AU17" si="12">AB4/SUM(AB$2:AB$8)</f>
        <v>0.11940298507462686</v>
      </c>
      <c r="AB17" s="58">
        <f t="shared" si="12"/>
        <v>6.5573770491803282E-2</v>
      </c>
      <c r="AC17" s="58">
        <f t="shared" si="12"/>
        <v>6.25E-2</v>
      </c>
      <c r="AD17" s="58">
        <f t="shared" si="12"/>
        <v>4.5454545454545456E-2</v>
      </c>
      <c r="AE17" s="58">
        <f t="shared" si="12"/>
        <v>4.6153846153846156E-2</v>
      </c>
      <c r="AF17" s="58">
        <f t="shared" si="12"/>
        <v>0.203125</v>
      </c>
      <c r="AG17" s="58">
        <f t="shared" si="12"/>
        <v>0.38235294117647056</v>
      </c>
      <c r="AH17" s="58">
        <f t="shared" si="12"/>
        <v>0.44615384615384618</v>
      </c>
      <c r="AI17" s="58">
        <f t="shared" si="12"/>
        <v>0.453125</v>
      </c>
      <c r="AJ17" s="58">
        <f t="shared" si="12"/>
        <v>0.56451612903225812</v>
      </c>
      <c r="AK17" s="58">
        <f t="shared" si="12"/>
        <v>0.66666666666666663</v>
      </c>
      <c r="AL17" s="58">
        <f t="shared" si="12"/>
        <v>0.59677419354838712</v>
      </c>
      <c r="AM17" s="58">
        <f t="shared" si="12"/>
        <v>0.38709677419354838</v>
      </c>
      <c r="AN17" s="58">
        <f t="shared" si="12"/>
        <v>0.37704918032786883</v>
      </c>
      <c r="AO17" s="58">
        <f t="shared" si="12"/>
        <v>0.26984126984126983</v>
      </c>
      <c r="AP17" s="58">
        <f t="shared" si="12"/>
        <v>0.41269841269841268</v>
      </c>
      <c r="AQ17" s="58">
        <f t="shared" si="12"/>
        <v>0.18461538461538463</v>
      </c>
      <c r="AR17" s="58">
        <f t="shared" si="12"/>
        <v>0.26229508196721313</v>
      </c>
      <c r="AS17" s="58">
        <f t="shared" si="12"/>
        <v>0.27868852459016391</v>
      </c>
      <c r="AT17" s="58">
        <f t="shared" si="12"/>
        <v>0.11475409836065574</v>
      </c>
      <c r="AU17" s="58">
        <f t="shared" si="12"/>
        <v>9.8360655737704916E-2</v>
      </c>
      <c r="AV17"/>
      <c r="AW17"/>
      <c r="AX17"/>
      <c r="AY17"/>
      <c r="AZ17"/>
      <c r="BA17"/>
      <c r="BB17"/>
      <c r="BC17"/>
      <c r="BD17"/>
      <c r="BE17"/>
      <c r="BF17"/>
      <c r="BG17"/>
      <c r="BH17"/>
      <c r="BI17"/>
      <c r="BJ17"/>
      <c r="BK17"/>
      <c r="BL17"/>
      <c r="BM17"/>
      <c r="BN17"/>
      <c r="BO17"/>
      <c r="BP17"/>
      <c r="BQ17"/>
      <c r="BR17"/>
      <c r="BS17"/>
      <c r="BT17"/>
      <c r="BU17"/>
      <c r="BV17"/>
      <c r="BW17"/>
      <c r="BX17"/>
      <c r="BY17"/>
    </row>
    <row r="18" spans="1:77" ht="16.5">
      <c r="A18" s="132" t="s">
        <v>127</v>
      </c>
      <c r="B18" s="132"/>
      <c r="C18" s="58">
        <f t="shared" ref="C18:W18" si="13">C5/SUM(C$2:C$5)</f>
        <v>0.31818181818181818</v>
      </c>
      <c r="D18" s="58">
        <f t="shared" si="13"/>
        <v>0.13636363636363635</v>
      </c>
      <c r="E18" s="58">
        <f t="shared" si="13"/>
        <v>0.31818181818181818</v>
      </c>
      <c r="F18" s="58">
        <f t="shared" si="13"/>
        <v>9.0909090909090912E-2</v>
      </c>
      <c r="G18" s="58">
        <f t="shared" si="13"/>
        <v>4.5454545454545456E-2</v>
      </c>
      <c r="H18" s="58">
        <f t="shared" si="13"/>
        <v>4.5454545454545456E-2</v>
      </c>
      <c r="I18" s="58">
        <f t="shared" si="13"/>
        <v>0.21276595744680851</v>
      </c>
      <c r="J18" s="58">
        <f t="shared" si="13"/>
        <v>2.0408163265306121E-2</v>
      </c>
      <c r="K18" s="58">
        <f t="shared" si="13"/>
        <v>2.0408163265306121E-2</v>
      </c>
      <c r="L18" s="58">
        <f t="shared" si="13"/>
        <v>6.1224489795918366E-2</v>
      </c>
      <c r="M18" s="58">
        <f t="shared" si="13"/>
        <v>0.08</v>
      </c>
      <c r="N18" s="58">
        <f t="shared" si="13"/>
        <v>7.8431372549019607E-2</v>
      </c>
      <c r="O18" s="58">
        <f t="shared" si="13"/>
        <v>4.0816326530612242E-2</v>
      </c>
      <c r="P18" s="58">
        <f t="shared" si="13"/>
        <v>0.04</v>
      </c>
      <c r="Q18" s="58">
        <f t="shared" si="13"/>
        <v>3.9215686274509803E-2</v>
      </c>
      <c r="R18" s="58">
        <f t="shared" si="13"/>
        <v>0.08</v>
      </c>
      <c r="S18" s="58">
        <f t="shared" si="13"/>
        <v>0.02</v>
      </c>
      <c r="T18" s="58">
        <f t="shared" si="13"/>
        <v>0</v>
      </c>
      <c r="U18" s="58">
        <f t="shared" si="13"/>
        <v>0</v>
      </c>
      <c r="V18" s="58">
        <f t="shared" si="13"/>
        <v>0</v>
      </c>
      <c r="W18" s="58">
        <f t="shared" si="13"/>
        <v>7.1428571428571425E-2</v>
      </c>
      <c r="X18" s="58">
        <f t="shared" si="10"/>
        <v>0.43137254901960786</v>
      </c>
      <c r="Y18" s="58">
        <f t="shared" si="10"/>
        <v>0.62745098039215685</v>
      </c>
      <c r="Z18" s="58">
        <f t="shared" si="10"/>
        <v>0.69230769230769229</v>
      </c>
      <c r="AA18" s="58">
        <f t="shared" si="10"/>
        <v>0.55223880597014929</v>
      </c>
      <c r="AB18" s="58">
        <f t="shared" si="10"/>
        <v>0.32786885245901637</v>
      </c>
      <c r="AC18" s="58">
        <f t="shared" si="10"/>
        <v>0.609375</v>
      </c>
      <c r="AD18" s="58">
        <f t="shared" si="10"/>
        <v>0.62121212121212122</v>
      </c>
      <c r="AE18" s="58">
        <f t="shared" si="10"/>
        <v>0.75384615384615383</v>
      </c>
      <c r="AF18" s="58">
        <f t="shared" si="10"/>
        <v>0.6875</v>
      </c>
      <c r="AG18" s="58">
        <f t="shared" si="10"/>
        <v>0.6029411764705882</v>
      </c>
      <c r="AH18" s="58">
        <f t="shared" si="10"/>
        <v>0.46153846153846156</v>
      </c>
      <c r="AI18" s="58">
        <f t="shared" si="10"/>
        <v>0.46875</v>
      </c>
      <c r="AJ18" s="58">
        <f t="shared" si="10"/>
        <v>0.40322580645161288</v>
      </c>
      <c r="AK18" s="58">
        <f t="shared" si="10"/>
        <v>0.31746031746031744</v>
      </c>
      <c r="AL18" s="58">
        <f t="shared" si="10"/>
        <v>0.35483870967741937</v>
      </c>
      <c r="AM18" s="58">
        <f t="shared" si="10"/>
        <v>0.56451612903225812</v>
      </c>
      <c r="AN18" s="58">
        <f t="shared" ref="AN18:AU18" si="14">AO5/SUM(AO$2:AO$8)</f>
        <v>0.55737704918032782</v>
      </c>
      <c r="AO18" s="58">
        <f t="shared" si="14"/>
        <v>0.68253968253968256</v>
      </c>
      <c r="AP18" s="58">
        <f t="shared" si="14"/>
        <v>0.5714285714285714</v>
      </c>
      <c r="AQ18" s="58">
        <f t="shared" si="14"/>
        <v>0.75384615384615383</v>
      </c>
      <c r="AR18" s="58">
        <f t="shared" si="14"/>
        <v>0.65573770491803274</v>
      </c>
      <c r="AS18" s="58">
        <f t="shared" si="14"/>
        <v>0.67213114754098358</v>
      </c>
      <c r="AT18" s="58">
        <f t="shared" si="14"/>
        <v>0.81967213114754101</v>
      </c>
      <c r="AU18" s="58">
        <f t="shared" si="14"/>
        <v>0.85245901639344257</v>
      </c>
      <c r="AV18"/>
      <c r="AW18"/>
      <c r="AX18"/>
      <c r="AY18"/>
      <c r="AZ18"/>
      <c r="BA18"/>
      <c r="BB18"/>
      <c r="BC18"/>
      <c r="BD18"/>
      <c r="BE18"/>
      <c r="BF18"/>
      <c r="BG18"/>
      <c r="BH18"/>
      <c r="BI18"/>
      <c r="BJ18"/>
      <c r="BK18">
        <f>BH9+BJ9+BN9+BR9</f>
        <v>61</v>
      </c>
      <c r="BL18"/>
      <c r="BM18"/>
      <c r="BN18"/>
      <c r="BO18"/>
      <c r="BP18"/>
      <c r="BQ18"/>
      <c r="BR18"/>
      <c r="BS18"/>
      <c r="BT18"/>
      <c r="BU18"/>
      <c r="BV18"/>
      <c r="BW18"/>
      <c r="BX18"/>
      <c r="BY18"/>
    </row>
    <row r="19" spans="1:77" ht="16.5">
      <c r="A19" s="136" t="s">
        <v>126</v>
      </c>
      <c r="B19" s="137"/>
      <c r="C19" s="138">
        <f>SUM(C15:C18)</f>
        <v>1</v>
      </c>
      <c r="D19" s="138">
        <f>SUM(D15:D18)</f>
        <v>1</v>
      </c>
      <c r="E19" s="138">
        <f t="shared" ref="E19:W19" si="15">SUM(E15:E18)</f>
        <v>1</v>
      </c>
      <c r="F19" s="138">
        <f t="shared" si="15"/>
        <v>1</v>
      </c>
      <c r="G19" s="138">
        <f t="shared" si="15"/>
        <v>1</v>
      </c>
      <c r="H19" s="138">
        <f t="shared" si="15"/>
        <v>1</v>
      </c>
      <c r="I19" s="138">
        <f t="shared" si="15"/>
        <v>1</v>
      </c>
      <c r="J19" s="138">
        <f t="shared" si="15"/>
        <v>1</v>
      </c>
      <c r="K19" s="138">
        <f t="shared" si="15"/>
        <v>1</v>
      </c>
      <c r="L19" s="138">
        <f t="shared" si="15"/>
        <v>1</v>
      </c>
      <c r="M19" s="138">
        <f t="shared" si="15"/>
        <v>0.99999999999999989</v>
      </c>
      <c r="N19" s="138">
        <f t="shared" si="15"/>
        <v>1</v>
      </c>
      <c r="O19" s="138">
        <f t="shared" si="15"/>
        <v>1</v>
      </c>
      <c r="P19" s="138">
        <f t="shared" si="15"/>
        <v>1</v>
      </c>
      <c r="Q19" s="138">
        <f t="shared" si="15"/>
        <v>1</v>
      </c>
      <c r="R19" s="138">
        <f t="shared" si="15"/>
        <v>1</v>
      </c>
      <c r="S19" s="138">
        <f t="shared" si="15"/>
        <v>1</v>
      </c>
      <c r="T19" s="138">
        <f t="shared" si="15"/>
        <v>0.99999999999999989</v>
      </c>
      <c r="U19" s="138">
        <f t="shared" si="15"/>
        <v>1</v>
      </c>
      <c r="V19" s="138">
        <f t="shared" si="15"/>
        <v>0.99999999999999989</v>
      </c>
      <c r="W19" s="138">
        <f t="shared" si="15"/>
        <v>1</v>
      </c>
      <c r="X19" s="58">
        <f t="shared" si="10"/>
        <v>0.35294117647058826</v>
      </c>
      <c r="Y19" s="58">
        <f t="shared" si="10"/>
        <v>0.23529411764705882</v>
      </c>
      <c r="Z19" s="58">
        <f t="shared" si="10"/>
        <v>0.15384615384615385</v>
      </c>
      <c r="AA19" s="58">
        <f t="shared" ref="AA19:AU19" si="16">AB6/SUM(AB$2:AB$8)</f>
        <v>0.29850746268656714</v>
      </c>
      <c r="AB19" s="58">
        <f t="shared" si="16"/>
        <v>0.45901639344262296</v>
      </c>
      <c r="AC19" s="58">
        <f t="shared" si="16"/>
        <v>0.265625</v>
      </c>
      <c r="AD19" s="58">
        <f t="shared" si="16"/>
        <v>0.31818181818181818</v>
      </c>
      <c r="AE19" s="58">
        <f t="shared" si="16"/>
        <v>0.16923076923076924</v>
      </c>
      <c r="AF19" s="58">
        <f t="shared" si="16"/>
        <v>0.109375</v>
      </c>
      <c r="AG19" s="58">
        <f t="shared" si="16"/>
        <v>1.4705882352941176E-2</v>
      </c>
      <c r="AH19" s="58">
        <f t="shared" si="16"/>
        <v>1.5384615384615385E-2</v>
      </c>
      <c r="AI19" s="58">
        <f t="shared" si="16"/>
        <v>6.25E-2</v>
      </c>
      <c r="AJ19" s="58">
        <f t="shared" si="16"/>
        <v>0</v>
      </c>
      <c r="AK19" s="58">
        <f t="shared" si="16"/>
        <v>1.5873015873015872E-2</v>
      </c>
      <c r="AL19" s="58">
        <f t="shared" si="16"/>
        <v>4.8387096774193547E-2</v>
      </c>
      <c r="AM19" s="58">
        <f t="shared" si="16"/>
        <v>3.2258064516129031E-2</v>
      </c>
      <c r="AN19" s="58">
        <f t="shared" si="16"/>
        <v>6.5573770491803282E-2</v>
      </c>
      <c r="AO19" s="58">
        <f t="shared" si="16"/>
        <v>3.1746031746031744E-2</v>
      </c>
      <c r="AP19" s="58">
        <f t="shared" si="16"/>
        <v>0</v>
      </c>
      <c r="AQ19" s="58">
        <f t="shared" si="16"/>
        <v>6.1538461538461542E-2</v>
      </c>
      <c r="AR19" s="58">
        <f t="shared" si="16"/>
        <v>3.2786885245901641E-2</v>
      </c>
      <c r="AS19" s="58">
        <f t="shared" si="16"/>
        <v>1.6393442622950821E-2</v>
      </c>
      <c r="AT19" s="58">
        <f t="shared" si="16"/>
        <v>0</v>
      </c>
      <c r="AU19" s="58">
        <f t="shared" si="16"/>
        <v>3.2786885245901641E-2</v>
      </c>
      <c r="AV19"/>
      <c r="AW19"/>
      <c r="AX19"/>
      <c r="AY19"/>
      <c r="AZ19"/>
      <c r="BA19"/>
      <c r="BB19"/>
      <c r="BC19"/>
      <c r="BD19"/>
      <c r="BE19"/>
      <c r="BF19"/>
      <c r="BG19"/>
      <c r="BH19"/>
      <c r="BI19"/>
      <c r="BJ19"/>
      <c r="BK19"/>
      <c r="BL19"/>
      <c r="BM19"/>
      <c r="BN19"/>
      <c r="BO19"/>
      <c r="BP19"/>
      <c r="BQ19"/>
      <c r="BR19"/>
      <c r="BS19"/>
      <c r="BT19"/>
      <c r="BU19"/>
      <c r="BV19"/>
      <c r="BW19"/>
      <c r="BX19"/>
      <c r="BY19"/>
    </row>
    <row r="20" spans="1:77" ht="16.5">
      <c r="A20"/>
      <c r="B20"/>
      <c r="C20"/>
      <c r="D20"/>
      <c r="E20"/>
      <c r="F20"/>
      <c r="G20"/>
      <c r="H20"/>
      <c r="I20"/>
      <c r="J20"/>
      <c r="K20"/>
      <c r="L20"/>
      <c r="M20"/>
      <c r="N20"/>
      <c r="O20"/>
      <c r="P20"/>
      <c r="Q20"/>
      <c r="R20"/>
      <c r="S20"/>
      <c r="T20"/>
      <c r="U20"/>
      <c r="V20"/>
      <c r="W20"/>
      <c r="X20" s="58">
        <f t="shared" si="10"/>
        <v>0</v>
      </c>
      <c r="Y20" s="58">
        <f t="shared" si="10"/>
        <v>0</v>
      </c>
      <c r="Z20" s="58">
        <f t="shared" si="10"/>
        <v>3.0769230769230771E-2</v>
      </c>
      <c r="AA20" s="58">
        <f t="shared" ref="AA20:AU20" si="17">AB7/SUM(AB$2:AB$8)</f>
        <v>1.4925373134328358E-2</v>
      </c>
      <c r="AB20" s="58">
        <f t="shared" si="17"/>
        <v>0.11475409836065574</v>
      </c>
      <c r="AC20" s="58">
        <f t="shared" si="17"/>
        <v>6.25E-2</v>
      </c>
      <c r="AD20" s="58">
        <f t="shared" si="17"/>
        <v>1.5151515151515152E-2</v>
      </c>
      <c r="AE20" s="58">
        <f t="shared" si="17"/>
        <v>1.5384615384615385E-2</v>
      </c>
      <c r="AF20" s="58">
        <f t="shared" si="17"/>
        <v>0</v>
      </c>
      <c r="AG20" s="58">
        <f t="shared" si="17"/>
        <v>0</v>
      </c>
      <c r="AH20" s="58">
        <f t="shared" si="17"/>
        <v>0</v>
      </c>
      <c r="AI20" s="58">
        <f t="shared" si="17"/>
        <v>0</v>
      </c>
      <c r="AJ20" s="58">
        <f t="shared" si="17"/>
        <v>0</v>
      </c>
      <c r="AK20" s="58">
        <f t="shared" si="17"/>
        <v>0</v>
      </c>
      <c r="AL20" s="58">
        <f t="shared" si="17"/>
        <v>0</v>
      </c>
      <c r="AM20" s="58">
        <f t="shared" si="17"/>
        <v>0</v>
      </c>
      <c r="AN20" s="58">
        <f t="shared" si="17"/>
        <v>0</v>
      </c>
      <c r="AO20" s="58">
        <f t="shared" si="17"/>
        <v>0</v>
      </c>
      <c r="AP20" s="58">
        <f t="shared" si="17"/>
        <v>0</v>
      </c>
      <c r="AQ20" s="58">
        <f t="shared" si="17"/>
        <v>0</v>
      </c>
      <c r="AR20" s="58">
        <f t="shared" si="17"/>
        <v>0</v>
      </c>
      <c r="AS20" s="58">
        <f t="shared" si="17"/>
        <v>0</v>
      </c>
      <c r="AT20" s="58">
        <f t="shared" si="17"/>
        <v>0</v>
      </c>
      <c r="AU20" s="58">
        <f t="shared" si="17"/>
        <v>0</v>
      </c>
      <c r="AV20"/>
      <c r="AW20"/>
      <c r="AX20"/>
      <c r="AY20"/>
      <c r="AZ20"/>
      <c r="BA20"/>
      <c r="BB20"/>
      <c r="BC20"/>
      <c r="BD20"/>
      <c r="BE20"/>
      <c r="BF20"/>
      <c r="BG20"/>
      <c r="BH20"/>
      <c r="BI20"/>
      <c r="BJ20"/>
      <c r="BK20"/>
      <c r="BL20"/>
      <c r="BM20"/>
      <c r="BN20"/>
      <c r="BO20"/>
      <c r="BP20"/>
      <c r="BQ20"/>
      <c r="BR20"/>
      <c r="BS20"/>
      <c r="BT20"/>
      <c r="BU20"/>
      <c r="BV20"/>
      <c r="BW20"/>
      <c r="BX20"/>
      <c r="BY20"/>
    </row>
    <row r="21" spans="1:77" ht="16.5">
      <c r="A21"/>
      <c r="B21"/>
      <c r="C21"/>
      <c r="D21"/>
      <c r="E21"/>
      <c r="F21"/>
      <c r="G21"/>
      <c r="H21"/>
      <c r="I21"/>
      <c r="J21"/>
      <c r="K21"/>
      <c r="L21"/>
      <c r="M21"/>
      <c r="N21"/>
      <c r="O21"/>
      <c r="P21"/>
      <c r="Q21"/>
      <c r="R21"/>
      <c r="S21"/>
      <c r="T21"/>
      <c r="U21"/>
      <c r="V21"/>
      <c r="W21"/>
      <c r="X21" s="58">
        <f t="shared" si="10"/>
        <v>0</v>
      </c>
      <c r="Y21" s="58">
        <f t="shared" si="10"/>
        <v>0</v>
      </c>
      <c r="Z21" s="58">
        <f t="shared" si="10"/>
        <v>0</v>
      </c>
      <c r="AA21" s="58">
        <f t="shared" si="10"/>
        <v>1.4925373134328358E-2</v>
      </c>
      <c r="AB21" s="58">
        <f t="shared" si="10"/>
        <v>3.2786885245901641E-2</v>
      </c>
      <c r="AC21" s="58">
        <f t="shared" si="10"/>
        <v>0</v>
      </c>
      <c r="AD21" s="58">
        <f t="shared" si="10"/>
        <v>0</v>
      </c>
      <c r="AE21" s="58">
        <f t="shared" si="10"/>
        <v>1.5384615384615385E-2</v>
      </c>
      <c r="AF21" s="58">
        <f t="shared" si="10"/>
        <v>0</v>
      </c>
      <c r="AG21" s="58">
        <f t="shared" si="10"/>
        <v>0</v>
      </c>
      <c r="AH21" s="58">
        <f t="shared" si="10"/>
        <v>0</v>
      </c>
      <c r="AI21" s="58">
        <f t="shared" si="10"/>
        <v>0</v>
      </c>
      <c r="AJ21" s="58">
        <f t="shared" si="10"/>
        <v>0</v>
      </c>
      <c r="AK21" s="58">
        <f t="shared" si="10"/>
        <v>0</v>
      </c>
      <c r="AL21" s="58">
        <f t="shared" si="10"/>
        <v>0</v>
      </c>
      <c r="AM21" s="58">
        <f t="shared" si="10"/>
        <v>0</v>
      </c>
      <c r="AN21" s="58">
        <f t="shared" ref="AN21:AU21" si="18">AO8/SUM(AO$2:AO$8)</f>
        <v>0</v>
      </c>
      <c r="AO21" s="58">
        <f t="shared" si="18"/>
        <v>0</v>
      </c>
      <c r="AP21" s="58">
        <f t="shared" si="18"/>
        <v>0</v>
      </c>
      <c r="AQ21" s="58">
        <f t="shared" si="18"/>
        <v>0</v>
      </c>
      <c r="AR21" s="58">
        <f t="shared" si="18"/>
        <v>0</v>
      </c>
      <c r="AS21" s="58">
        <f t="shared" si="18"/>
        <v>0</v>
      </c>
      <c r="AT21" s="58">
        <f t="shared" si="18"/>
        <v>0</v>
      </c>
      <c r="AU21" s="58">
        <f t="shared" si="18"/>
        <v>0</v>
      </c>
      <c r="AV21"/>
      <c r="AW21"/>
      <c r="AX21"/>
      <c r="AY21"/>
      <c r="AZ21"/>
      <c r="BA21"/>
      <c r="BB21"/>
      <c r="BC21"/>
      <c r="BD21"/>
      <c r="BE21"/>
      <c r="BF21"/>
      <c r="BG21"/>
      <c r="BH21"/>
      <c r="BI21"/>
      <c r="BJ21"/>
      <c r="BK21"/>
      <c r="BL21"/>
      <c r="BM21"/>
      <c r="BN21"/>
      <c r="BO21"/>
      <c r="BP21"/>
      <c r="BQ21"/>
      <c r="BR21"/>
      <c r="BS21"/>
      <c r="BT21"/>
      <c r="BU21"/>
      <c r="BV21"/>
      <c r="BW21"/>
      <c r="BX21"/>
      <c r="BY21"/>
    </row>
    <row r="22" spans="1:77" ht="16.5">
      <c r="A22"/>
      <c r="B22"/>
      <c r="C22"/>
      <c r="D22"/>
      <c r="E22"/>
      <c r="F22"/>
      <c r="G22"/>
      <c r="H22"/>
      <c r="I22"/>
      <c r="J22"/>
      <c r="K22"/>
      <c r="L22"/>
      <c r="M22"/>
      <c r="N22"/>
      <c r="O22"/>
      <c r="P22"/>
      <c r="Q22"/>
      <c r="R22"/>
      <c r="S22"/>
      <c r="T22"/>
      <c r="U22"/>
      <c r="V22"/>
      <c r="W22"/>
      <c r="X22" s="138">
        <f>SUM(X15:X21)</f>
        <v>1</v>
      </c>
      <c r="Y22" s="138">
        <f t="shared" ref="Y22:AU22" si="19">SUM(Y15:Y21)</f>
        <v>1</v>
      </c>
      <c r="Z22" s="138">
        <f t="shared" si="19"/>
        <v>1</v>
      </c>
      <c r="AA22" s="138">
        <f t="shared" si="19"/>
        <v>1</v>
      </c>
      <c r="AB22" s="138">
        <f t="shared" si="19"/>
        <v>1</v>
      </c>
      <c r="AC22" s="138">
        <f t="shared" si="19"/>
        <v>1</v>
      </c>
      <c r="AD22" s="138">
        <f t="shared" si="19"/>
        <v>1</v>
      </c>
      <c r="AE22" s="138">
        <f t="shared" si="19"/>
        <v>1</v>
      </c>
      <c r="AF22" s="138">
        <f t="shared" si="19"/>
        <v>1</v>
      </c>
      <c r="AG22" s="138">
        <f t="shared" si="19"/>
        <v>0.99999999999999989</v>
      </c>
      <c r="AH22" s="138">
        <f t="shared" si="19"/>
        <v>1</v>
      </c>
      <c r="AI22" s="138">
        <f t="shared" si="19"/>
        <v>1</v>
      </c>
      <c r="AJ22" s="138">
        <f t="shared" si="19"/>
        <v>1</v>
      </c>
      <c r="AK22" s="138">
        <f t="shared" si="19"/>
        <v>1</v>
      </c>
      <c r="AL22" s="138">
        <f t="shared" si="19"/>
        <v>1</v>
      </c>
      <c r="AM22" s="138">
        <f t="shared" si="19"/>
        <v>1</v>
      </c>
      <c r="AN22" s="138">
        <f t="shared" si="19"/>
        <v>0.99999999999999989</v>
      </c>
      <c r="AO22" s="138">
        <f t="shared" si="19"/>
        <v>1</v>
      </c>
      <c r="AP22" s="138">
        <f t="shared" si="19"/>
        <v>1</v>
      </c>
      <c r="AQ22" s="138">
        <f t="shared" si="19"/>
        <v>1</v>
      </c>
      <c r="AR22" s="138">
        <f t="shared" si="19"/>
        <v>1</v>
      </c>
      <c r="AS22" s="138">
        <f t="shared" si="19"/>
        <v>1</v>
      </c>
      <c r="AT22" s="138">
        <f t="shared" si="19"/>
        <v>1</v>
      </c>
      <c r="AU22" s="138">
        <f t="shared" si="19"/>
        <v>1</v>
      </c>
      <c r="AV22"/>
      <c r="AW22"/>
      <c r="AX22"/>
      <c r="AY22"/>
      <c r="AZ22"/>
      <c r="BA22"/>
      <c r="BB22"/>
      <c r="BC22"/>
      <c r="BD22"/>
      <c r="BE22"/>
      <c r="BF22"/>
      <c r="BG22"/>
      <c r="BH22"/>
      <c r="BI22"/>
      <c r="BJ22"/>
      <c r="BK22"/>
      <c r="BL22"/>
      <c r="BM22"/>
      <c r="BN22"/>
      <c r="BO22"/>
      <c r="BP22"/>
      <c r="BQ22"/>
      <c r="BR22"/>
      <c r="BS22"/>
      <c r="BT22"/>
      <c r="BU22"/>
      <c r="BV22"/>
      <c r="BW22"/>
      <c r="BX22"/>
      <c r="BY22"/>
    </row>
    <row r="23" spans="1:77" ht="16.5">
      <c r="A23" s="239" t="s">
        <v>528</v>
      </c>
      <c r="B23"/>
      <c r="C23"/>
      <c r="D23"/>
      <c r="E23"/>
      <c r="F23"/>
      <c r="G23"/>
      <c r="H23"/>
      <c r="I23"/>
      <c r="J23"/>
      <c r="K23"/>
      <c r="L23"/>
      <c r="M23"/>
      <c r="N23"/>
      <c r="O23"/>
      <c r="P23"/>
      <c r="Q23"/>
      <c r="R23"/>
      <c r="S23"/>
      <c r="T23"/>
      <c r="U23"/>
      <c r="V23"/>
      <c r="W23"/>
      <c r="X23" s="138"/>
      <c r="Y23" s="138"/>
      <c r="Z23" s="138"/>
      <c r="AA23" s="138"/>
      <c r="AB23" s="138"/>
      <c r="AC23" s="138"/>
      <c r="AD23" s="138"/>
      <c r="AE23" s="138"/>
      <c r="AF23" s="138"/>
      <c r="AG23" s="138"/>
      <c r="AH23" s="138"/>
      <c r="AI23" s="138"/>
      <c r="AJ23" s="138"/>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row>
    <row r="24" spans="1:77" ht="16.5">
      <c r="A24" s="191"/>
      <c r="B24" s="191" t="s">
        <v>202</v>
      </c>
      <c r="C24" s="191" t="s">
        <v>201</v>
      </c>
      <c r="D24" s="191" t="s">
        <v>125</v>
      </c>
      <c r="E24" s="191" t="s">
        <v>124</v>
      </c>
      <c r="F24" s="191" t="s">
        <v>123</v>
      </c>
      <c r="G24" s="191" t="s">
        <v>122</v>
      </c>
      <c r="H24" s="191" t="s">
        <v>121</v>
      </c>
      <c r="I24" s="191" t="s">
        <v>120</v>
      </c>
      <c r="J24" s="191" t="s">
        <v>119</v>
      </c>
      <c r="K24" s="191" t="s">
        <v>118</v>
      </c>
      <c r="L24" s="191" t="s">
        <v>117</v>
      </c>
      <c r="M24" s="191" t="s">
        <v>200</v>
      </c>
      <c r="N24" s="191" t="s">
        <v>199</v>
      </c>
      <c r="O24" s="191" t="s">
        <v>198</v>
      </c>
      <c r="P24" s="191" t="s">
        <v>197</v>
      </c>
      <c r="Q24" s="191" t="s">
        <v>196</v>
      </c>
      <c r="R24" s="285" t="s">
        <v>195</v>
      </c>
      <c r="S24" s="285" t="s">
        <v>194</v>
      </c>
      <c r="T24" s="285" t="s">
        <v>193</v>
      </c>
      <c r="U24" s="285" t="s">
        <v>192</v>
      </c>
      <c r="V24" s="285" t="s">
        <v>191</v>
      </c>
      <c r="W24" s="285" t="s">
        <v>190</v>
      </c>
      <c r="X24" s="285" t="s">
        <v>189</v>
      </c>
      <c r="Y24" s="285" t="s">
        <v>188</v>
      </c>
      <c r="Z24" s="285" t="s">
        <v>187</v>
      </c>
      <c r="AA24" s="285" t="s">
        <v>186</v>
      </c>
      <c r="AB24" s="285" t="s">
        <v>185</v>
      </c>
      <c r="AC24" s="285" t="s">
        <v>81</v>
      </c>
      <c r="AD24" s="285" t="s">
        <v>70</v>
      </c>
      <c r="AE24" s="285" t="s">
        <v>67</v>
      </c>
      <c r="AF24" s="285" t="s">
        <v>68</v>
      </c>
      <c r="AG24" s="285" t="s">
        <v>82</v>
      </c>
      <c r="AH24" s="285" t="s">
        <v>70</v>
      </c>
      <c r="AI24" s="285" t="s">
        <v>67</v>
      </c>
      <c r="AJ24" s="285" t="s">
        <v>68</v>
      </c>
      <c r="AK24" s="285" t="s">
        <v>83</v>
      </c>
      <c r="AL24" s="285" t="s">
        <v>70</v>
      </c>
      <c r="AM24" s="285" t="s">
        <v>67</v>
      </c>
      <c r="AN24" s="285" t="s">
        <v>68</v>
      </c>
      <c r="AO24" s="285" t="s">
        <v>84</v>
      </c>
      <c r="AP24" s="285" t="s">
        <v>70</v>
      </c>
      <c r="AQ24" s="285" t="s">
        <v>67</v>
      </c>
      <c r="AR24" s="285" t="s">
        <v>68</v>
      </c>
      <c r="AS24" s="285" t="s">
        <v>85</v>
      </c>
      <c r="AT24" s="285" t="s">
        <v>70</v>
      </c>
      <c r="AU24" s="285" t="s">
        <v>67</v>
      </c>
      <c r="AV24" s="285" t="s">
        <v>68</v>
      </c>
      <c r="AW24"/>
      <c r="AX24"/>
      <c r="AY24"/>
      <c r="AZ24"/>
      <c r="BA24"/>
      <c r="BB24"/>
      <c r="BC24"/>
      <c r="BD24"/>
      <c r="BE24"/>
      <c r="BF24"/>
      <c r="BG24"/>
      <c r="BH24"/>
      <c r="BI24"/>
      <c r="BJ24"/>
      <c r="BK24"/>
      <c r="BL24"/>
      <c r="BM24"/>
      <c r="BN24"/>
      <c r="BO24"/>
      <c r="BP24"/>
      <c r="BQ24"/>
      <c r="BR24"/>
      <c r="BS24"/>
      <c r="BT24"/>
      <c r="BU24"/>
      <c r="BV24"/>
      <c r="BW24"/>
      <c r="BX24"/>
      <c r="BY24"/>
    </row>
    <row r="25" spans="1:77" ht="58.5" customHeight="1">
      <c r="A25" s="31" t="s">
        <v>250</v>
      </c>
      <c r="B25" s="181"/>
      <c r="C25" s="181"/>
      <c r="D25" s="60"/>
      <c r="E25" s="60"/>
      <c r="F25" s="60">
        <v>7.3463636363636367</v>
      </c>
      <c r="G25" s="60">
        <f t="shared" ref="G25:T25" si="20">SUMPRODUCT(C15:C18,$AY$2:$AY$5)</f>
        <v>7.2727272727272725</v>
      </c>
      <c r="H25" s="60">
        <f t="shared" si="20"/>
        <v>6.3181818181818183</v>
      </c>
      <c r="I25" s="60">
        <f t="shared" si="20"/>
        <v>7.2727272727272725</v>
      </c>
      <c r="J25" s="60">
        <f t="shared" si="20"/>
        <v>5.9090909090909092</v>
      </c>
      <c r="K25" s="60">
        <f t="shared" si="20"/>
        <v>4.954545454545455</v>
      </c>
      <c r="L25" s="60">
        <f t="shared" si="20"/>
        <v>5.5</v>
      </c>
      <c r="M25" s="60">
        <f t="shared" si="20"/>
        <v>7.0000000000000009</v>
      </c>
      <c r="N25" s="60">
        <f t="shared" si="20"/>
        <v>5.591836734693878</v>
      </c>
      <c r="O25" s="60">
        <f t="shared" si="20"/>
        <v>5.8979591836734695</v>
      </c>
      <c r="P25" s="60">
        <f t="shared" si="20"/>
        <v>5.7142857142857144</v>
      </c>
      <c r="Q25" s="60">
        <f t="shared" si="20"/>
        <v>6.52</v>
      </c>
      <c r="R25" s="60">
        <f t="shared" si="20"/>
        <v>6.1176470588235299</v>
      </c>
      <c r="S25" s="60">
        <f t="shared" si="20"/>
        <v>5.83673469387755</v>
      </c>
      <c r="T25" s="60">
        <f t="shared" si="20"/>
        <v>5.32</v>
      </c>
      <c r="U25" s="60">
        <f>SUMPRODUCT(T15:T18,$AY$2:$AY$5)</f>
        <v>3.2499999999999996</v>
      </c>
      <c r="V25" s="60">
        <f>SUMPRODUCT(U15:U18,$AY$2:$AY$5)</f>
        <v>3.4444444444444446</v>
      </c>
      <c r="W25" s="60">
        <f>SUMPRODUCT(V15:V18,$AY$2:$AY$5)</f>
        <v>4.709090909090909</v>
      </c>
      <c r="X25" s="60">
        <f>SUMPRODUCT(W15:W18,$AY$2:$AY$5)</f>
        <v>5.2321428571428568</v>
      </c>
      <c r="Y25" s="60">
        <f>SUMPRODUCT(X15:X21,$BA$2:$BA$8)</f>
        <v>4.3529411764705888</v>
      </c>
      <c r="Z25" s="60">
        <f t="shared" ref="Z25:AV25" si="21">SUMPRODUCT(Y15:Y21,$BA$2:$BA$8)</f>
        <v>4.1764705882352935</v>
      </c>
      <c r="AA25" s="60">
        <f t="shared" si="21"/>
        <v>4.2769230769230768</v>
      </c>
      <c r="AB25" s="60">
        <f t="shared" si="21"/>
        <v>4.7611940298507465</v>
      </c>
      <c r="AC25" s="60">
        <f t="shared" si="21"/>
        <v>6.1639344262295079</v>
      </c>
      <c r="AD25" s="60">
        <f t="shared" si="21"/>
        <v>4.984375</v>
      </c>
      <c r="AE25" s="60">
        <f t="shared" si="21"/>
        <v>4.9090909090909092</v>
      </c>
      <c r="AF25" s="60">
        <f t="shared" si="21"/>
        <v>4.6000000000000005</v>
      </c>
      <c r="AG25" s="60">
        <f t="shared" si="21"/>
        <v>3.71875</v>
      </c>
      <c r="AH25" s="60">
        <f t="shared" si="21"/>
        <v>2.8970588235294117</v>
      </c>
      <c r="AI25" s="60">
        <f t="shared" si="21"/>
        <v>2.2000000000000002</v>
      </c>
      <c r="AJ25" s="60">
        <f t="shared" si="21"/>
        <v>2.734375</v>
      </c>
      <c r="AK25" s="60">
        <f t="shared" si="21"/>
        <v>2.1129032258064515</v>
      </c>
      <c r="AL25" s="60">
        <f t="shared" si="21"/>
        <v>2.0476190476190474</v>
      </c>
      <c r="AM25" s="60">
        <f t="shared" si="21"/>
        <v>2.3548387096774195</v>
      </c>
      <c r="AN25" s="60">
        <f t="shared" si="21"/>
        <v>2.838709677419355</v>
      </c>
      <c r="AO25" s="60">
        <f t="shared" si="21"/>
        <v>3.0655737704918029</v>
      </c>
      <c r="AP25" s="60">
        <f t="shared" si="21"/>
        <v>3.1904761904761907</v>
      </c>
      <c r="AQ25" s="60">
        <f t="shared" si="21"/>
        <v>2.6666666666666665</v>
      </c>
      <c r="AR25" s="60">
        <f t="shared" si="21"/>
        <v>3.6307692307692312</v>
      </c>
      <c r="AS25" s="60">
        <f t="shared" si="21"/>
        <v>2.9180327868852456</v>
      </c>
      <c r="AT25" s="60">
        <f t="shared" si="21"/>
        <v>2.9180327868852456</v>
      </c>
      <c r="AU25" s="60">
        <f t="shared" si="21"/>
        <v>3.1639344262295084</v>
      </c>
      <c r="AV25" s="60">
        <f t="shared" si="21"/>
        <v>3.6557377049180322</v>
      </c>
      <c r="AW25"/>
      <c r="AX25"/>
      <c r="AY25"/>
      <c r="AZ25"/>
      <c r="BA25"/>
      <c r="BB25"/>
      <c r="BC25"/>
      <c r="BD25"/>
      <c r="BE25"/>
      <c r="BF25"/>
      <c r="BG25"/>
      <c r="BH25"/>
      <c r="BI25"/>
      <c r="BJ25"/>
      <c r="BK25"/>
      <c r="BL25"/>
      <c r="BM25"/>
      <c r="BN25"/>
      <c r="BO25"/>
      <c r="BP25"/>
      <c r="BQ25"/>
      <c r="BR25"/>
      <c r="BS25"/>
      <c r="BT25"/>
      <c r="BU25"/>
      <c r="BV25"/>
      <c r="BW25"/>
      <c r="BX25"/>
      <c r="BY25"/>
    </row>
    <row r="26" spans="1:77" ht="16.5">
      <c r="A26" s="31" t="s">
        <v>251</v>
      </c>
      <c r="B26" s="60"/>
      <c r="C26" s="60">
        <v>11.299999999999997</v>
      </c>
      <c r="D26" s="60">
        <v>5.2000000000000028</v>
      </c>
      <c r="E26" s="60">
        <v>1.0245187535975049</v>
      </c>
      <c r="F26" s="60">
        <v>3.5646203659819093</v>
      </c>
      <c r="G26" s="60">
        <v>3.6509049271559206</v>
      </c>
      <c r="H26" s="60">
        <v>6.5</v>
      </c>
      <c r="I26" s="60">
        <v>8.8098282763920537</v>
      </c>
      <c r="J26" s="60">
        <v>5.7991984176403832</v>
      </c>
      <c r="K26" s="60">
        <v>8.6310528220195692</v>
      </c>
      <c r="L26" s="60">
        <v>9.4261822453664195</v>
      </c>
      <c r="M26" s="60">
        <v>11.5</v>
      </c>
      <c r="N26" s="60">
        <v>8.5</v>
      </c>
      <c r="O26" s="60">
        <v>6.2000000000000028</v>
      </c>
      <c r="P26" s="60">
        <v>4.7000000000000028</v>
      </c>
      <c r="Q26" s="60">
        <v>2.2000000000000028</v>
      </c>
      <c r="R26" s="60">
        <v>0.70000000000000284</v>
      </c>
      <c r="S26" s="60">
        <v>2.5</v>
      </c>
      <c r="T26" s="60">
        <v>3.2000000000000028</v>
      </c>
      <c r="U26" s="60">
        <v>3.3972743813222479</v>
      </c>
      <c r="V26" s="60">
        <v>6.4811982386285223</v>
      </c>
      <c r="W26" s="60">
        <v>8.1757771606874456</v>
      </c>
      <c r="X26" s="60">
        <v>5.5556132712271591</v>
      </c>
      <c r="Y26" s="60">
        <v>3.7822617798462659</v>
      </c>
      <c r="Z26" s="60">
        <v>1.7943096295683176</v>
      </c>
      <c r="AA26" s="60">
        <v>1.4692839269633993</v>
      </c>
      <c r="AB26" s="60">
        <v>4.5797867149019851</v>
      </c>
      <c r="AC26" s="60">
        <v>5.7651607224945991</v>
      </c>
      <c r="AD26" s="128">
        <v>5.5408996994312503</v>
      </c>
      <c r="AE26" s="128">
        <v>3.3089532051515675</v>
      </c>
      <c r="AF26" s="128">
        <v>-0.12921553926885565</v>
      </c>
      <c r="AG26" s="128">
        <v>-1.9925670122137689</v>
      </c>
      <c r="AH26" s="128">
        <v>-1.1492175813950354</v>
      </c>
      <c r="AI26" s="128">
        <v>-1.8568680835741702</v>
      </c>
      <c r="AJ26" s="128">
        <v>-1.0781091766335038</v>
      </c>
      <c r="AK26" s="128">
        <v>-0.1</v>
      </c>
      <c r="AL26" s="128">
        <v>1.1000000000000001</v>
      </c>
      <c r="AM26" s="128">
        <v>1</v>
      </c>
      <c r="AN26" s="128">
        <v>2.6</v>
      </c>
      <c r="AO26" s="128">
        <v>3.7</v>
      </c>
      <c r="AP26" s="128">
        <v>0.9</v>
      </c>
      <c r="AQ26" s="128">
        <v>3.5</v>
      </c>
      <c r="AR26" s="182">
        <v>1.8</v>
      </c>
      <c r="AS26" s="128"/>
      <c r="AT26" s="128"/>
      <c r="AU26" s="128"/>
      <c r="AV26" s="128"/>
      <c r="AW26"/>
      <c r="AX26"/>
      <c r="AY26"/>
      <c r="AZ26"/>
      <c r="BA26"/>
      <c r="BB26"/>
      <c r="BC26"/>
      <c r="BD26"/>
      <c r="BE26"/>
      <c r="BF26"/>
      <c r="BG26"/>
      <c r="BH26"/>
      <c r="BI26"/>
      <c r="BJ26"/>
      <c r="BK26"/>
      <c r="BL26"/>
      <c r="BM26"/>
      <c r="BN26"/>
      <c r="BO26"/>
      <c r="BP26"/>
      <c r="BQ26"/>
      <c r="BR26"/>
      <c r="BS26"/>
      <c r="BT26"/>
      <c r="BU26"/>
      <c r="BV26"/>
      <c r="BW26"/>
      <c r="BX26"/>
      <c r="BY26"/>
    </row>
    <row r="27" spans="1:77" ht="16.5">
      <c r="A27" s="31" t="s">
        <v>252</v>
      </c>
      <c r="B27"/>
      <c r="C27"/>
      <c r="D27"/>
      <c r="E27"/>
      <c r="F27"/>
      <c r="G27"/>
      <c r="H27"/>
      <c r="I27"/>
      <c r="J27"/>
      <c r="K27"/>
      <c r="L27"/>
      <c r="M27"/>
      <c r="N27"/>
      <c r="O27"/>
      <c r="P27"/>
      <c r="Q27"/>
      <c r="R27"/>
      <c r="S27"/>
      <c r="T27"/>
      <c r="U27" s="131"/>
      <c r="V27" s="131"/>
      <c r="W27" s="131"/>
      <c r="X27" s="131"/>
      <c r="Y27" s="131"/>
      <c r="Z27" s="127"/>
      <c r="AA27" s="127"/>
      <c r="AB27" s="127"/>
      <c r="AC27" s="127"/>
      <c r="AD27" s="127"/>
      <c r="AE27" s="129"/>
      <c r="AF27" s="129"/>
      <c r="AG27" s="129"/>
      <c r="AH27" s="127"/>
      <c r="AI27" s="127"/>
      <c r="AJ27" s="127"/>
      <c r="AK27" s="127"/>
      <c r="AL27" s="127"/>
      <c r="AM27" s="128"/>
      <c r="AN27" s="127"/>
      <c r="AO27" s="127"/>
      <c r="AP27" s="127"/>
      <c r="AQ27" s="127"/>
      <c r="AR27" s="60">
        <v>3.6307692307692312</v>
      </c>
      <c r="AS27" s="60">
        <v>3.3538461538461539</v>
      </c>
      <c r="AT27" s="60">
        <v>3.3076923076923079</v>
      </c>
      <c r="AU27" s="60">
        <v>3.4461538461538463</v>
      </c>
      <c r="AV27" s="127"/>
    </row>
    <row r="28" spans="1:77">
      <c r="X28" s="57"/>
      <c r="Y28" s="57"/>
      <c r="Z28" s="57"/>
      <c r="AA28" s="57"/>
      <c r="AB28" s="57"/>
      <c r="AC28" s="57"/>
      <c r="AD28" s="57"/>
      <c r="AE28" s="57"/>
      <c r="AF28" s="57"/>
      <c r="AG28" s="57"/>
      <c r="AH28" s="57"/>
      <c r="AI28" s="57"/>
      <c r="AJ28" s="57"/>
    </row>
    <row r="29" spans="1:77">
      <c r="X29" s="57"/>
      <c r="Y29" s="57"/>
      <c r="Z29" s="57"/>
      <c r="AA29" s="57"/>
      <c r="AB29" s="57"/>
      <c r="AC29" s="57"/>
      <c r="AD29" s="57"/>
      <c r="AE29" s="57"/>
      <c r="AF29" s="57"/>
      <c r="AG29" s="57"/>
      <c r="AH29" s="57"/>
      <c r="AI29" s="57"/>
      <c r="AJ29" s="57"/>
      <c r="AQ29" s="56"/>
      <c r="AR29" s="56"/>
      <c r="AS29" s="56"/>
      <c r="AT29" s="56"/>
    </row>
    <row r="31" spans="1:77">
      <c r="B31" s="69"/>
    </row>
    <row r="32" spans="1:77">
      <c r="B32" s="68"/>
      <c r="Y32" s="56"/>
      <c r="Z32" s="56"/>
      <c r="AA32" s="56"/>
      <c r="AB32" s="56"/>
    </row>
    <row r="33" spans="2:29">
      <c r="B33" s="68"/>
      <c r="Y33" s="56"/>
      <c r="Z33" s="56"/>
      <c r="AA33" s="56"/>
      <c r="AB33" s="56"/>
      <c r="AC33" s="56"/>
    </row>
    <row r="34" spans="2:29">
      <c r="B34" s="61"/>
      <c r="Y34" s="56"/>
      <c r="Z34" s="56"/>
      <c r="AA34" s="56"/>
      <c r="AB34" s="56"/>
      <c r="AC34" s="56"/>
    </row>
  </sheetData>
  <hyperlinks>
    <hyperlink ref="A1" location="Ցանկ!A1" display="Ցանկ!A1"/>
    <hyperlink ref="A23" location="List!A1" display="List!A1"/>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8"/>
  <sheetViews>
    <sheetView zoomScaleNormal="100" workbookViewId="0">
      <selection activeCell="B15" sqref="B15"/>
    </sheetView>
  </sheetViews>
  <sheetFormatPr defaultColWidth="8.88671875" defaultRowHeight="13.5"/>
  <cols>
    <col min="1" max="1" width="8.88671875" style="2"/>
    <col min="2" max="16384" width="8.88671875" style="4"/>
  </cols>
  <sheetData>
    <row r="1" spans="1:7" s="31" customFormat="1" ht="15">
      <c r="A1" s="239" t="s">
        <v>528</v>
      </c>
      <c r="B1" s="36" t="s">
        <v>389</v>
      </c>
      <c r="C1" s="36" t="s">
        <v>390</v>
      </c>
      <c r="D1" s="36" t="s">
        <v>391</v>
      </c>
      <c r="E1" s="36" t="s">
        <v>282</v>
      </c>
      <c r="F1" s="36" t="s">
        <v>209</v>
      </c>
      <c r="G1" s="36" t="s">
        <v>533</v>
      </c>
    </row>
    <row r="2" spans="1:7" ht="14.25">
      <c r="A2" s="36" t="s">
        <v>81</v>
      </c>
      <c r="B2" s="38"/>
      <c r="C2" s="38"/>
      <c r="D2" s="38"/>
      <c r="E2" s="38"/>
      <c r="F2" s="37">
        <v>5.8</v>
      </c>
      <c r="G2" s="43">
        <v>7.0359865171088813</v>
      </c>
    </row>
    <row r="3" spans="1:7" ht="14.25">
      <c r="A3" s="36" t="s">
        <v>70</v>
      </c>
      <c r="B3" s="38"/>
      <c r="C3" s="38"/>
      <c r="D3" s="38"/>
      <c r="E3" s="38"/>
      <c r="F3" s="37">
        <v>5.5</v>
      </c>
      <c r="G3" s="43">
        <v>6.0310328085904246</v>
      </c>
    </row>
    <row r="4" spans="1:7" ht="14.25">
      <c r="A4" s="36" t="s">
        <v>67</v>
      </c>
      <c r="B4" s="38"/>
      <c r="C4" s="38"/>
      <c r="D4" s="38"/>
      <c r="E4" s="38"/>
      <c r="F4" s="37">
        <v>3.3</v>
      </c>
      <c r="G4" s="43">
        <v>4.3506388892008232</v>
      </c>
    </row>
    <row r="5" spans="1:7" ht="14.25">
      <c r="A5" s="36" t="s">
        <v>68</v>
      </c>
      <c r="B5" s="38"/>
      <c r="C5" s="38"/>
      <c r="D5" s="38"/>
      <c r="E5" s="38"/>
      <c r="F5" s="37">
        <v>-0.1</v>
      </c>
      <c r="G5" s="42">
        <v>0.66802480267121211</v>
      </c>
    </row>
    <row r="6" spans="1:7" ht="14.25">
      <c r="A6" s="36" t="s">
        <v>82</v>
      </c>
      <c r="B6" s="38"/>
      <c r="C6" s="38"/>
      <c r="D6" s="38"/>
      <c r="E6" s="38"/>
      <c r="F6" s="39">
        <v>-2</v>
      </c>
      <c r="G6" s="43">
        <v>-2.1963177745930551</v>
      </c>
    </row>
    <row r="7" spans="1:7" ht="14.25">
      <c r="A7" s="36" t="s">
        <v>70</v>
      </c>
      <c r="B7" s="38"/>
      <c r="C7" s="38"/>
      <c r="D7" s="38"/>
      <c r="E7" s="38"/>
      <c r="F7" s="37">
        <v>-1.1000000000000001</v>
      </c>
      <c r="G7" s="43">
        <v>-2.1119183605696747</v>
      </c>
    </row>
    <row r="8" spans="1:7" ht="14.25">
      <c r="A8" s="36" t="s">
        <v>67</v>
      </c>
      <c r="B8" s="38"/>
      <c r="C8" s="38"/>
      <c r="D8" s="38"/>
      <c r="E8" s="38"/>
      <c r="F8" s="37">
        <v>-1.9</v>
      </c>
      <c r="G8" s="43">
        <v>-2.4063564240557724</v>
      </c>
    </row>
    <row r="9" spans="1:7" ht="14.25">
      <c r="A9" s="36" t="s">
        <v>68</v>
      </c>
      <c r="B9" s="38"/>
      <c r="C9" s="38"/>
      <c r="D9" s="38"/>
      <c r="E9" s="38"/>
      <c r="F9" s="37">
        <v>-1.1000000000000001</v>
      </c>
      <c r="G9" s="42">
        <v>-1.8047193953867833</v>
      </c>
    </row>
    <row r="10" spans="1:7" ht="14.25">
      <c r="A10" s="36" t="s">
        <v>83</v>
      </c>
      <c r="B10" s="38"/>
      <c r="C10" s="38"/>
      <c r="D10" s="38"/>
      <c r="E10" s="38"/>
      <c r="F10" s="37">
        <v>-0.1</v>
      </c>
      <c r="G10" s="43">
        <v>-0.90530126051113768</v>
      </c>
    </row>
    <row r="11" spans="1:7" ht="14.25">
      <c r="A11" s="36" t="s">
        <v>70</v>
      </c>
      <c r="B11" s="38"/>
      <c r="C11" s="38"/>
      <c r="D11" s="38"/>
      <c r="E11" s="38"/>
      <c r="F11" s="37">
        <v>1.1000000000000001</v>
      </c>
      <c r="G11" s="43">
        <v>0.36407786425382938</v>
      </c>
    </row>
    <row r="12" spans="1:7" ht="14.25">
      <c r="A12" s="36" t="s">
        <v>67</v>
      </c>
      <c r="B12" s="38"/>
      <c r="C12" s="38"/>
      <c r="D12" s="38"/>
      <c r="E12" s="38"/>
      <c r="F12" s="39">
        <v>1</v>
      </c>
      <c r="G12" s="43">
        <v>2.1112721321331804</v>
      </c>
    </row>
    <row r="13" spans="1:7" ht="14.25">
      <c r="A13" s="36" t="s">
        <v>68</v>
      </c>
      <c r="B13" s="74">
        <v>2.6</v>
      </c>
      <c r="C13" s="74"/>
      <c r="D13" s="74"/>
      <c r="E13" s="74"/>
      <c r="F13" s="38">
        <v>2.6</v>
      </c>
      <c r="G13" s="42">
        <v>3.6484028135333091</v>
      </c>
    </row>
    <row r="14" spans="1:7" ht="14.25">
      <c r="A14" s="36" t="s">
        <v>84</v>
      </c>
      <c r="B14" s="74">
        <v>3.5</v>
      </c>
      <c r="C14" s="74">
        <v>3.7</v>
      </c>
      <c r="D14" s="74"/>
      <c r="E14" s="74"/>
      <c r="F14" s="2">
        <v>3.7</v>
      </c>
      <c r="G14" s="43">
        <v>4.9449250245676524</v>
      </c>
    </row>
    <row r="15" spans="1:7" ht="14.25">
      <c r="A15" s="36" t="s">
        <v>70</v>
      </c>
      <c r="B15" s="74">
        <v>3.8</v>
      </c>
      <c r="C15" s="43">
        <v>2.7147364899999999</v>
      </c>
      <c r="D15" s="43">
        <v>0.9</v>
      </c>
      <c r="E15" s="121"/>
      <c r="F15" s="37">
        <v>0.9</v>
      </c>
      <c r="G15" s="43">
        <v>4.1469572523281499</v>
      </c>
    </row>
    <row r="16" spans="1:7" ht="14.25">
      <c r="A16" s="36" t="s">
        <v>67</v>
      </c>
      <c r="B16" s="74">
        <v>4.9000000000000004</v>
      </c>
      <c r="C16" s="43">
        <v>3.7</v>
      </c>
      <c r="D16" s="43">
        <v>3.2</v>
      </c>
      <c r="E16" s="109">
        <v>3.49</v>
      </c>
      <c r="F16" s="2">
        <v>3.5</v>
      </c>
      <c r="G16" s="43">
        <v>3.6702807488898941</v>
      </c>
    </row>
    <row r="17" spans="1:7" ht="14.25">
      <c r="A17" s="36" t="s">
        <v>68</v>
      </c>
      <c r="B17" s="74">
        <v>4.5999999999999996</v>
      </c>
      <c r="C17" s="84">
        <v>4</v>
      </c>
      <c r="D17" s="84">
        <v>3.5</v>
      </c>
      <c r="E17" s="104">
        <v>2.7316193499999999</v>
      </c>
      <c r="F17" s="37">
        <v>1.8</v>
      </c>
      <c r="G17" s="37">
        <v>2.6</v>
      </c>
    </row>
    <row r="18" spans="1:7" ht="14.25">
      <c r="A18" s="36" t="s">
        <v>85</v>
      </c>
      <c r="B18" s="74">
        <v>4.3</v>
      </c>
      <c r="C18" s="43">
        <v>4.3929999999999998</v>
      </c>
      <c r="D18" s="43">
        <v>3.7</v>
      </c>
      <c r="E18" s="104">
        <v>2.5630708100000001</v>
      </c>
      <c r="F18" s="37"/>
      <c r="G18" s="37"/>
    </row>
    <row r="19" spans="1:7" ht="14.25">
      <c r="A19" s="36" t="s">
        <v>70</v>
      </c>
      <c r="B19" s="74">
        <v>4.2</v>
      </c>
      <c r="C19" s="43">
        <v>4.9000000000000004</v>
      </c>
      <c r="D19" s="43">
        <v>4</v>
      </c>
      <c r="E19" s="104">
        <v>2.93052643</v>
      </c>
      <c r="F19" s="37"/>
      <c r="G19" s="37"/>
    </row>
    <row r="20" spans="1:7" ht="14.25">
      <c r="A20" s="36" t="s">
        <v>67</v>
      </c>
      <c r="B20" s="74">
        <v>4.0999999999999996</v>
      </c>
      <c r="C20" s="43">
        <v>4.6839275499999999</v>
      </c>
      <c r="D20" s="43">
        <v>3.7</v>
      </c>
      <c r="E20" s="104">
        <v>2.8055225199999998</v>
      </c>
      <c r="F20" s="37"/>
      <c r="G20" s="37"/>
    </row>
    <row r="21" spans="1:7" ht="14.25">
      <c r="A21" s="36" t="s">
        <v>68</v>
      </c>
      <c r="B21" s="74">
        <v>4</v>
      </c>
      <c r="C21" s="84">
        <v>4.37893796</v>
      </c>
      <c r="D21" s="84">
        <v>3.1</v>
      </c>
      <c r="E21" s="104">
        <v>2.8304132900000001</v>
      </c>
      <c r="F21" s="37"/>
      <c r="G21" s="37"/>
    </row>
    <row r="22" spans="1:7" ht="14.25">
      <c r="A22" s="36" t="s">
        <v>95</v>
      </c>
      <c r="B22" s="74">
        <v>3.9</v>
      </c>
      <c r="C22" s="43">
        <v>4.19223955</v>
      </c>
      <c r="D22" s="43">
        <v>3.4</v>
      </c>
      <c r="E22" s="104">
        <v>3.0217345899999999</v>
      </c>
      <c r="F22" s="37"/>
      <c r="G22" s="37"/>
    </row>
    <row r="23" spans="1:7" ht="14.25">
      <c r="A23" s="36" t="s">
        <v>70</v>
      </c>
      <c r="B23" s="74">
        <v>3.9</v>
      </c>
      <c r="C23" s="43">
        <v>4.0999999999999996</v>
      </c>
      <c r="D23" s="43">
        <v>3.5</v>
      </c>
      <c r="E23" s="104">
        <v>3.21862549</v>
      </c>
      <c r="F23" s="37"/>
      <c r="G23" s="37"/>
    </row>
    <row r="24" spans="1:7" ht="14.25">
      <c r="A24" s="31" t="s">
        <v>67</v>
      </c>
      <c r="B24" s="74">
        <v>4</v>
      </c>
      <c r="C24" s="43">
        <v>4</v>
      </c>
      <c r="D24" s="43">
        <v>3.6</v>
      </c>
      <c r="E24" s="104">
        <v>3.39726208</v>
      </c>
      <c r="F24" s="2"/>
      <c r="G24" s="2"/>
    </row>
    <row r="25" spans="1:7" ht="14.25">
      <c r="A25" s="31" t="s">
        <v>68</v>
      </c>
      <c r="B25" s="74">
        <v>4</v>
      </c>
      <c r="C25" s="84">
        <v>4</v>
      </c>
      <c r="D25" s="84">
        <v>3.8</v>
      </c>
      <c r="E25" s="104">
        <v>3.6167797199999998</v>
      </c>
      <c r="F25" s="2"/>
      <c r="G25" s="2"/>
    </row>
    <row r="26" spans="1:7" ht="14.25">
      <c r="A26" s="36" t="s">
        <v>150</v>
      </c>
      <c r="B26" s="72"/>
      <c r="C26" s="43">
        <v>4</v>
      </c>
      <c r="D26" s="43">
        <v>3.9</v>
      </c>
      <c r="E26" s="104">
        <v>3.7872636100000001</v>
      </c>
      <c r="F26" s="2"/>
      <c r="G26" s="2"/>
    </row>
    <row r="27" spans="1:7" ht="14.25">
      <c r="A27" s="36" t="s">
        <v>70</v>
      </c>
      <c r="B27" s="72"/>
      <c r="C27" s="74"/>
      <c r="D27" s="43">
        <v>4</v>
      </c>
      <c r="E27" s="104">
        <v>3.9374780999999999</v>
      </c>
      <c r="F27" s="2"/>
      <c r="G27" s="2"/>
    </row>
    <row r="28" spans="1:7" ht="14.25">
      <c r="A28" s="122" t="s">
        <v>67</v>
      </c>
      <c r="B28" s="123"/>
      <c r="C28" s="124"/>
      <c r="D28" s="125"/>
      <c r="E28" s="104">
        <v>4.0184703700000002</v>
      </c>
      <c r="F28" s="126"/>
      <c r="G28" s="126"/>
    </row>
  </sheetData>
  <hyperlinks>
    <hyperlink ref="A1" location="List!A1" display="List!A1"/>
  </hyperlinks>
  <pageMargins left="0.7" right="0.7" top="0.75" bottom="0.75" header="0.3" footer="0.3"/>
  <pageSetup paperSize="9"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zoomScale="85" zoomScaleNormal="85" workbookViewId="0">
      <selection activeCell="A2" sqref="A2:A6"/>
    </sheetView>
  </sheetViews>
  <sheetFormatPr defaultColWidth="8.88671875" defaultRowHeight="16.5"/>
  <cols>
    <col min="1" max="16384" width="8.88671875" style="3"/>
  </cols>
  <sheetData>
    <row r="1" spans="1:3">
      <c r="A1" s="239" t="s">
        <v>528</v>
      </c>
      <c r="B1" s="31" t="s">
        <v>253</v>
      </c>
      <c r="C1" s="31" t="s">
        <v>254</v>
      </c>
    </row>
    <row r="2" spans="1:3">
      <c r="A2" s="40" t="s">
        <v>255</v>
      </c>
      <c r="B2" s="41">
        <v>5.5</v>
      </c>
      <c r="C2" s="41">
        <v>4</v>
      </c>
    </row>
    <row r="3" spans="1:3">
      <c r="A3" s="40" t="s">
        <v>256</v>
      </c>
      <c r="B3" s="41">
        <v>4.5999999999999996</v>
      </c>
      <c r="C3" s="41">
        <v>4</v>
      </c>
    </row>
    <row r="4" spans="1:3">
      <c r="A4" s="40" t="s">
        <v>257</v>
      </c>
      <c r="B4" s="41">
        <v>3.8</v>
      </c>
      <c r="C4" s="41">
        <v>4</v>
      </c>
    </row>
    <row r="5" spans="1:3">
      <c r="A5" s="40" t="s">
        <v>258</v>
      </c>
      <c r="B5" s="41">
        <v>4.4000000000000004</v>
      </c>
      <c r="C5" s="41">
        <v>4</v>
      </c>
    </row>
    <row r="6" spans="1:3">
      <c r="A6" s="40" t="s">
        <v>257</v>
      </c>
      <c r="B6" s="41">
        <v>3.6</v>
      </c>
      <c r="C6" s="41">
        <v>4</v>
      </c>
    </row>
    <row r="7" spans="1:3">
      <c r="A7" s="40" t="s">
        <v>259</v>
      </c>
      <c r="B7" s="41">
        <v>1.8</v>
      </c>
      <c r="C7" s="41">
        <v>4</v>
      </c>
    </row>
    <row r="8" spans="1:3">
      <c r="A8" s="40" t="s">
        <v>259</v>
      </c>
      <c r="B8" s="41">
        <v>0.4</v>
      </c>
      <c r="C8" s="41">
        <v>4</v>
      </c>
    </row>
    <row r="9" spans="1:3">
      <c r="A9" s="40" t="s">
        <v>258</v>
      </c>
      <c r="B9" s="41">
        <v>0.8</v>
      </c>
      <c r="C9" s="41">
        <v>4</v>
      </c>
    </row>
    <row r="10" spans="1:3">
      <c r="A10" s="40" t="s">
        <v>260</v>
      </c>
      <c r="B10" s="41">
        <v>1.5</v>
      </c>
      <c r="C10" s="41">
        <v>4</v>
      </c>
    </row>
    <row r="11" spans="1:3">
      <c r="A11" s="40" t="s">
        <v>261</v>
      </c>
      <c r="B11" s="41">
        <v>2.2000000000000002</v>
      </c>
      <c r="C11" s="41">
        <v>4</v>
      </c>
    </row>
    <row r="12" spans="1:3">
      <c r="A12" s="40" t="s">
        <v>262</v>
      </c>
      <c r="B12" s="41">
        <v>2.6</v>
      </c>
      <c r="C12" s="41">
        <v>4</v>
      </c>
    </row>
    <row r="13" spans="1:3">
      <c r="A13" s="40" t="s">
        <v>263</v>
      </c>
      <c r="B13" s="41">
        <v>4.5999999999999996</v>
      </c>
      <c r="C13" s="41">
        <v>4</v>
      </c>
    </row>
    <row r="14" spans="1:3">
      <c r="A14" s="40" t="s">
        <v>264</v>
      </c>
      <c r="B14" s="41">
        <v>4.2053429492146392</v>
      </c>
      <c r="C14" s="41">
        <v>4</v>
      </c>
    </row>
    <row r="15" spans="1:3">
      <c r="A15" s="40" t="s">
        <v>256</v>
      </c>
      <c r="B15" s="41">
        <v>5.3866180919587947</v>
      </c>
      <c r="C15" s="41">
        <v>4</v>
      </c>
    </row>
    <row r="16" spans="1:3">
      <c r="A16" s="40" t="s">
        <v>257</v>
      </c>
      <c r="B16" s="41">
        <v>5.7569525932859875</v>
      </c>
      <c r="C16" s="41">
        <v>4</v>
      </c>
    </row>
    <row r="17" spans="1:3">
      <c r="A17" s="40" t="s">
        <v>258</v>
      </c>
      <c r="B17" s="41">
        <v>4.8199323064963124</v>
      </c>
      <c r="C17" s="41">
        <v>4</v>
      </c>
    </row>
    <row r="18" spans="1:3">
      <c r="A18" s="40" t="s">
        <v>257</v>
      </c>
      <c r="B18" s="41">
        <v>5.1045719897419843</v>
      </c>
      <c r="C18" s="41">
        <v>4</v>
      </c>
    </row>
    <row r="19" spans="1:3">
      <c r="A19" s="40" t="s">
        <v>259</v>
      </c>
      <c r="B19" s="41">
        <v>5.5435784538393307</v>
      </c>
      <c r="C19" s="41">
        <v>4</v>
      </c>
    </row>
    <row r="20" spans="1:3">
      <c r="A20" s="40" t="s">
        <v>259</v>
      </c>
      <c r="B20" s="41">
        <v>4.247074086073539</v>
      </c>
      <c r="C20" s="41">
        <v>4</v>
      </c>
    </row>
    <row r="21" spans="1:3">
      <c r="A21" s="40" t="s">
        <v>258</v>
      </c>
      <c r="B21" s="41">
        <v>3.5893466144280666</v>
      </c>
      <c r="C21" s="41">
        <v>4</v>
      </c>
    </row>
    <row r="22" spans="1:3">
      <c r="A22" s="40" t="s">
        <v>260</v>
      </c>
      <c r="B22" s="41">
        <v>3.3089532051515675</v>
      </c>
      <c r="C22" s="41">
        <v>4</v>
      </c>
    </row>
    <row r="23" spans="1:3">
      <c r="A23" s="40" t="s">
        <v>261</v>
      </c>
      <c r="B23" s="41">
        <v>1.9106128378618479</v>
      </c>
      <c r="C23" s="41">
        <v>4</v>
      </c>
    </row>
    <row r="24" spans="1:3">
      <c r="A24" s="40" t="s">
        <v>262</v>
      </c>
      <c r="B24" s="41">
        <v>1.2065149816838101</v>
      </c>
      <c r="C24" s="41">
        <v>4</v>
      </c>
    </row>
    <row r="25" spans="1:3">
      <c r="A25" s="40" t="s">
        <v>263</v>
      </c>
      <c r="B25" s="41">
        <v>-0.12921553926888407</v>
      </c>
      <c r="C25" s="41">
        <v>4</v>
      </c>
    </row>
    <row r="26" spans="1:3">
      <c r="A26" s="40" t="s">
        <v>265</v>
      </c>
      <c r="B26" s="41">
        <v>-0.4</v>
      </c>
      <c r="C26" s="41">
        <v>4</v>
      </c>
    </row>
    <row r="27" spans="1:3">
      <c r="A27" s="40" t="s">
        <v>256</v>
      </c>
      <c r="B27" s="41">
        <v>-1.7</v>
      </c>
      <c r="C27" s="41">
        <v>4</v>
      </c>
    </row>
    <row r="28" spans="1:3">
      <c r="A28" s="40" t="s">
        <v>257</v>
      </c>
      <c r="B28" s="41">
        <v>-2</v>
      </c>
      <c r="C28" s="41">
        <v>4</v>
      </c>
    </row>
    <row r="29" spans="1:3">
      <c r="A29" s="40" t="s">
        <v>258</v>
      </c>
      <c r="B29" s="41">
        <v>-1.9</v>
      </c>
      <c r="C29" s="41">
        <v>4</v>
      </c>
    </row>
    <row r="30" spans="1:3">
      <c r="A30" s="40" t="s">
        <v>257</v>
      </c>
      <c r="B30" s="41">
        <v>-2.1</v>
      </c>
      <c r="C30" s="41">
        <v>4</v>
      </c>
    </row>
    <row r="31" spans="1:3">
      <c r="A31" s="40" t="s">
        <v>259</v>
      </c>
      <c r="B31" s="41">
        <v>-1.1000000000000001</v>
      </c>
      <c r="C31" s="41">
        <v>4</v>
      </c>
    </row>
    <row r="32" spans="1:3">
      <c r="A32" s="40" t="s">
        <v>259</v>
      </c>
      <c r="B32" s="41">
        <v>-1.3</v>
      </c>
      <c r="C32" s="41">
        <v>4</v>
      </c>
    </row>
    <row r="33" spans="1:3">
      <c r="A33" s="40" t="s">
        <v>258</v>
      </c>
      <c r="B33" s="41">
        <v>-1.9</v>
      </c>
      <c r="C33" s="41">
        <v>4</v>
      </c>
    </row>
    <row r="34" spans="1:3">
      <c r="A34" s="40" t="s">
        <v>260</v>
      </c>
      <c r="B34" s="41">
        <v>-1.9</v>
      </c>
      <c r="C34" s="41">
        <v>4</v>
      </c>
    </row>
    <row r="35" spans="1:3">
      <c r="A35" s="40" t="s">
        <v>261</v>
      </c>
      <c r="B35" s="41">
        <v>-0.9</v>
      </c>
      <c r="C35" s="41">
        <v>4</v>
      </c>
    </row>
    <row r="36" spans="1:3">
      <c r="A36" s="40" t="s">
        <v>262</v>
      </c>
      <c r="B36" s="41">
        <v>-0.6</v>
      </c>
      <c r="C36" s="41">
        <v>4</v>
      </c>
    </row>
    <row r="37" spans="1:3">
      <c r="A37" s="40" t="s">
        <v>263</v>
      </c>
      <c r="B37" s="41">
        <v>-1.1000000000000001</v>
      </c>
      <c r="C37" s="41">
        <v>4</v>
      </c>
    </row>
    <row r="38" spans="1:3">
      <c r="A38" s="40" t="s">
        <v>266</v>
      </c>
      <c r="B38" s="41">
        <v>-0.64900681589335818</v>
      </c>
      <c r="C38" s="41">
        <v>4</v>
      </c>
    </row>
    <row r="39" spans="1:3">
      <c r="A39" s="40" t="s">
        <v>256</v>
      </c>
      <c r="B39" s="41">
        <v>-0.17648060212302141</v>
      </c>
      <c r="C39" s="41">
        <v>4</v>
      </c>
    </row>
    <row r="40" spans="1:3">
      <c r="A40" s="40" t="s">
        <v>257</v>
      </c>
      <c r="B40" s="41">
        <v>-0.14313327383280239</v>
      </c>
      <c r="C40" s="41">
        <v>4</v>
      </c>
    </row>
    <row r="41" spans="1:3">
      <c r="A41" s="40" t="s">
        <v>258</v>
      </c>
      <c r="B41" s="41">
        <v>1.1794710493800835</v>
      </c>
      <c r="C41" s="41">
        <v>4</v>
      </c>
    </row>
    <row r="42" spans="1:3">
      <c r="A42" s="40" t="s">
        <v>257</v>
      </c>
      <c r="B42" s="41">
        <v>1.6099622967710161</v>
      </c>
      <c r="C42" s="41">
        <v>4</v>
      </c>
    </row>
    <row r="43" spans="1:3">
      <c r="A43" s="40" t="s">
        <v>259</v>
      </c>
      <c r="B43" s="41">
        <v>1.1438009686904422</v>
      </c>
      <c r="C43" s="41">
        <v>4</v>
      </c>
    </row>
    <row r="44" spans="1:3">
      <c r="A44" s="40" t="s">
        <v>259</v>
      </c>
      <c r="B44" s="41">
        <v>0.87783028385912587</v>
      </c>
      <c r="C44" s="41">
        <v>4</v>
      </c>
    </row>
    <row r="45" spans="1:3">
      <c r="A45" s="40" t="s">
        <v>258</v>
      </c>
      <c r="B45" s="41">
        <v>0.94738361679354499</v>
      </c>
      <c r="C45" s="41">
        <v>4</v>
      </c>
    </row>
    <row r="46" spans="1:3">
      <c r="A46" s="40" t="s">
        <v>260</v>
      </c>
      <c r="B46" s="41">
        <v>1.0044249413109014</v>
      </c>
      <c r="C46" s="41">
        <v>4</v>
      </c>
    </row>
    <row r="47" spans="1:3">
      <c r="A47" s="40" t="s">
        <v>261</v>
      </c>
      <c r="B47" s="41">
        <v>1.2</v>
      </c>
      <c r="C47" s="41">
        <v>4</v>
      </c>
    </row>
    <row r="48" spans="1:3">
      <c r="A48" s="40" t="s">
        <v>262</v>
      </c>
      <c r="B48" s="41">
        <v>2.2000000000000002</v>
      </c>
      <c r="C48" s="41">
        <v>4</v>
      </c>
    </row>
    <row r="49" spans="1:3">
      <c r="A49" s="40" t="s">
        <v>263</v>
      </c>
      <c r="B49" s="41">
        <v>2.6</v>
      </c>
      <c r="C49" s="41">
        <v>4</v>
      </c>
    </row>
    <row r="50" spans="1:3">
      <c r="A50" s="40" t="s">
        <v>267</v>
      </c>
      <c r="B50" s="43">
        <v>2.8529795783610155</v>
      </c>
      <c r="C50" s="41">
        <v>4</v>
      </c>
    </row>
    <row r="51" spans="1:3">
      <c r="A51" s="40" t="s">
        <v>256</v>
      </c>
      <c r="B51" s="43">
        <v>3.2731236147623548</v>
      </c>
      <c r="C51" s="41">
        <v>4</v>
      </c>
    </row>
    <row r="52" spans="1:3">
      <c r="A52" s="40" t="s">
        <v>257</v>
      </c>
      <c r="B52" s="43">
        <v>3.7257030377104314</v>
      </c>
      <c r="C52" s="41">
        <v>4</v>
      </c>
    </row>
    <row r="53" spans="1:3">
      <c r="A53" s="40" t="s">
        <v>258</v>
      </c>
      <c r="B53" s="43">
        <v>2.3651233843582986</v>
      </c>
      <c r="C53" s="41">
        <v>4</v>
      </c>
    </row>
    <row r="54" spans="1:3">
      <c r="A54" s="40" t="s">
        <v>257</v>
      </c>
      <c r="B54" s="43">
        <v>1.5916553889477711</v>
      </c>
      <c r="C54" s="41">
        <v>4</v>
      </c>
    </row>
    <row r="55" spans="1:3">
      <c r="A55" s="40" t="s">
        <v>259</v>
      </c>
      <c r="B55" s="43">
        <v>0.88265111557871023</v>
      </c>
      <c r="C55" s="41">
        <v>4</v>
      </c>
    </row>
    <row r="56" spans="1:3">
      <c r="A56" s="40" t="s">
        <v>259</v>
      </c>
      <c r="B56" s="43">
        <v>2.3265215483361885</v>
      </c>
      <c r="C56" s="41">
        <v>4</v>
      </c>
    </row>
    <row r="57" spans="1:3">
      <c r="A57" s="40" t="s">
        <v>258</v>
      </c>
      <c r="B57" s="43">
        <v>3.3257115923031506</v>
      </c>
      <c r="C57" s="41">
        <v>4</v>
      </c>
    </row>
    <row r="58" spans="1:3">
      <c r="A58" s="40" t="s">
        <v>260</v>
      </c>
      <c r="B58" s="43">
        <v>3.48</v>
      </c>
      <c r="C58" s="41">
        <v>4</v>
      </c>
    </row>
    <row r="59" spans="1:3">
      <c r="A59" s="40" t="s">
        <v>261</v>
      </c>
      <c r="B59" s="121">
        <v>2.77</v>
      </c>
      <c r="C59" s="41">
        <v>4</v>
      </c>
    </row>
    <row r="60" spans="1:3">
      <c r="A60" s="40" t="s">
        <v>262</v>
      </c>
      <c r="B60" s="121">
        <v>1.79</v>
      </c>
      <c r="C60" s="171">
        <v>4</v>
      </c>
    </row>
    <row r="61" spans="1:3">
      <c r="A61" s="40" t="s">
        <v>263</v>
      </c>
      <c r="B61" s="121">
        <v>1.77</v>
      </c>
      <c r="C61" s="171">
        <v>4</v>
      </c>
    </row>
  </sheetData>
  <hyperlinks>
    <hyperlink ref="A1" location="List!A1" display="List!A1"/>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zoomScaleNormal="100" workbookViewId="0">
      <pane xSplit="1" ySplit="1" topLeftCell="N5" activePane="bottomRight" state="frozen"/>
      <selection activeCell="AA62" sqref="AA62"/>
      <selection pane="topRight" activeCell="AA62" sqref="AA62"/>
      <selection pane="bottomLeft" activeCell="AA62" sqref="AA62"/>
      <selection pane="bottomRight" activeCell="V21" sqref="V21"/>
    </sheetView>
  </sheetViews>
  <sheetFormatPr defaultColWidth="8.88671875" defaultRowHeight="14.25"/>
  <cols>
    <col min="1" max="1" width="15.5546875" style="31" customWidth="1"/>
    <col min="2" max="5" width="0" style="31" hidden="1" customWidth="1"/>
    <col min="6" max="16384" width="8.88671875" style="31"/>
  </cols>
  <sheetData>
    <row r="1" spans="1:21" ht="15">
      <c r="A1" s="239" t="s">
        <v>528</v>
      </c>
      <c r="B1" s="31" t="s">
        <v>80</v>
      </c>
      <c r="C1" s="31" t="s">
        <v>70</v>
      </c>
      <c r="D1" s="31" t="s">
        <v>67</v>
      </c>
      <c r="E1" s="31" t="s">
        <v>68</v>
      </c>
      <c r="F1" s="31" t="s">
        <v>81</v>
      </c>
      <c r="G1" s="31" t="s">
        <v>70</v>
      </c>
      <c r="H1" s="31" t="s">
        <v>67</v>
      </c>
      <c r="I1" s="31" t="s">
        <v>68</v>
      </c>
      <c r="J1" s="31" t="s">
        <v>82</v>
      </c>
      <c r="K1" s="31" t="s">
        <v>70</v>
      </c>
      <c r="L1" s="31" t="s">
        <v>67</v>
      </c>
      <c r="M1" s="31" t="s">
        <v>68</v>
      </c>
      <c r="N1" s="31" t="s">
        <v>83</v>
      </c>
      <c r="O1" s="31" t="s">
        <v>70</v>
      </c>
      <c r="P1" s="31" t="s">
        <v>67</v>
      </c>
      <c r="Q1" s="31" t="s">
        <v>68</v>
      </c>
      <c r="R1" s="31" t="s">
        <v>84</v>
      </c>
      <c r="S1" s="31" t="s">
        <v>70</v>
      </c>
      <c r="T1" s="31" t="s">
        <v>67</v>
      </c>
      <c r="U1" s="31" t="s">
        <v>68</v>
      </c>
    </row>
    <row r="2" spans="1:21">
      <c r="A2" s="31" t="s">
        <v>268</v>
      </c>
      <c r="B2" s="43">
        <v>-3.1875997384788377</v>
      </c>
      <c r="C2" s="43">
        <v>0.23397199668183077</v>
      </c>
      <c r="D2" s="43">
        <v>-1.749772483807206</v>
      </c>
      <c r="E2" s="43">
        <v>-9.3401902344600813</v>
      </c>
      <c r="F2" s="43">
        <v>-16.269450911511512</v>
      </c>
      <c r="G2" s="43">
        <v>-14.247319759210995</v>
      </c>
      <c r="H2" s="43">
        <v>-16.220101520623032</v>
      </c>
      <c r="I2" s="43">
        <v>-12.173978535550802</v>
      </c>
      <c r="J2" s="43">
        <v>-5.6982782734099686</v>
      </c>
      <c r="K2" s="43">
        <v>-3.7255670016511147</v>
      </c>
      <c r="L2" s="43">
        <v>1.0098625025013632</v>
      </c>
      <c r="M2" s="43">
        <v>2.2412666328701221</v>
      </c>
      <c r="N2" s="43">
        <v>5.5587642778320685</v>
      </c>
      <c r="O2" s="43">
        <v>2.3674496663436742</v>
      </c>
      <c r="P2" s="43">
        <v>4.6750390240283082</v>
      </c>
      <c r="Q2" s="43">
        <v>6.1688884200858212</v>
      </c>
      <c r="R2" s="43">
        <v>9.4377793823428959</v>
      </c>
      <c r="S2" s="43">
        <v>5.2979620451759217</v>
      </c>
      <c r="T2" s="43">
        <v>-1.7142779906922527</v>
      </c>
      <c r="U2" s="121">
        <v>-2.4664392270820201</v>
      </c>
    </row>
    <row r="3" spans="1:21">
      <c r="A3" s="31" t="s">
        <v>269</v>
      </c>
      <c r="B3" s="43">
        <v>-1.4067646344659011</v>
      </c>
      <c r="C3" s="43">
        <v>0.50261563253745578</v>
      </c>
      <c r="D3" s="43">
        <v>-0.817077505202775</v>
      </c>
      <c r="E3" s="43">
        <v>-8.6743393185618061</v>
      </c>
      <c r="F3" s="43">
        <v>-15.424049767459891</v>
      </c>
      <c r="G3" s="43">
        <v>-13.275978095463472</v>
      </c>
      <c r="H3" s="43">
        <v>-15.145459515984953</v>
      </c>
      <c r="I3" s="43">
        <v>-10.67488321677537</v>
      </c>
      <c r="J3" s="43">
        <v>-4.1224109219509444</v>
      </c>
      <c r="K3" s="43">
        <v>-2.830647722910328</v>
      </c>
      <c r="L3" s="43">
        <v>1.3917532796574363</v>
      </c>
      <c r="M3" s="43">
        <v>0.75623912697528795</v>
      </c>
      <c r="N3" s="43">
        <v>2.8947820381905984</v>
      </c>
      <c r="O3" s="43">
        <v>1.5008760799882594</v>
      </c>
      <c r="P3" s="43">
        <v>3.9397759820917457</v>
      </c>
      <c r="Q3" s="43">
        <v>6.187279358044691</v>
      </c>
      <c r="R3" s="43">
        <v>10.677963727386967</v>
      </c>
      <c r="S3" s="43">
        <v>4.0446816087539901</v>
      </c>
      <c r="T3" s="43">
        <v>-3.9600163473660501</v>
      </c>
      <c r="U3" s="121">
        <v>-3.811370234090333</v>
      </c>
    </row>
    <row r="4" spans="1:21" hidden="1">
      <c r="A4" s="31" t="s">
        <v>103</v>
      </c>
      <c r="B4" s="43">
        <v>-3.9226802741141569</v>
      </c>
      <c r="C4" s="43">
        <v>0.11759546568461587</v>
      </c>
      <c r="D4" s="43">
        <v>-2.1412427102474823</v>
      </c>
      <c r="E4" s="43">
        <v>-9.6241366738125151</v>
      </c>
      <c r="F4" s="43">
        <v>-16.639792391061007</v>
      </c>
      <c r="G4" s="43">
        <v>-14.686783019606438</v>
      </c>
      <c r="H4" s="43">
        <v>-16.713486039389196</v>
      </c>
      <c r="I4" s="43">
        <v>-12.866635242358285</v>
      </c>
      <c r="J4" s="43">
        <v>-6.3842864260501528</v>
      </c>
      <c r="K4" s="43">
        <v>-4.0727842791837219</v>
      </c>
      <c r="L4" s="43">
        <v>0.91356067048533873</v>
      </c>
      <c r="M4" s="43">
        <v>3.1562156633646765</v>
      </c>
      <c r="N4" s="43">
        <v>7.1028480655802184</v>
      </c>
      <c r="O4" s="43">
        <v>2.8253891781904628</v>
      </c>
      <c r="P4" s="43">
        <v>5.0501889287134958</v>
      </c>
      <c r="Q4" s="43">
        <v>6.1233503086363044</v>
      </c>
      <c r="R4" s="43">
        <v>8.6981757339557078</v>
      </c>
      <c r="S4" s="43">
        <v>6.0358051245117395</v>
      </c>
      <c r="T4" s="43">
        <v>-0.36767843088098573</v>
      </c>
      <c r="U4" s="121">
        <v>-1.6728668056727258</v>
      </c>
    </row>
    <row r="5" spans="1:21">
      <c r="A5" s="31" t="s">
        <v>270</v>
      </c>
      <c r="B5" s="43">
        <v>-1.4067646344659011</v>
      </c>
      <c r="C5" s="43">
        <v>0.50261563253745578</v>
      </c>
      <c r="D5" s="43">
        <v>-0.817077505202775</v>
      </c>
      <c r="E5" s="43">
        <v>-8.6743393185618061</v>
      </c>
      <c r="F5" s="43">
        <v>-15.424049767459891</v>
      </c>
      <c r="G5" s="43">
        <v>-13.275978095463472</v>
      </c>
      <c r="H5" s="43">
        <v>-15.145459515984953</v>
      </c>
      <c r="I5" s="43">
        <v>-10.67488321677537</v>
      </c>
      <c r="J5" s="43">
        <v>-4.1224109219509444</v>
      </c>
      <c r="K5" s="43">
        <v>-2.830647722910328</v>
      </c>
      <c r="L5" s="43">
        <v>1.3917532796574363</v>
      </c>
      <c r="M5" s="43">
        <v>0.75623912697528795</v>
      </c>
      <c r="N5" s="43">
        <v>2.8947820381905984</v>
      </c>
      <c r="O5" s="43">
        <v>1.5008760799882594</v>
      </c>
      <c r="P5" s="43">
        <v>3.9397759820917457</v>
      </c>
      <c r="Q5" s="43">
        <v>6.187279358044691</v>
      </c>
      <c r="R5" s="43">
        <v>10.677963727386967</v>
      </c>
      <c r="S5" s="43">
        <v>4.0446816087539901</v>
      </c>
      <c r="T5" s="43">
        <v>-3.9600163473660501</v>
      </c>
      <c r="U5" s="121">
        <v>-3.811370234090333</v>
      </c>
    </row>
    <row r="6" spans="1:21">
      <c r="A6" s="31" t="s">
        <v>271</v>
      </c>
      <c r="B6" s="43">
        <v>-5.7307060536972472</v>
      </c>
      <c r="C6" s="43">
        <v>-1.2603281971095726E-2</v>
      </c>
      <c r="D6" s="43">
        <v>-3.1058331852669312</v>
      </c>
      <c r="E6" s="43">
        <v>-11.954210010594196</v>
      </c>
      <c r="F6" s="43">
        <v>-20.179755847243115</v>
      </c>
      <c r="G6" s="43">
        <v>-18.056860748296089</v>
      </c>
      <c r="H6" s="43">
        <v>-20.358531202548974</v>
      </c>
      <c r="I6" s="43">
        <v>-15.971418134893455</v>
      </c>
      <c r="J6" s="43">
        <v>-8.35041666591016</v>
      </c>
      <c r="K6" s="43">
        <v>-5.1617825466470038</v>
      </c>
      <c r="L6" s="43">
        <v>1.0129553556647437</v>
      </c>
      <c r="M6" s="43">
        <v>4.823937100796087</v>
      </c>
      <c r="N6" s="43">
        <v>10.355729078254242</v>
      </c>
      <c r="O6" s="43">
        <v>3.8337860301210327</v>
      </c>
      <c r="P6" s="43">
        <v>6.4553420409603461</v>
      </c>
      <c r="Q6" s="43">
        <v>7.335183187885093</v>
      </c>
      <c r="R6" s="43">
        <v>9.7057962449088819</v>
      </c>
      <c r="S6" s="43">
        <v>8.2618344628884017</v>
      </c>
      <c r="T6" s="43">
        <v>1.1959801407637372</v>
      </c>
      <c r="U6" s="121">
        <v>-1.0819352349815006</v>
      </c>
    </row>
    <row r="32" spans="17:17">
      <c r="Q32" s="2"/>
    </row>
  </sheetData>
  <hyperlinks>
    <hyperlink ref="A1" location="List!A1" display="List!A1"/>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1"/>
  <sheetViews>
    <sheetView zoomScaleNormal="100" workbookViewId="0">
      <selection activeCell="A13" sqref="A13"/>
    </sheetView>
  </sheetViews>
  <sheetFormatPr defaultColWidth="8.88671875" defaultRowHeight="14.25"/>
  <cols>
    <col min="1" max="16384" width="8.88671875" style="31"/>
  </cols>
  <sheetData>
    <row r="1" spans="1:15" ht="15">
      <c r="A1" s="239" t="s">
        <v>528</v>
      </c>
      <c r="B1" s="31" t="s">
        <v>272</v>
      </c>
      <c r="C1" s="31" t="s">
        <v>273</v>
      </c>
      <c r="D1" s="31" t="s">
        <v>274</v>
      </c>
      <c r="E1" s="31" t="s">
        <v>275</v>
      </c>
    </row>
    <row r="2" spans="1:15">
      <c r="A2" s="31" t="s">
        <v>204</v>
      </c>
      <c r="B2" s="44">
        <v>-0.11203299895636007</v>
      </c>
      <c r="C2" s="44">
        <v>4.8799652746124737E-2</v>
      </c>
      <c r="D2" s="44">
        <v>-7.8305408473661423E-2</v>
      </c>
      <c r="E2" s="44">
        <v>-7.8305408473661423E-2</v>
      </c>
      <c r="F2" s="43"/>
      <c r="J2" s="2"/>
      <c r="L2" s="44"/>
      <c r="M2" s="44"/>
      <c r="O2" s="2"/>
    </row>
    <row r="3" spans="1:15">
      <c r="A3" s="31" t="s">
        <v>82</v>
      </c>
      <c r="B3" s="44">
        <v>-4.5815973953309455E-2</v>
      </c>
      <c r="C3" s="44">
        <v>-6.4758646787038285E-2</v>
      </c>
      <c r="D3" s="44">
        <v>-4.4293284884104771E-2</v>
      </c>
      <c r="E3" s="44">
        <v>-4.7936240403772937E-2</v>
      </c>
      <c r="F3" s="42"/>
      <c r="J3" s="2"/>
      <c r="L3" s="44"/>
      <c r="M3" s="44"/>
      <c r="O3" s="2"/>
    </row>
    <row r="4" spans="1:15">
      <c r="A4" s="31" t="s">
        <v>70</v>
      </c>
      <c r="B4" s="44">
        <v>-1.1518829574331733E-2</v>
      </c>
      <c r="C4" s="44">
        <v>-7.6107292499165743E-2</v>
      </c>
      <c r="D4" s="44">
        <v>-2.9476124385354126E-2</v>
      </c>
      <c r="E4" s="44">
        <v>-2.1826734136419647E-2</v>
      </c>
      <c r="F4" s="43"/>
      <c r="J4" s="2"/>
      <c r="L4" s="44"/>
      <c r="M4" s="44"/>
      <c r="O4" s="2"/>
    </row>
    <row r="5" spans="1:15">
      <c r="A5" s="31" t="s">
        <v>67</v>
      </c>
      <c r="B5" s="44">
        <v>-1.8456175604866443E-2</v>
      </c>
      <c r="C5" s="44">
        <v>1.1883229294670485E-2</v>
      </c>
      <c r="D5" s="44">
        <v>-2.9217711410014172E-2</v>
      </c>
      <c r="E5" s="44">
        <v>-1.3156108596573145E-2</v>
      </c>
      <c r="F5" s="43"/>
      <c r="J5" s="2"/>
      <c r="L5" s="44"/>
      <c r="M5" s="44"/>
      <c r="O5" s="2"/>
    </row>
    <row r="6" spans="1:15">
      <c r="A6" s="31" t="s">
        <v>68</v>
      </c>
      <c r="B6" s="44">
        <v>2.4712604210729551E-2</v>
      </c>
      <c r="C6" s="44">
        <v>-0.2104489330478313</v>
      </c>
      <c r="D6" s="44">
        <v>-4.027095608050122E-2</v>
      </c>
      <c r="E6" s="44">
        <v>-3.3810685967355897E-2</v>
      </c>
      <c r="F6" s="42"/>
      <c r="J6" s="2"/>
      <c r="L6" s="44"/>
      <c r="M6" s="44"/>
      <c r="O6" s="2"/>
    </row>
    <row r="7" spans="1:15">
      <c r="A7" s="31" t="s">
        <v>83</v>
      </c>
      <c r="B7" s="44">
        <v>7.1348178133430473E-2</v>
      </c>
      <c r="C7" s="44">
        <v>7.8645597410560264E-2</v>
      </c>
      <c r="D7" s="44">
        <v>6.4433144773964363E-2</v>
      </c>
      <c r="E7" s="44">
        <v>7.2135929561960965E-2</v>
      </c>
      <c r="F7" s="43"/>
      <c r="J7" s="2"/>
      <c r="L7" s="71"/>
      <c r="M7" s="71"/>
      <c r="O7" s="2"/>
    </row>
    <row r="8" spans="1:15">
      <c r="A8" s="31" t="s">
        <v>70</v>
      </c>
      <c r="B8" s="44">
        <v>0.11637315784444155</v>
      </c>
      <c r="C8" s="44">
        <v>6.42187719469689E-2</v>
      </c>
      <c r="D8" s="44">
        <v>0.11111617677602606</v>
      </c>
      <c r="E8" s="44">
        <v>0.10894404461256882</v>
      </c>
      <c r="F8" s="42"/>
      <c r="J8" s="2"/>
      <c r="L8" s="44"/>
      <c r="M8" s="44"/>
      <c r="O8" s="2"/>
    </row>
    <row r="9" spans="1:15">
      <c r="A9" s="31" t="s">
        <v>67</v>
      </c>
      <c r="B9" s="44">
        <v>7.0129513146967207E-2</v>
      </c>
      <c r="C9" s="44">
        <v>6.6890681110226072E-2</v>
      </c>
      <c r="D9" s="44">
        <v>7.8667554723049801E-2</v>
      </c>
      <c r="E9" s="44">
        <v>6.9575717790424235E-2</v>
      </c>
      <c r="F9" s="42"/>
      <c r="M9" s="44"/>
      <c r="N9" s="44"/>
      <c r="O9" s="44"/>
    </row>
    <row r="10" spans="1:15">
      <c r="A10" s="31" t="s">
        <v>68</v>
      </c>
      <c r="B10" s="44">
        <v>0.11699604867090202</v>
      </c>
      <c r="C10" s="44">
        <v>0.17833026196798202</v>
      </c>
      <c r="D10" s="44">
        <v>0.1092147970888811</v>
      </c>
      <c r="E10" s="44">
        <v>0.12898074743148988</v>
      </c>
      <c r="F10" s="42"/>
      <c r="J10" s="2"/>
      <c r="K10" s="2"/>
      <c r="L10" s="2"/>
      <c r="M10" s="44"/>
      <c r="N10" s="44"/>
      <c r="O10" s="44"/>
    </row>
    <row r="11" spans="1:15">
      <c r="A11" s="31" t="s">
        <v>84</v>
      </c>
      <c r="B11" s="44">
        <v>3.486623308834709E-2</v>
      </c>
      <c r="C11" s="44">
        <v>1.1591475514104976</v>
      </c>
      <c r="D11" s="44">
        <v>0.15424803456909725</v>
      </c>
      <c r="E11" s="44">
        <v>0.15500131105394771</v>
      </c>
      <c r="F11" s="42"/>
      <c r="M11" s="44"/>
      <c r="N11" s="44"/>
      <c r="O11" s="44"/>
    </row>
    <row r="12" spans="1:15">
      <c r="A12" s="31" t="s">
        <v>70</v>
      </c>
      <c r="B12" s="44">
        <v>5.7049598568146107E-2</v>
      </c>
      <c r="C12" s="44">
        <v>0.64007662119883013</v>
      </c>
      <c r="D12" s="44">
        <v>0.13174030491457406</v>
      </c>
      <c r="E12" s="44">
        <v>0.13668904936075996</v>
      </c>
      <c r="F12" s="42"/>
      <c r="G12" s="2"/>
      <c r="J12" s="44"/>
      <c r="K12" s="44"/>
      <c r="L12" s="71"/>
      <c r="M12" s="44"/>
      <c r="N12" s="44"/>
      <c r="O12" s="44"/>
    </row>
    <row r="13" spans="1:15">
      <c r="A13" s="31" t="s">
        <v>67</v>
      </c>
      <c r="B13" s="44">
        <v>2.8088441541680852E-2</v>
      </c>
      <c r="C13" s="44">
        <v>0.34521259247064706</v>
      </c>
      <c r="D13" s="44">
        <v>9.6291360323124173E-2</v>
      </c>
      <c r="E13" s="44">
        <v>8.2093856976670168E-2</v>
      </c>
      <c r="F13" s="42"/>
      <c r="J13" s="44"/>
      <c r="K13" s="44"/>
      <c r="L13" s="71"/>
      <c r="M13" s="44"/>
      <c r="N13" s="44"/>
      <c r="O13" s="44"/>
    </row>
    <row r="14" spans="1:15">
      <c r="A14" s="31" t="s">
        <v>68</v>
      </c>
      <c r="B14" s="44">
        <v>8.250065960561144E-2</v>
      </c>
      <c r="C14" s="44">
        <v>0.13482262288339086</v>
      </c>
      <c r="D14" s="44">
        <v>9.8227793898782195E-2</v>
      </c>
      <c r="E14" s="44">
        <v>9.3455824914506921E-2</v>
      </c>
      <c r="M14" s="44"/>
      <c r="N14" s="44"/>
      <c r="O14" s="44"/>
    </row>
    <row r="15" spans="1:15">
      <c r="J15" s="2"/>
      <c r="K15" s="2"/>
      <c r="L15" s="2"/>
      <c r="M15" s="44"/>
      <c r="N15" s="44"/>
      <c r="O15" s="44"/>
    </row>
    <row r="16" spans="1:15">
      <c r="M16" s="44"/>
      <c r="N16" s="44"/>
      <c r="O16" s="44"/>
    </row>
    <row r="17" spans="13:15">
      <c r="M17" s="44"/>
      <c r="N17" s="44"/>
      <c r="O17" s="44"/>
    </row>
    <row r="18" spans="13:15">
      <c r="M18" s="44"/>
      <c r="N18" s="44"/>
      <c r="O18" s="44"/>
    </row>
    <row r="19" spans="13:15">
      <c r="M19" s="44"/>
      <c r="N19" s="44"/>
      <c r="O19" s="44"/>
    </row>
    <row r="20" spans="13:15">
      <c r="M20" s="44"/>
      <c r="N20" s="44"/>
      <c r="O20" s="44"/>
    </row>
    <row r="21" spans="13:15">
      <c r="M21" s="44"/>
      <c r="N21" s="44"/>
      <c r="O21" s="44"/>
    </row>
  </sheetData>
  <hyperlinks>
    <hyperlink ref="A1" location="List!A1" display="List!A1"/>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29"/>
  <sheetViews>
    <sheetView zoomScale="90" zoomScaleNormal="90" workbookViewId="0">
      <pane xSplit="1" ySplit="1" topLeftCell="F2" activePane="bottomRight" state="frozen"/>
      <selection activeCell="AA62" sqref="AA62"/>
      <selection pane="topRight" activeCell="AA62" sqref="AA62"/>
      <selection pane="bottomLeft" activeCell="AA62" sqref="AA62"/>
      <selection pane="bottomRight" activeCell="F1" sqref="F1"/>
    </sheetView>
  </sheetViews>
  <sheetFormatPr defaultColWidth="8.88671875" defaultRowHeight="16.5"/>
  <cols>
    <col min="1" max="1" width="24.109375" style="22" customWidth="1"/>
    <col min="2" max="5" width="0" style="22" hidden="1" customWidth="1"/>
    <col min="6" max="16384" width="8.88671875" style="22"/>
  </cols>
  <sheetData>
    <row r="1" spans="1:21">
      <c r="A1" s="239" t="s">
        <v>528</v>
      </c>
      <c r="B1" s="85" t="s">
        <v>80</v>
      </c>
      <c r="C1" s="85" t="s">
        <v>70</v>
      </c>
      <c r="D1" s="85" t="s">
        <v>67</v>
      </c>
      <c r="E1" s="85" t="s">
        <v>68</v>
      </c>
      <c r="F1" s="85" t="s">
        <v>81</v>
      </c>
      <c r="G1" s="85" t="s">
        <v>152</v>
      </c>
      <c r="H1" s="85" t="s">
        <v>153</v>
      </c>
      <c r="I1" s="85" t="s">
        <v>154</v>
      </c>
      <c r="J1" s="85" t="s">
        <v>82</v>
      </c>
      <c r="K1" s="85" t="s">
        <v>155</v>
      </c>
      <c r="L1" s="85" t="s">
        <v>156</v>
      </c>
      <c r="M1" s="85" t="s">
        <v>157</v>
      </c>
      <c r="N1" s="85" t="s">
        <v>83</v>
      </c>
      <c r="O1" s="85" t="s">
        <v>158</v>
      </c>
      <c r="P1" s="85" t="s">
        <v>159</v>
      </c>
      <c r="Q1" s="85" t="s">
        <v>160</v>
      </c>
      <c r="R1" s="85" t="s">
        <v>84</v>
      </c>
      <c r="S1" s="85" t="s">
        <v>161</v>
      </c>
      <c r="T1" s="85" t="s">
        <v>167</v>
      </c>
      <c r="U1" s="156" t="s">
        <v>205</v>
      </c>
    </row>
    <row r="2" spans="1:21">
      <c r="A2" s="31" t="s">
        <v>278</v>
      </c>
      <c r="B2" s="86">
        <v>18.091518222823538</v>
      </c>
      <c r="C2" s="86">
        <v>4.2953742874678085</v>
      </c>
      <c r="D2" s="86">
        <v>-13.295654696426212</v>
      </c>
      <c r="E2" s="86">
        <v>24.990948628318847</v>
      </c>
      <c r="F2" s="86">
        <v>32.787757646529386</v>
      </c>
      <c r="G2" s="86">
        <v>57.712540981550617</v>
      </c>
      <c r="H2" s="86">
        <v>58.871130882749092</v>
      </c>
      <c r="I2" s="86">
        <v>37.10330777720587</v>
      </c>
      <c r="J2" s="86">
        <v>52.096259312154423</v>
      </c>
      <c r="K2" s="86">
        <v>13.608173303838541</v>
      </c>
      <c r="L2" s="86">
        <v>22.770257925173595</v>
      </c>
      <c r="M2" s="86">
        <v>-4.0329671405039846</v>
      </c>
      <c r="N2" s="86">
        <v>-1.2514869358693801</v>
      </c>
      <c r="O2" s="86">
        <v>-27.494265523524987</v>
      </c>
      <c r="P2" s="86">
        <v>-59.116364388941491</v>
      </c>
      <c r="Q2" s="76">
        <v>-64.773567781352114</v>
      </c>
      <c r="R2" s="76">
        <v>-85.646846775115506</v>
      </c>
      <c r="S2" s="76">
        <v>-62.43401395908387</v>
      </c>
      <c r="T2" s="76">
        <v>-32.5416030747717</v>
      </c>
      <c r="U2" s="155">
        <v>-0.79933065939026449</v>
      </c>
    </row>
    <row r="3" spans="1:21">
      <c r="A3" s="31" t="s">
        <v>276</v>
      </c>
      <c r="B3" s="86">
        <v>10.510088236395831</v>
      </c>
      <c r="C3" s="86">
        <v>5.2493362066171585</v>
      </c>
      <c r="D3" s="86">
        <v>5.7887083241452899</v>
      </c>
      <c r="E3" s="86">
        <v>5.1525388567836785</v>
      </c>
      <c r="F3" s="86">
        <v>-3.9554871002272307</v>
      </c>
      <c r="G3" s="86">
        <v>12.17909781973465</v>
      </c>
      <c r="H3" s="86">
        <v>4.799103893001984</v>
      </c>
      <c r="I3" s="86">
        <v>5.6960113014418994</v>
      </c>
      <c r="J3" s="86">
        <v>26.793577870797833</v>
      </c>
      <c r="K3" s="86">
        <v>13.289714942472301</v>
      </c>
      <c r="L3" s="86">
        <v>19.945021495756649</v>
      </c>
      <c r="M3" s="86">
        <v>18.09830501582033</v>
      </c>
      <c r="N3" s="86">
        <v>22.307531350878463</v>
      </c>
      <c r="O3" s="86">
        <v>16.909147370104378</v>
      </c>
      <c r="P3" s="86">
        <v>18.731640537291966</v>
      </c>
      <c r="Q3" s="76">
        <v>17.392600233283247</v>
      </c>
      <c r="R3" s="76">
        <v>14.81912466983475</v>
      </c>
      <c r="S3" s="76">
        <v>5.7939100089827491</v>
      </c>
      <c r="T3" s="76">
        <v>0.81860114345357715</v>
      </c>
      <c r="U3" s="155">
        <v>2.3481404609191827</v>
      </c>
    </row>
    <row r="4" spans="1:21">
      <c r="A4" s="31" t="s">
        <v>277</v>
      </c>
      <c r="B4" s="86">
        <v>-1.9496753480773776</v>
      </c>
      <c r="C4" s="86">
        <v>1.2307085339892296</v>
      </c>
      <c r="D4" s="86">
        <v>5.8796062877786852</v>
      </c>
      <c r="E4" s="86">
        <v>-8.0376692091010398</v>
      </c>
      <c r="F4" s="86">
        <v>-15.951595306166482</v>
      </c>
      <c r="G4" s="86">
        <v>-15.977958066747149</v>
      </c>
      <c r="H4" s="86">
        <v>-17.13384929006466</v>
      </c>
      <c r="I4" s="86">
        <v>-11.770366094382069</v>
      </c>
      <c r="J4" s="86">
        <v>-2.0495220748133107</v>
      </c>
      <c r="K4" s="86">
        <v>5.8050245411544097</v>
      </c>
      <c r="L4" s="86">
        <v>9.5466176331485002</v>
      </c>
      <c r="M4" s="86">
        <v>14.430773025450975</v>
      </c>
      <c r="N4" s="86">
        <v>17.842868428422193</v>
      </c>
      <c r="O4" s="86">
        <v>18.902089207461856</v>
      </c>
      <c r="P4" s="86">
        <v>23.899573654970936</v>
      </c>
      <c r="Q4" s="76">
        <v>33.654521028697786</v>
      </c>
      <c r="R4" s="76">
        <v>27.326889802037257</v>
      </c>
      <c r="S4" s="76">
        <v>17.772197268016882</v>
      </c>
      <c r="T4" s="76">
        <v>6.9401369722561554</v>
      </c>
      <c r="U4" s="155">
        <v>0.56882250415574731</v>
      </c>
    </row>
    <row r="29" spans="12:12">
      <c r="L29" s="3"/>
    </row>
  </sheetData>
  <hyperlinks>
    <hyperlink ref="A1" location="List!A1" display="List!A1"/>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48"/>
  <sheetViews>
    <sheetView zoomScale="70" zoomScaleNormal="70" workbookViewId="0">
      <selection activeCell="M57" sqref="M57"/>
    </sheetView>
  </sheetViews>
  <sheetFormatPr defaultColWidth="8.88671875" defaultRowHeight="16.5"/>
  <cols>
    <col min="1" max="1" width="8.88671875" style="22"/>
    <col min="2" max="16384" width="8.88671875" style="3"/>
  </cols>
  <sheetData>
    <row r="1" spans="1:11" ht="15" customHeight="1">
      <c r="A1" s="236" t="s">
        <v>528</v>
      </c>
      <c r="B1" s="8"/>
      <c r="C1" s="8"/>
      <c r="D1" s="23"/>
      <c r="E1" s="9"/>
      <c r="F1" s="9"/>
      <c r="G1" s="10"/>
      <c r="H1" s="10"/>
      <c r="I1" s="9"/>
      <c r="J1" s="9"/>
      <c r="K1" s="24"/>
    </row>
    <row r="2" spans="1:11" hidden="1">
      <c r="A2" s="51" t="s">
        <v>66</v>
      </c>
      <c r="B2" s="11"/>
      <c r="C2" s="11"/>
      <c r="D2" s="25"/>
      <c r="E2" s="11"/>
      <c r="F2" s="11"/>
      <c r="G2" s="12"/>
      <c r="H2" s="12"/>
      <c r="I2" s="11"/>
      <c r="J2" s="11"/>
      <c r="K2" s="25"/>
    </row>
    <row r="3" spans="1:11" hidden="1">
      <c r="A3" s="51" t="s">
        <v>67</v>
      </c>
      <c r="B3" s="11"/>
      <c r="C3" s="11"/>
      <c r="D3" s="25"/>
      <c r="E3" s="11"/>
      <c r="F3" s="11"/>
      <c r="G3" s="12"/>
      <c r="H3" s="12"/>
      <c r="I3" s="11"/>
      <c r="J3" s="11"/>
      <c r="K3" s="25"/>
    </row>
    <row r="4" spans="1:11" hidden="1">
      <c r="A4" s="51" t="s">
        <v>68</v>
      </c>
      <c r="B4" s="11"/>
      <c r="C4" s="13"/>
      <c r="D4" s="25"/>
      <c r="E4" s="11"/>
      <c r="F4" s="11"/>
      <c r="G4" s="12"/>
      <c r="H4" s="12"/>
      <c r="I4" s="11"/>
      <c r="J4" s="11"/>
      <c r="K4" s="25"/>
    </row>
    <row r="5" spans="1:11" hidden="1">
      <c r="A5" s="51" t="s">
        <v>69</v>
      </c>
      <c r="B5" s="11"/>
      <c r="C5" s="13"/>
      <c r="D5" s="25"/>
      <c r="E5" s="11"/>
      <c r="F5" s="11"/>
      <c r="G5" s="12"/>
      <c r="H5" s="12"/>
      <c r="I5" s="11"/>
      <c r="J5" s="11"/>
      <c r="K5" s="25"/>
    </row>
    <row r="6" spans="1:11" hidden="1">
      <c r="A6" s="51" t="s">
        <v>70</v>
      </c>
      <c r="B6" s="11"/>
      <c r="C6" s="13"/>
      <c r="D6" s="25"/>
      <c r="E6" s="11"/>
      <c r="F6" s="11"/>
      <c r="G6" s="12"/>
      <c r="H6" s="12"/>
      <c r="I6" s="11"/>
      <c r="J6" s="11"/>
      <c r="K6" s="25"/>
    </row>
    <row r="7" spans="1:11" hidden="1">
      <c r="A7" s="51" t="s">
        <v>67</v>
      </c>
      <c r="B7" s="11"/>
      <c r="C7" s="13"/>
      <c r="D7" s="25"/>
      <c r="E7" s="11"/>
      <c r="F7" s="11"/>
      <c r="G7" s="12"/>
      <c r="H7" s="12"/>
      <c r="I7" s="11"/>
      <c r="J7" s="11"/>
      <c r="K7" s="25"/>
    </row>
    <row r="8" spans="1:11" hidden="1">
      <c r="A8" s="51" t="s">
        <v>68</v>
      </c>
      <c r="B8" s="11"/>
      <c r="C8" s="13"/>
      <c r="D8" s="25"/>
      <c r="E8" s="11"/>
      <c r="F8" s="11"/>
      <c r="G8" s="12"/>
      <c r="H8" s="12"/>
      <c r="I8" s="11"/>
      <c r="J8" s="11"/>
      <c r="K8" s="25"/>
    </row>
    <row r="9" spans="1:11" hidden="1">
      <c r="A9" s="51" t="s">
        <v>71</v>
      </c>
      <c r="B9" s="11"/>
      <c r="C9" s="11"/>
      <c r="D9" s="25"/>
      <c r="E9" s="11"/>
      <c r="F9" s="11"/>
      <c r="G9" s="12"/>
      <c r="H9" s="12"/>
      <c r="I9" s="11"/>
      <c r="J9" s="11"/>
      <c r="K9" s="25"/>
    </row>
    <row r="10" spans="1:11" hidden="1">
      <c r="A10" s="51" t="s">
        <v>70</v>
      </c>
      <c r="B10" s="11"/>
      <c r="C10" s="14"/>
      <c r="D10" s="26"/>
      <c r="E10" s="15"/>
      <c r="F10" s="15"/>
      <c r="G10" s="16"/>
      <c r="H10" s="16"/>
      <c r="I10" s="15"/>
      <c r="J10" s="15"/>
      <c r="K10" s="26"/>
    </row>
    <row r="11" spans="1:11" hidden="1">
      <c r="A11" s="51" t="s">
        <v>67</v>
      </c>
      <c r="B11" s="14"/>
      <c r="C11" s="17"/>
      <c r="D11" s="27"/>
      <c r="E11" s="14"/>
      <c r="F11" s="11"/>
      <c r="G11" s="12"/>
      <c r="H11" s="12"/>
      <c r="I11" s="11"/>
      <c r="J11" s="14"/>
      <c r="K11" s="27"/>
    </row>
    <row r="12" spans="1:11" hidden="1">
      <c r="A12" s="51" t="s">
        <v>68</v>
      </c>
      <c r="B12" s="14"/>
      <c r="C12" s="15"/>
      <c r="D12" s="26"/>
      <c r="E12" s="15"/>
      <c r="F12" s="11"/>
      <c r="G12" s="12"/>
      <c r="H12" s="12"/>
      <c r="I12" s="11"/>
      <c r="J12" s="15"/>
      <c r="K12" s="26"/>
    </row>
    <row r="13" spans="1:11" hidden="1">
      <c r="A13" s="51" t="s">
        <v>72</v>
      </c>
      <c r="B13" s="14"/>
      <c r="C13" s="17"/>
      <c r="D13" s="28"/>
      <c r="E13" s="18"/>
      <c r="F13" s="18"/>
      <c r="G13" s="19"/>
      <c r="H13" s="19"/>
      <c r="I13" s="18"/>
      <c r="J13" s="18"/>
      <c r="K13" s="28"/>
    </row>
    <row r="14" spans="1:11" hidden="1">
      <c r="A14" s="51" t="s">
        <v>70</v>
      </c>
      <c r="B14" s="20"/>
      <c r="C14" s="20"/>
      <c r="D14" s="29"/>
      <c r="E14" s="20"/>
      <c r="F14" s="20"/>
      <c r="G14" s="21"/>
      <c r="H14" s="21"/>
      <c r="I14" s="20"/>
      <c r="J14" s="20"/>
      <c r="K14" s="29"/>
    </row>
    <row r="15" spans="1:11" hidden="1">
      <c r="A15" s="51" t="s">
        <v>67</v>
      </c>
      <c r="B15" s="20"/>
      <c r="C15" s="20"/>
      <c r="D15" s="29"/>
      <c r="E15" s="20"/>
      <c r="F15" s="20"/>
      <c r="G15" s="21"/>
      <c r="H15" s="21"/>
      <c r="I15" s="20"/>
      <c r="J15" s="20"/>
      <c r="K15" s="29"/>
    </row>
    <row r="16" spans="1:11" hidden="1">
      <c r="A16" s="51" t="s">
        <v>68</v>
      </c>
      <c r="B16" s="20"/>
      <c r="C16" s="15"/>
      <c r="D16" s="26"/>
      <c r="E16" s="15"/>
      <c r="F16" s="11"/>
      <c r="G16" s="12"/>
      <c r="H16" s="12"/>
      <c r="I16" s="11"/>
      <c r="J16" s="15"/>
      <c r="K16" s="26"/>
    </row>
    <row r="17" spans="1:11" hidden="1">
      <c r="A17" s="51" t="s">
        <v>73</v>
      </c>
      <c r="B17" s="20"/>
      <c r="C17" s="14"/>
      <c r="D17" s="27"/>
      <c r="E17" s="14"/>
      <c r="F17" s="14"/>
      <c r="G17" s="21"/>
      <c r="H17" s="21"/>
      <c r="I17" s="14"/>
      <c r="J17" s="14"/>
      <c r="K17" s="27"/>
    </row>
    <row r="18" spans="1:11" hidden="1">
      <c r="A18" s="51" t="s">
        <v>70</v>
      </c>
      <c r="B18" s="20"/>
      <c r="C18" s="20"/>
      <c r="D18" s="29"/>
      <c r="E18" s="20"/>
      <c r="F18" s="20"/>
      <c r="G18" s="20"/>
      <c r="H18" s="20"/>
      <c r="I18" s="20"/>
      <c r="J18" s="20"/>
      <c r="K18" s="29"/>
    </row>
    <row r="19" spans="1:11" hidden="1">
      <c r="A19" s="51" t="s">
        <v>67</v>
      </c>
      <c r="B19" s="20"/>
      <c r="C19" s="17"/>
      <c r="D19" s="20"/>
      <c r="E19" s="20"/>
      <c r="F19" s="20"/>
      <c r="G19" s="20"/>
      <c r="H19" s="20"/>
      <c r="I19" s="20"/>
      <c r="J19" s="20"/>
      <c r="K19" s="29"/>
    </row>
    <row r="20" spans="1:11" hidden="1">
      <c r="A20" s="51" t="s">
        <v>68</v>
      </c>
      <c r="B20" s="20"/>
      <c r="C20" s="20"/>
      <c r="D20" s="20"/>
      <c r="E20" s="20"/>
      <c r="F20" s="20"/>
      <c r="G20" s="20"/>
      <c r="H20" s="20"/>
      <c r="I20" s="20"/>
      <c r="J20" s="20"/>
      <c r="K20" s="20"/>
    </row>
    <row r="21" spans="1:11" hidden="1">
      <c r="A21" s="51" t="s">
        <v>74</v>
      </c>
      <c r="B21" s="20"/>
      <c r="C21" s="20"/>
      <c r="D21" s="20"/>
      <c r="E21" s="20"/>
      <c r="F21" s="20"/>
      <c r="G21" s="20"/>
      <c r="H21" s="20"/>
      <c r="I21" s="20"/>
      <c r="J21" s="20"/>
      <c r="K21" s="20"/>
    </row>
    <row r="22" spans="1:11" hidden="1">
      <c r="A22" s="51" t="s">
        <v>70</v>
      </c>
      <c r="B22" s="20"/>
      <c r="C22" s="20"/>
      <c r="D22" s="20"/>
      <c r="E22" s="18"/>
      <c r="F22" s="18"/>
      <c r="G22" s="20"/>
      <c r="H22" s="20"/>
      <c r="I22" s="18"/>
      <c r="J22" s="18"/>
      <c r="K22" s="20"/>
    </row>
    <row r="23" spans="1:11" hidden="1">
      <c r="A23" s="51" t="s">
        <v>67</v>
      </c>
      <c r="B23" s="20"/>
      <c r="C23" s="20"/>
      <c r="D23" s="20"/>
      <c r="E23" s="18"/>
      <c r="F23" s="18"/>
      <c r="G23" s="20"/>
      <c r="H23" s="20"/>
      <c r="I23" s="18"/>
      <c r="J23" s="18"/>
      <c r="K23" s="20"/>
    </row>
    <row r="24" spans="1:11" ht="16.5" hidden="1" customHeight="1">
      <c r="A24" s="51" t="s">
        <v>68</v>
      </c>
      <c r="B24" s="20"/>
      <c r="C24" s="20"/>
      <c r="D24" s="20"/>
      <c r="E24" s="18"/>
      <c r="F24" s="18"/>
      <c r="G24" s="20"/>
      <c r="H24" s="20"/>
      <c r="I24" s="18"/>
      <c r="J24" s="18"/>
      <c r="K24" s="20"/>
    </row>
    <row r="25" spans="1:11">
      <c r="A25" s="51" t="s">
        <v>75</v>
      </c>
      <c r="B25" s="20">
        <v>3.4160665595452002</v>
      </c>
      <c r="C25" s="20"/>
      <c r="D25" s="20"/>
      <c r="E25" s="20"/>
      <c r="F25" s="20"/>
      <c r="G25" s="20"/>
      <c r="H25" s="20"/>
      <c r="I25" s="20"/>
      <c r="J25" s="20"/>
      <c r="K25" s="20"/>
    </row>
    <row r="26" spans="1:11">
      <c r="A26" s="51" t="s">
        <v>70</v>
      </c>
      <c r="B26" s="20">
        <v>2.9746574486763393</v>
      </c>
      <c r="C26" s="20"/>
      <c r="D26" s="20"/>
      <c r="E26" s="18"/>
      <c r="F26" s="18"/>
      <c r="G26" s="120"/>
      <c r="H26" s="120"/>
      <c r="I26" s="18"/>
      <c r="J26" s="18"/>
      <c r="K26" s="20"/>
    </row>
    <row r="27" spans="1:11">
      <c r="A27" s="113" t="s">
        <v>67</v>
      </c>
      <c r="B27" s="114">
        <v>0.89132478774394031</v>
      </c>
      <c r="C27" s="114">
        <v>0.89132478774394031</v>
      </c>
      <c r="D27" s="114">
        <v>0.89132478774394031</v>
      </c>
      <c r="E27" s="115">
        <v>0.89132478774394031</v>
      </c>
      <c r="F27" s="115">
        <v>0.89132478774394031</v>
      </c>
      <c r="G27" s="115">
        <v>0.89132478774394031</v>
      </c>
      <c r="H27" s="115">
        <v>0.89132478774394031</v>
      </c>
      <c r="I27" s="115">
        <v>0.89132478774394031</v>
      </c>
      <c r="J27" s="115">
        <v>0.89132478774394031</v>
      </c>
      <c r="K27" s="114">
        <v>0.89132478774394031</v>
      </c>
    </row>
    <row r="28" spans="1:11">
      <c r="A28" s="113" t="s">
        <v>68</v>
      </c>
      <c r="B28" s="109">
        <v>0.19588293993975014</v>
      </c>
      <c r="C28" s="109">
        <v>0.19588293993975014</v>
      </c>
      <c r="D28" s="109">
        <v>0.19588293993975014</v>
      </c>
      <c r="E28" s="109">
        <v>0.19588293993975014</v>
      </c>
      <c r="F28" s="109">
        <v>0.19588293993975014</v>
      </c>
      <c r="G28" s="109">
        <v>0.19588293993975014</v>
      </c>
      <c r="H28" s="109">
        <v>0.19588293993975014</v>
      </c>
      <c r="I28" s="109">
        <v>0.19588293993975014</v>
      </c>
      <c r="J28" s="109">
        <v>0.19588293993975014</v>
      </c>
      <c r="K28" s="109">
        <v>0.19588293993975014</v>
      </c>
    </row>
    <row r="29" spans="1:11">
      <c r="A29" s="113" t="s">
        <v>76</v>
      </c>
      <c r="B29" s="109">
        <v>0.72617289935720919</v>
      </c>
      <c r="C29" s="109">
        <v>0.72617289935720919</v>
      </c>
      <c r="D29" s="109">
        <v>0.72617289935720919</v>
      </c>
      <c r="E29" s="109">
        <v>0.72617289935720919</v>
      </c>
      <c r="F29" s="109">
        <v>0.72617289935720919</v>
      </c>
      <c r="G29" s="109">
        <v>0.72617289935720919</v>
      </c>
      <c r="H29" s="109">
        <v>0.72617289935720919</v>
      </c>
      <c r="I29" s="109">
        <v>0.72617289935720919</v>
      </c>
      <c r="J29" s="109">
        <v>0.72617289935720919</v>
      </c>
      <c r="K29" s="109">
        <v>0.72617289935720919</v>
      </c>
    </row>
    <row r="30" spans="1:11">
      <c r="A30" s="113" t="s">
        <v>70</v>
      </c>
      <c r="B30" s="116">
        <v>1.6604982565880562</v>
      </c>
      <c r="C30" s="116">
        <v>1.6604982565880562</v>
      </c>
      <c r="D30" s="116">
        <v>1.6604982565880562</v>
      </c>
      <c r="E30" s="116">
        <v>1.6604982565880562</v>
      </c>
      <c r="F30" s="116">
        <v>1.6604982565880562</v>
      </c>
      <c r="G30" s="116">
        <v>1.6604982565880562</v>
      </c>
      <c r="H30" s="116">
        <v>1.6604982565880562</v>
      </c>
      <c r="I30" s="116">
        <v>1.6604982565880562</v>
      </c>
      <c r="J30" s="116">
        <v>1.6604982565880562</v>
      </c>
      <c r="K30" s="116">
        <v>1.6604982565880562</v>
      </c>
    </row>
    <row r="31" spans="1:11">
      <c r="A31" s="113" t="s">
        <v>67</v>
      </c>
      <c r="B31" s="116">
        <v>3.8421999670319167</v>
      </c>
      <c r="C31" s="116">
        <v>3.8421999670319167</v>
      </c>
      <c r="D31" s="116">
        <v>3.8421999670319167</v>
      </c>
      <c r="E31" s="116">
        <v>3.8421999670319167</v>
      </c>
      <c r="F31" s="116">
        <v>3.8421999670319167</v>
      </c>
      <c r="G31" s="116">
        <v>3.8421999670319167</v>
      </c>
      <c r="H31" s="116">
        <v>3.8421999670319167</v>
      </c>
      <c r="I31" s="116">
        <v>3.8421999670319167</v>
      </c>
      <c r="J31" s="116">
        <v>3.8421999670319167</v>
      </c>
      <c r="K31" s="116">
        <v>3.8421999670319167</v>
      </c>
    </row>
    <row r="32" spans="1:11">
      <c r="A32" s="113" t="s">
        <v>68</v>
      </c>
      <c r="B32" s="109">
        <v>7.4885753673819835</v>
      </c>
      <c r="C32" s="109">
        <v>7.4885753673819835</v>
      </c>
      <c r="D32" s="109">
        <v>7.4885753673819835</v>
      </c>
      <c r="E32" s="109">
        <v>7.4885753673819835</v>
      </c>
      <c r="F32" s="109">
        <v>7.4885753673819835</v>
      </c>
      <c r="G32" s="109">
        <v>7.4885753673819835</v>
      </c>
      <c r="H32" s="109">
        <v>7.4885753673819835</v>
      </c>
      <c r="I32" s="109">
        <v>7.4885753673819835</v>
      </c>
      <c r="J32" s="109">
        <v>7.4885753673819835</v>
      </c>
      <c r="K32" s="109">
        <v>7.4885753673819835</v>
      </c>
    </row>
    <row r="33" spans="1:11">
      <c r="A33" s="113" t="s">
        <v>77</v>
      </c>
      <c r="B33" s="116">
        <v>7.9583957307692117</v>
      </c>
      <c r="C33" s="116">
        <v>7.9388796723195441</v>
      </c>
      <c r="D33" s="109">
        <v>7.9583957307692117</v>
      </c>
      <c r="E33" s="116">
        <v>7.9583957307692117</v>
      </c>
      <c r="F33" s="116">
        <v>7.9583957307692117</v>
      </c>
      <c r="G33" s="116">
        <v>7.9583957307692117</v>
      </c>
      <c r="H33" s="116">
        <v>7.9583957307692117</v>
      </c>
      <c r="I33" s="116">
        <v>7.9583957307692117</v>
      </c>
      <c r="J33" s="116">
        <v>7.9583957307692117</v>
      </c>
      <c r="K33" s="116">
        <v>7.9583957307692117</v>
      </c>
    </row>
    <row r="34" spans="1:11">
      <c r="A34" s="113" t="s">
        <v>70</v>
      </c>
      <c r="B34" s="116">
        <v>8.1175985207559478</v>
      </c>
      <c r="C34" s="116">
        <v>8.0319851574546846</v>
      </c>
      <c r="D34" s="109">
        <v>8.1175985207559478</v>
      </c>
      <c r="E34" s="116">
        <v>8.1175985207559478</v>
      </c>
      <c r="F34" s="116">
        <v>8.1175985207559478</v>
      </c>
      <c r="G34" s="116">
        <v>8.1175985207559478</v>
      </c>
      <c r="H34" s="116">
        <v>8.1175985207559478</v>
      </c>
      <c r="I34" s="116">
        <v>8.1175985207559478</v>
      </c>
      <c r="J34" s="116">
        <v>8.1175985207559478</v>
      </c>
      <c r="K34" s="116">
        <v>8.1175985207559478</v>
      </c>
    </row>
    <row r="35" spans="1:11">
      <c r="A35" s="113" t="s">
        <v>67</v>
      </c>
      <c r="B35" s="116">
        <v>7.4524211945983012</v>
      </c>
      <c r="C35" s="116">
        <v>7.6320521969022224</v>
      </c>
      <c r="D35" s="109">
        <v>7.4524211945983012</v>
      </c>
      <c r="E35" s="116">
        <v>7.4524211945983012</v>
      </c>
      <c r="F35" s="116">
        <v>7.4524211945983012</v>
      </c>
      <c r="G35" s="116">
        <v>7.4524211945983012</v>
      </c>
      <c r="H35" s="116">
        <v>7.4524211945983012</v>
      </c>
      <c r="I35" s="116">
        <v>7.4524211945983012</v>
      </c>
      <c r="J35" s="116">
        <v>7.4524211945983012</v>
      </c>
      <c r="K35" s="116">
        <v>7.4524211945983012</v>
      </c>
    </row>
    <row r="36" spans="1:11">
      <c r="A36" s="113" t="s">
        <v>68</v>
      </c>
      <c r="B36" s="109">
        <v>5.1617576644154894</v>
      </c>
      <c r="C36" s="109">
        <v>4.9053174567842603</v>
      </c>
      <c r="D36" s="115">
        <v>4.8433455236708607</v>
      </c>
      <c r="E36" s="115">
        <v>4.9611240220776196</v>
      </c>
      <c r="F36" s="115">
        <v>5.0311893744769582</v>
      </c>
      <c r="G36" s="115">
        <v>5.0871670062734973</v>
      </c>
      <c r="H36" s="115">
        <v>5.231519046678029</v>
      </c>
      <c r="I36" s="115">
        <v>5.2838724789600757</v>
      </c>
      <c r="J36" s="115">
        <v>5.3494015405589854</v>
      </c>
      <c r="K36" s="115">
        <v>5.4595546221154025</v>
      </c>
    </row>
    <row r="37" spans="1:11">
      <c r="A37" s="113" t="s">
        <v>78</v>
      </c>
      <c r="B37" s="116">
        <v>4.5265434119166059</v>
      </c>
      <c r="C37" s="116">
        <v>3.5353142958390151</v>
      </c>
      <c r="D37" s="116">
        <v>3.4121009193104053</v>
      </c>
      <c r="E37" s="116">
        <v>3.8243256637340624</v>
      </c>
      <c r="F37" s="116">
        <v>4.0695543971317472</v>
      </c>
      <c r="G37" s="116">
        <v>4.2654761084196346</v>
      </c>
      <c r="H37" s="116">
        <v>4.7707082498354936</v>
      </c>
      <c r="I37" s="116">
        <v>4.9539452628226579</v>
      </c>
      <c r="J37" s="116">
        <v>5.1832969784188414</v>
      </c>
      <c r="K37" s="116">
        <v>5.5688327638663022</v>
      </c>
    </row>
    <row r="38" spans="1:11">
      <c r="A38" s="113" t="s">
        <v>70</v>
      </c>
      <c r="B38" s="116">
        <v>4.081549952711498</v>
      </c>
      <c r="C38" s="116">
        <v>3.0860841744169107</v>
      </c>
      <c r="D38" s="116">
        <v>2.1710771082437255</v>
      </c>
      <c r="E38" s="116">
        <v>2.8777480986842807</v>
      </c>
      <c r="F38" s="116">
        <v>3.2981402130803117</v>
      </c>
      <c r="G38" s="116">
        <v>3.6340060038595476</v>
      </c>
      <c r="H38" s="116">
        <v>4.5001182462867337</v>
      </c>
      <c r="I38" s="116">
        <v>4.8142388399790157</v>
      </c>
      <c r="J38" s="116">
        <v>5.207413209572473</v>
      </c>
      <c r="K38" s="116">
        <v>5.8683316989109775</v>
      </c>
    </row>
    <row r="39" spans="1:11">
      <c r="A39" s="113" t="s">
        <v>67</v>
      </c>
      <c r="B39" s="116">
        <v>5.0307027717546333</v>
      </c>
      <c r="C39" s="116">
        <v>3.6657606589407266</v>
      </c>
      <c r="D39" s="116">
        <v>1.8465813643083466</v>
      </c>
      <c r="E39" s="116">
        <v>3.0243663483759384</v>
      </c>
      <c r="F39" s="116">
        <v>3.7250198723693226</v>
      </c>
      <c r="G39" s="116">
        <v>4.284796190334716</v>
      </c>
      <c r="H39" s="116">
        <v>5.7283165943800274</v>
      </c>
      <c r="I39" s="116">
        <v>6.2518509172004952</v>
      </c>
      <c r="J39" s="116">
        <v>6.9071415331895913</v>
      </c>
      <c r="K39" s="116">
        <v>8.0086723487537661</v>
      </c>
    </row>
    <row r="40" spans="1:11">
      <c r="A40" s="113" t="s">
        <v>68</v>
      </c>
      <c r="B40" s="116">
        <v>5.3538269031288053</v>
      </c>
      <c r="C40" s="116">
        <v>4.981127399874552</v>
      </c>
      <c r="D40" s="116">
        <v>1.923271321365752</v>
      </c>
      <c r="E40" s="116">
        <v>3.1922106406269144</v>
      </c>
      <c r="F40" s="116">
        <v>3.9470910456254185</v>
      </c>
      <c r="G40" s="116">
        <v>4.5501910931437362</v>
      </c>
      <c r="H40" s="116">
        <v>6.0970967646207015</v>
      </c>
      <c r="I40" s="116">
        <v>6.6548943182078482</v>
      </c>
      <c r="J40" s="116">
        <v>7.3530710882009735</v>
      </c>
      <c r="K40" s="116">
        <v>8.5266926968328391</v>
      </c>
    </row>
    <row r="41" spans="1:11">
      <c r="A41" s="113" t="s">
        <v>79</v>
      </c>
      <c r="B41" s="116">
        <v>5.1457212290419818</v>
      </c>
      <c r="C41" s="116">
        <v>5.6393287886021142</v>
      </c>
      <c r="D41" s="116">
        <v>1.4687314729621619</v>
      </c>
      <c r="E41" s="116">
        <v>2.828825127416895</v>
      </c>
      <c r="F41" s="116">
        <v>3.6379324134205184</v>
      </c>
      <c r="G41" s="116">
        <v>4.2843561904917609</v>
      </c>
      <c r="H41" s="116">
        <v>5.9346471294003802</v>
      </c>
      <c r="I41" s="116">
        <v>6.5267079137542057</v>
      </c>
      <c r="J41" s="116">
        <v>7.2677708377513603</v>
      </c>
      <c r="K41" s="116">
        <v>8.5134832394509168</v>
      </c>
    </row>
    <row r="42" spans="1:11">
      <c r="A42" s="113" t="s">
        <v>70</v>
      </c>
      <c r="B42" s="117">
        <v>5.1699469393101936</v>
      </c>
      <c r="C42" s="117">
        <v>5.6205198405008048</v>
      </c>
      <c r="D42" s="116">
        <v>1.246523008913607</v>
      </c>
      <c r="E42" s="116">
        <v>2.6977709985619107</v>
      </c>
      <c r="F42" s="116">
        <v>3.5611051655706536</v>
      </c>
      <c r="G42" s="116">
        <v>4.2508526721948208</v>
      </c>
      <c r="H42" s="116">
        <v>6.0045288785350941</v>
      </c>
      <c r="I42" s="116">
        <v>6.6308528936555984</v>
      </c>
      <c r="J42" s="116">
        <v>7.4148019716567823</v>
      </c>
      <c r="K42" s="116">
        <v>8.7326051664240296</v>
      </c>
    </row>
    <row r="43" spans="1:11">
      <c r="A43" s="113" t="s">
        <v>67</v>
      </c>
      <c r="B43" s="116">
        <v>4.9087939130432829</v>
      </c>
      <c r="C43" s="116">
        <v>5.3614110722551658</v>
      </c>
      <c r="D43" s="116">
        <v>0.73893580832992978</v>
      </c>
      <c r="E43" s="116">
        <v>2.2813381331718046</v>
      </c>
      <c r="F43" s="116">
        <v>3.1988991811856655</v>
      </c>
      <c r="G43" s="116">
        <v>3.9319704173627588</v>
      </c>
      <c r="H43" s="116">
        <v>5.7890318911346847</v>
      </c>
      <c r="I43" s="116">
        <v>6.4496191370218696</v>
      </c>
      <c r="J43" s="116">
        <v>7.276454369027082</v>
      </c>
      <c r="K43" s="116">
        <v>8.6663483568620183</v>
      </c>
    </row>
    <row r="44" spans="1:11">
      <c r="A44" s="113" t="s">
        <v>68</v>
      </c>
      <c r="B44" s="116">
        <v>5.131136630109296</v>
      </c>
      <c r="C44" s="116">
        <v>4.7554448515979573</v>
      </c>
      <c r="D44" s="116">
        <v>0.7673245959651136</v>
      </c>
      <c r="E44" s="116">
        <v>2.3814691681818285</v>
      </c>
      <c r="F44" s="116">
        <v>3.3417090235521791</v>
      </c>
      <c r="G44" s="116">
        <v>4.1088778340924268</v>
      </c>
      <c r="H44" s="116">
        <v>6.0447367188384007</v>
      </c>
      <c r="I44" s="116">
        <v>6.7303610403024976</v>
      </c>
      <c r="J44" s="116">
        <v>7.5885343526631157</v>
      </c>
      <c r="K44" s="116">
        <v>9.0311070457470226</v>
      </c>
    </row>
    <row r="45" spans="1:11">
      <c r="A45" s="113" t="s">
        <v>116</v>
      </c>
      <c r="B45" s="116">
        <v>5.1484584863220419</v>
      </c>
      <c r="C45" s="116">
        <v>4.5749367626494859</v>
      </c>
      <c r="D45" s="116">
        <v>0.59069252274703032</v>
      </c>
      <c r="E45" s="116">
        <v>2.2765793423385854</v>
      </c>
      <c r="F45" s="116">
        <v>3.2794980050654257</v>
      </c>
      <c r="G45" s="116">
        <v>4.0807643899688273</v>
      </c>
      <c r="H45" s="116">
        <v>6.0954206856888495</v>
      </c>
      <c r="I45" s="116">
        <v>6.8060820827298585</v>
      </c>
      <c r="J45" s="116">
        <v>7.6955934754458823</v>
      </c>
      <c r="K45" s="116">
        <v>9.1908448737787598</v>
      </c>
    </row>
    <row r="46" spans="1:11">
      <c r="A46" s="113" t="s">
        <v>70</v>
      </c>
      <c r="B46" s="117">
        <v>5.0135473006431397</v>
      </c>
      <c r="C46" s="117">
        <v>4.5555384891222275</v>
      </c>
      <c r="D46" s="116">
        <v>0.26182740763729884</v>
      </c>
      <c r="E46" s="116">
        <v>2.019456474603694</v>
      </c>
      <c r="F46" s="116">
        <v>3.065053944687024</v>
      </c>
      <c r="G46" s="116">
        <v>3.9004179039535796</v>
      </c>
      <c r="H46" s="116">
        <v>5.9938716106476502</v>
      </c>
      <c r="I46" s="116">
        <v>6.7295700832655712</v>
      </c>
      <c r="J46" s="116">
        <v>7.6504195563370008</v>
      </c>
      <c r="K46" s="116">
        <v>9.1983496599188488</v>
      </c>
    </row>
    <row r="47" spans="1:11">
      <c r="A47" s="113" t="s">
        <v>67</v>
      </c>
      <c r="B47" s="116">
        <v>4.9842849265256746</v>
      </c>
      <c r="C47" s="116">
        <v>4.6586209403237149</v>
      </c>
      <c r="D47" s="116">
        <v>3.8611104089004478E-2</v>
      </c>
      <c r="E47" s="116">
        <v>1.8679824184302403</v>
      </c>
      <c r="F47" s="116">
        <v>2.9562586958700598</v>
      </c>
      <c r="G47" s="116">
        <v>3.8257202294997681</v>
      </c>
      <c r="H47" s="116">
        <v>5.997971347167887</v>
      </c>
      <c r="I47" s="116">
        <v>6.7587068953627218</v>
      </c>
      <c r="J47" s="116">
        <v>7.7108944487895581</v>
      </c>
      <c r="K47" s="116">
        <v>9.3115032576203767</v>
      </c>
    </row>
    <row r="48" spans="1:11">
      <c r="A48" s="113" t="s">
        <v>68</v>
      </c>
      <c r="B48" s="116">
        <v>4.9206415074061027</v>
      </c>
      <c r="C48" s="116"/>
      <c r="D48" s="116">
        <v>-2.5032315030567354E-2</v>
      </c>
      <c r="E48" s="116">
        <v>1.8043389993106684</v>
      </c>
      <c r="F48" s="116">
        <v>2.892615276750488</v>
      </c>
      <c r="G48" s="116">
        <v>3.7620768103801963</v>
      </c>
      <c r="H48" s="116">
        <v>5.9343279280483152</v>
      </c>
      <c r="I48" s="116">
        <v>6.69506347624315</v>
      </c>
      <c r="J48" s="116">
        <v>7.6472510296699863</v>
      </c>
      <c r="K48" s="116">
        <v>9.2478598385008048</v>
      </c>
    </row>
  </sheetData>
  <hyperlinks>
    <hyperlink ref="A1" location="List!A1" display="List!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1"/>
  <sheetViews>
    <sheetView workbookViewId="0">
      <selection activeCell="B1" sqref="B1"/>
    </sheetView>
  </sheetViews>
  <sheetFormatPr defaultColWidth="8.88671875" defaultRowHeight="16.5"/>
  <cols>
    <col min="1" max="1" width="16.5546875" style="3" customWidth="1"/>
    <col min="2" max="16384" width="8.88671875" style="3"/>
  </cols>
  <sheetData>
    <row r="1" spans="1:13">
      <c r="A1" s="239" t="s">
        <v>528</v>
      </c>
      <c r="B1" s="166" t="s">
        <v>82</v>
      </c>
      <c r="C1" s="166" t="s">
        <v>70</v>
      </c>
      <c r="D1" s="166" t="s">
        <v>67</v>
      </c>
      <c r="E1" s="166" t="s">
        <v>68</v>
      </c>
      <c r="F1" s="166" t="s">
        <v>83</v>
      </c>
      <c r="G1" s="166" t="s">
        <v>70</v>
      </c>
      <c r="H1" s="166" t="s">
        <v>67</v>
      </c>
      <c r="I1" s="166" t="s">
        <v>68</v>
      </c>
      <c r="J1" s="166" t="s">
        <v>84</v>
      </c>
      <c r="K1" s="166" t="s">
        <v>206</v>
      </c>
      <c r="L1" s="166" t="s">
        <v>167</v>
      </c>
      <c r="M1" s="166" t="s">
        <v>154</v>
      </c>
    </row>
    <row r="2" spans="1:13">
      <c r="A2" s="31" t="s">
        <v>242</v>
      </c>
      <c r="B2" s="164">
        <v>1.2</v>
      </c>
      <c r="C2" s="164">
        <v>0</v>
      </c>
      <c r="D2" s="164">
        <v>0.8</v>
      </c>
      <c r="E2" s="164">
        <v>-0.9</v>
      </c>
      <c r="F2" s="164">
        <v>-0.7</v>
      </c>
      <c r="G2" s="164">
        <v>0.4</v>
      </c>
      <c r="H2" s="164">
        <v>0.1</v>
      </c>
      <c r="I2" s="164">
        <v>1.3</v>
      </c>
      <c r="J2" s="164">
        <v>1.9</v>
      </c>
      <c r="K2" s="162">
        <v>0</v>
      </c>
      <c r="L2" s="162">
        <v>-1</v>
      </c>
      <c r="M2" s="162">
        <v>-3.1</v>
      </c>
    </row>
    <row r="3" spans="1:13">
      <c r="A3" s="31" t="s">
        <v>243</v>
      </c>
      <c r="B3" s="164">
        <v>-0.7</v>
      </c>
      <c r="C3" s="164">
        <v>2.1</v>
      </c>
      <c r="D3" s="164">
        <v>-0.5</v>
      </c>
      <c r="E3" s="164">
        <v>0.6</v>
      </c>
      <c r="F3" s="164">
        <v>-2.2999999999999998</v>
      </c>
      <c r="G3" s="164">
        <v>-4.5</v>
      </c>
      <c r="H3" s="164">
        <v>-2.1</v>
      </c>
      <c r="I3" s="164">
        <v>-3.6</v>
      </c>
      <c r="J3" s="164">
        <v>-3.9</v>
      </c>
      <c r="K3" s="162">
        <v>-3.4</v>
      </c>
      <c r="L3" s="162">
        <v>-1.7</v>
      </c>
      <c r="M3" s="162">
        <v>0.3</v>
      </c>
    </row>
    <row r="4" spans="1:13">
      <c r="A4" s="31" t="s">
        <v>244</v>
      </c>
      <c r="B4" s="165">
        <f>B2+B3</f>
        <v>0.5</v>
      </c>
      <c r="C4" s="165">
        <f t="shared" ref="C4:J4" si="0">C2+C3</f>
        <v>2.1</v>
      </c>
      <c r="D4" s="165">
        <f t="shared" si="0"/>
        <v>0.30000000000000004</v>
      </c>
      <c r="E4" s="165">
        <f t="shared" si="0"/>
        <v>-0.30000000000000004</v>
      </c>
      <c r="F4" s="165">
        <f t="shared" si="0"/>
        <v>-3</v>
      </c>
      <c r="G4" s="165">
        <f t="shared" si="0"/>
        <v>-4.0999999999999996</v>
      </c>
      <c r="H4" s="165">
        <f t="shared" si="0"/>
        <v>-2</v>
      </c>
      <c r="I4" s="165">
        <f t="shared" si="0"/>
        <v>-2.2999999999999998</v>
      </c>
      <c r="J4" s="165">
        <f t="shared" si="0"/>
        <v>-2</v>
      </c>
      <c r="K4" s="163">
        <f>K2+K3</f>
        <v>-3.4</v>
      </c>
      <c r="L4" s="163">
        <f>L2+L3</f>
        <v>-2.7</v>
      </c>
      <c r="M4" s="163">
        <f>M2+M3</f>
        <v>-2.8000000000000003</v>
      </c>
    </row>
    <row r="21" spans="3:3">
      <c r="C21" s="22"/>
    </row>
  </sheetData>
  <hyperlinks>
    <hyperlink ref="A1" location="List!A1" display="List!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9"/>
  <sheetViews>
    <sheetView workbookViewId="0">
      <selection activeCell="G9" sqref="G9"/>
    </sheetView>
  </sheetViews>
  <sheetFormatPr defaultColWidth="8.88671875" defaultRowHeight="16.5"/>
  <cols>
    <col min="1" max="16384" width="8.88671875" style="22"/>
  </cols>
  <sheetData>
    <row r="1" spans="1:4">
      <c r="A1" s="239" t="s">
        <v>528</v>
      </c>
      <c r="B1" s="31" t="s">
        <v>282</v>
      </c>
      <c r="C1" s="31" t="s">
        <v>283</v>
      </c>
      <c r="D1" s="31" t="s">
        <v>284</v>
      </c>
    </row>
    <row r="2" spans="1:4">
      <c r="A2" s="31" t="s">
        <v>279</v>
      </c>
      <c r="B2" s="60">
        <v>396.70499999999998</v>
      </c>
      <c r="C2" s="60">
        <v>335.78399999999999</v>
      </c>
      <c r="D2" s="60">
        <v>321.601</v>
      </c>
    </row>
    <row r="3" spans="1:4">
      <c r="A3" s="31" t="s">
        <v>280</v>
      </c>
      <c r="B3" s="60">
        <v>483.78800000000001</v>
      </c>
      <c r="C3" s="60">
        <v>507.166</v>
      </c>
      <c r="D3" s="60">
        <v>457.39</v>
      </c>
    </row>
    <row r="4" spans="1:4">
      <c r="A4" s="31" t="s">
        <v>281</v>
      </c>
      <c r="B4" s="60">
        <f>B2-B3</f>
        <v>-87.083000000000027</v>
      </c>
      <c r="C4" s="60">
        <f>C2-C3</f>
        <v>-171.38200000000001</v>
      </c>
      <c r="D4" s="60">
        <f>D2-D3</f>
        <v>-135.78899999999999</v>
      </c>
    </row>
    <row r="19" spans="3:3">
      <c r="C19" s="3"/>
    </row>
  </sheetData>
  <hyperlinks>
    <hyperlink ref="A1" location="List!A1" display="List!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8"/>
  <sheetViews>
    <sheetView workbookViewId="0">
      <selection activeCell="B1" sqref="B1:C1"/>
    </sheetView>
  </sheetViews>
  <sheetFormatPr defaultColWidth="8.88671875" defaultRowHeight="16.5"/>
  <cols>
    <col min="1" max="1" width="21.21875" style="3" customWidth="1"/>
    <col min="2" max="16384" width="8.88671875" style="3"/>
  </cols>
  <sheetData>
    <row r="1" spans="1:3">
      <c r="A1" s="239" t="s">
        <v>528</v>
      </c>
      <c r="B1" s="31" t="s">
        <v>282</v>
      </c>
      <c r="C1" s="31" t="s">
        <v>283</v>
      </c>
    </row>
    <row r="2" spans="1:3">
      <c r="A2" s="31" t="s">
        <v>286</v>
      </c>
      <c r="B2" s="161">
        <v>70666</v>
      </c>
      <c r="C2" s="161">
        <v>202265</v>
      </c>
    </row>
    <row r="3" spans="1:3">
      <c r="A3" s="31" t="s">
        <v>285</v>
      </c>
      <c r="B3" s="161">
        <v>-6283</v>
      </c>
      <c r="C3" s="161">
        <v>-44605</v>
      </c>
    </row>
    <row r="4" spans="1:3">
      <c r="A4" s="31" t="s">
        <v>287</v>
      </c>
      <c r="B4" s="161">
        <v>22701</v>
      </c>
      <c r="C4" s="161">
        <v>13907</v>
      </c>
    </row>
    <row r="18" spans="9:9">
      <c r="I18" s="22"/>
    </row>
  </sheetData>
  <hyperlinks>
    <hyperlink ref="A1" location="List!A1" display="List!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27"/>
  <sheetViews>
    <sheetView zoomScale="115" zoomScaleNormal="115" workbookViewId="0">
      <selection activeCell="A2" sqref="A2:A13"/>
    </sheetView>
  </sheetViews>
  <sheetFormatPr defaultColWidth="8.88671875" defaultRowHeight="14.25"/>
  <cols>
    <col min="1" max="16384" width="8.88671875" style="31"/>
  </cols>
  <sheetData>
    <row r="1" spans="1:14" ht="15">
      <c r="A1" s="239" t="s">
        <v>528</v>
      </c>
      <c r="B1" s="31" t="s">
        <v>288</v>
      </c>
      <c r="C1" s="31" t="s">
        <v>289</v>
      </c>
      <c r="D1" s="31" t="s">
        <v>290</v>
      </c>
      <c r="E1" s="31" t="s">
        <v>291</v>
      </c>
      <c r="F1" s="31" t="s">
        <v>292</v>
      </c>
      <c r="G1" s="31" t="s">
        <v>293</v>
      </c>
    </row>
    <row r="2" spans="1:14">
      <c r="A2" s="31" t="s">
        <v>82</v>
      </c>
      <c r="B2" s="44">
        <v>0.11445561694700629</v>
      </c>
      <c r="C2" s="44">
        <v>4.5893943485694706E-2</v>
      </c>
      <c r="D2" s="44">
        <v>-5.5301521220841462E-2</v>
      </c>
      <c r="E2" s="44">
        <v>2.1852508842937938E-2</v>
      </c>
      <c r="F2" s="44">
        <v>4.4015660102261905E-2</v>
      </c>
      <c r="G2" s="44">
        <v>4.4015660102261905E-2</v>
      </c>
      <c r="J2" s="70"/>
    </row>
    <row r="3" spans="1:14">
      <c r="A3" s="31" t="s">
        <v>70</v>
      </c>
      <c r="B3" s="64">
        <v>7.6771066713997846E-2</v>
      </c>
      <c r="C3" s="64">
        <v>-4.4135399121073247E-3</v>
      </c>
      <c r="D3" s="64">
        <v>-8.694748096349926E-2</v>
      </c>
      <c r="E3" s="64">
        <v>1.8583764267279007E-2</v>
      </c>
      <c r="F3" s="64">
        <v>2.4323337794274237E-2</v>
      </c>
      <c r="G3" s="64">
        <v>2.4323337794274237E-2</v>
      </c>
      <c r="J3" s="70"/>
    </row>
    <row r="4" spans="1:14">
      <c r="A4" s="31" t="s">
        <v>67</v>
      </c>
      <c r="B4" s="64">
        <v>7.3640316153773713E-2</v>
      </c>
      <c r="C4" s="64">
        <v>-5.105238534259627E-2</v>
      </c>
      <c r="D4" s="64">
        <v>-0.11530637498360448</v>
      </c>
      <c r="E4" s="64">
        <v>4.1776653174891723E-2</v>
      </c>
      <c r="F4" s="64">
        <v>-2.522031674335537E-2</v>
      </c>
      <c r="G4" s="64">
        <v>-2.522031674335537E-2</v>
      </c>
      <c r="J4" s="70"/>
    </row>
    <row r="5" spans="1:14">
      <c r="A5" s="31" t="s">
        <v>68</v>
      </c>
      <c r="B5" s="64">
        <v>5.047659915417043E-2</v>
      </c>
      <c r="C5" s="64">
        <v>-8.2547105426899497E-2</v>
      </c>
      <c r="D5" s="64">
        <v>-0.2121376500342636</v>
      </c>
      <c r="E5" s="64">
        <v>4.1750001703303209E-2</v>
      </c>
      <c r="F5" s="64">
        <v>-9.889502013034103E-3</v>
      </c>
      <c r="G5" s="64">
        <v>-9.889502013034103E-3</v>
      </c>
      <c r="J5" s="70"/>
    </row>
    <row r="6" spans="1:14">
      <c r="A6" s="31" t="s">
        <v>83</v>
      </c>
      <c r="B6" s="64">
        <v>8.0383535236959749E-2</v>
      </c>
      <c r="C6" s="64">
        <v>-5.0421273451288752E-2</v>
      </c>
      <c r="D6" s="64">
        <v>-0.10105354930123028</v>
      </c>
      <c r="E6" s="64">
        <v>8.5998982518495665E-2</v>
      </c>
      <c r="F6" s="64">
        <v>7.2132315126921476E-2</v>
      </c>
      <c r="G6" s="64">
        <v>7.2132315126921476E-2</v>
      </c>
      <c r="J6" s="154"/>
    </row>
    <row r="7" spans="1:14">
      <c r="A7" s="31" t="s">
        <v>70</v>
      </c>
      <c r="B7" s="64">
        <v>-5.1018723754286555E-3</v>
      </c>
      <c r="C7" s="64">
        <v>-5.2267496100827489E-2</v>
      </c>
      <c r="D7" s="64">
        <v>-0.12253016839573377</v>
      </c>
      <c r="E7" s="64">
        <v>0.15283226486527979</v>
      </c>
      <c r="F7" s="64">
        <v>6.6927200491466998E-2</v>
      </c>
      <c r="G7" s="64">
        <v>6.6927200491466998E-2</v>
      </c>
      <c r="J7" s="70"/>
    </row>
    <row r="8" spans="1:14">
      <c r="A8" s="31" t="s">
        <v>67</v>
      </c>
      <c r="B8" s="64">
        <v>6.7148068108663639E-2</v>
      </c>
      <c r="C8" s="64">
        <v>-0.13498488780310311</v>
      </c>
      <c r="D8" s="64">
        <v>7.7799803599125847E-2</v>
      </c>
      <c r="E8" s="64">
        <v>0.13193021697358703</v>
      </c>
      <c r="F8" s="64">
        <v>4.6607882048520108E-2</v>
      </c>
      <c r="G8" s="64">
        <v>4.6607882048520108E-2</v>
      </c>
      <c r="J8" s="70"/>
    </row>
    <row r="9" spans="1:14">
      <c r="A9" s="31" t="s">
        <v>68</v>
      </c>
      <c r="B9" s="64">
        <v>0.11586708115238324</v>
      </c>
      <c r="C9" s="64">
        <v>6.7239041016456294E-2</v>
      </c>
      <c r="D9" s="64">
        <v>0.1240648284193253</v>
      </c>
      <c r="E9" s="64">
        <v>0.12136351213301168</v>
      </c>
      <c r="F9" s="64">
        <v>0.11041576071887491</v>
      </c>
      <c r="G9" s="64">
        <v>0.11041576071887491</v>
      </c>
      <c r="J9" s="70"/>
    </row>
    <row r="10" spans="1:14">
      <c r="A10" s="31" t="s">
        <v>84</v>
      </c>
      <c r="B10" s="64">
        <v>6.384655964602913E-2</v>
      </c>
      <c r="C10" s="64">
        <v>3.3547378864302855E-3</v>
      </c>
      <c r="D10" s="64">
        <v>0.13442794349076806</v>
      </c>
      <c r="E10" s="64">
        <v>0.12095494161722087</v>
      </c>
      <c r="F10" s="64">
        <v>9.6163216789007175E-2</v>
      </c>
      <c r="G10" s="64">
        <v>9.9242415951140972E-2</v>
      </c>
      <c r="J10" s="70"/>
    </row>
    <row r="11" spans="1:14">
      <c r="A11" s="31" t="s">
        <v>70</v>
      </c>
      <c r="B11" s="64">
        <v>7.1485938462002144E-2</v>
      </c>
      <c r="C11" s="64">
        <v>8.1762795226400162E-2</v>
      </c>
      <c r="D11" s="64">
        <v>6.8614300782598295E-2</v>
      </c>
      <c r="E11" s="64">
        <v>8.4171640482898061E-2</v>
      </c>
      <c r="F11" s="64">
        <v>7.1745893225522786E-2</v>
      </c>
      <c r="G11" s="64">
        <v>7.4008453681758513E-2</v>
      </c>
      <c r="J11" s="70"/>
    </row>
    <row r="12" spans="1:14">
      <c r="A12" s="31" t="s">
        <v>67</v>
      </c>
      <c r="B12" s="64">
        <v>2.8649542392276857E-2</v>
      </c>
      <c r="C12" s="64">
        <v>-0.10765783452240939</v>
      </c>
      <c r="D12" s="64">
        <v>-3.6807507397045923E-3</v>
      </c>
      <c r="E12" s="64">
        <v>7.6630663108075078E-2</v>
      </c>
      <c r="F12" s="64">
        <v>3.4848321090618979E-2</v>
      </c>
      <c r="G12" s="64">
        <v>2.532364912326358E-2</v>
      </c>
      <c r="J12" s="70"/>
    </row>
    <row r="13" spans="1:14">
      <c r="A13" s="31" t="s">
        <v>68</v>
      </c>
      <c r="B13" s="64">
        <v>1.1322371634351498E-2</v>
      </c>
      <c r="C13" s="64">
        <v>-0.13688798600058177</v>
      </c>
      <c r="D13" s="64">
        <v>-2.7018981721294751E-2</v>
      </c>
      <c r="E13" s="64">
        <v>0.10686217650152159</v>
      </c>
      <c r="F13" s="64">
        <v>1.9591257474599503E-2</v>
      </c>
      <c r="G13" s="64">
        <v>3.4297362371119959E-2</v>
      </c>
    </row>
    <row r="14" spans="1:14">
      <c r="F14" s="64"/>
    </row>
    <row r="15" spans="1:14">
      <c r="J15" s="154"/>
      <c r="K15" s="154"/>
      <c r="L15" s="154"/>
      <c r="M15" s="154"/>
      <c r="N15" s="154"/>
    </row>
    <row r="16" spans="1:14">
      <c r="J16" s="154"/>
      <c r="K16" s="154"/>
      <c r="L16" s="154"/>
      <c r="M16" s="154"/>
      <c r="N16" s="154"/>
    </row>
    <row r="17" spans="10:14">
      <c r="J17" s="154"/>
      <c r="K17" s="154"/>
      <c r="L17" s="154"/>
      <c r="M17" s="154"/>
      <c r="N17" s="154"/>
    </row>
    <row r="18" spans="10:14">
      <c r="J18" s="154"/>
      <c r="K18" s="154"/>
      <c r="L18" s="154"/>
      <c r="M18" s="154"/>
      <c r="N18" s="154"/>
    </row>
    <row r="19" spans="10:14">
      <c r="J19" s="154"/>
      <c r="K19" s="154"/>
      <c r="L19" s="154"/>
      <c r="M19" s="154"/>
      <c r="N19" s="154"/>
    </row>
    <row r="20" spans="10:14">
      <c r="J20" s="154"/>
      <c r="K20" s="154"/>
      <c r="L20" s="154"/>
      <c r="M20" s="154"/>
      <c r="N20" s="154"/>
    </row>
    <row r="21" spans="10:14">
      <c r="J21" s="154"/>
      <c r="K21" s="154"/>
      <c r="L21" s="154"/>
      <c r="M21" s="154"/>
      <c r="N21" s="154"/>
    </row>
    <row r="22" spans="10:14">
      <c r="J22" s="154"/>
      <c r="K22" s="154"/>
      <c r="L22" s="154"/>
      <c r="M22" s="154"/>
      <c r="N22" s="154"/>
    </row>
    <row r="23" spans="10:14">
      <c r="J23" s="154"/>
      <c r="K23" s="154"/>
      <c r="L23" s="154"/>
      <c r="M23" s="154"/>
      <c r="N23" s="154"/>
    </row>
    <row r="24" spans="10:14">
      <c r="J24" s="154"/>
      <c r="K24" s="154"/>
      <c r="L24" s="154"/>
      <c r="M24" s="154"/>
      <c r="N24" s="154"/>
    </row>
    <row r="25" spans="10:14">
      <c r="J25" s="154"/>
      <c r="K25" s="154"/>
      <c r="L25" s="154"/>
      <c r="M25" s="154"/>
      <c r="N25" s="154"/>
    </row>
    <row r="26" spans="10:14">
      <c r="J26" s="154"/>
      <c r="K26" s="154"/>
      <c r="L26" s="154"/>
      <c r="M26" s="154"/>
      <c r="N26" s="154"/>
    </row>
    <row r="27" spans="10:14">
      <c r="J27" s="70"/>
      <c r="K27" s="70"/>
      <c r="L27" s="70"/>
      <c r="M27" s="70"/>
    </row>
  </sheetData>
  <hyperlinks>
    <hyperlink ref="A1" location="List!A1" display="List!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B1" sqref="B1:C1"/>
    </sheetView>
  </sheetViews>
  <sheetFormatPr defaultColWidth="8.88671875" defaultRowHeight="14.25"/>
  <cols>
    <col min="1" max="16384" width="8.88671875" style="31"/>
  </cols>
  <sheetData>
    <row r="1" spans="1:9" ht="15">
      <c r="A1" s="239" t="s">
        <v>528</v>
      </c>
      <c r="B1" s="31" t="s">
        <v>294</v>
      </c>
      <c r="C1" s="31" t="s">
        <v>295</v>
      </c>
    </row>
    <row r="2" spans="1:9">
      <c r="A2" s="31" t="s">
        <v>162</v>
      </c>
      <c r="B2" s="43">
        <v>5.6</v>
      </c>
      <c r="C2" s="43">
        <v>5.6</v>
      </c>
      <c r="F2" s="43"/>
      <c r="I2" s="43"/>
    </row>
    <row r="3" spans="1:9">
      <c r="A3" s="31" t="s">
        <v>67</v>
      </c>
      <c r="B3" s="43">
        <v>3.7</v>
      </c>
      <c r="C3" s="43">
        <v>3.7</v>
      </c>
      <c r="F3" s="43"/>
      <c r="I3" s="43"/>
    </row>
    <row r="4" spans="1:9">
      <c r="A4" s="31" t="s">
        <v>68</v>
      </c>
      <c r="B4" s="43">
        <v>4.3</v>
      </c>
      <c r="C4" s="43">
        <v>4.3</v>
      </c>
      <c r="F4" s="43"/>
      <c r="I4" s="43"/>
    </row>
    <row r="5" spans="1:9">
      <c r="A5" s="31" t="s">
        <v>83</v>
      </c>
      <c r="B5" s="43">
        <v>3</v>
      </c>
      <c r="C5" s="43">
        <v>3</v>
      </c>
      <c r="F5" s="43"/>
      <c r="I5" s="43"/>
    </row>
    <row r="6" spans="1:9">
      <c r="A6" s="31" t="s">
        <v>70</v>
      </c>
      <c r="B6" s="43">
        <v>3.4</v>
      </c>
      <c r="C6" s="43">
        <v>3.4</v>
      </c>
      <c r="F6" s="43"/>
      <c r="I6" s="43"/>
    </row>
    <row r="7" spans="1:9">
      <c r="A7" s="31" t="s">
        <v>67</v>
      </c>
      <c r="B7" s="43">
        <v>3.4</v>
      </c>
      <c r="C7" s="43">
        <v>3.4</v>
      </c>
      <c r="F7" s="43"/>
      <c r="I7" s="43"/>
    </row>
    <row r="8" spans="1:9">
      <c r="A8" s="31" t="s">
        <v>68</v>
      </c>
      <c r="B8" s="43">
        <v>6.1</v>
      </c>
      <c r="C8" s="43">
        <v>6.1</v>
      </c>
      <c r="F8" s="43"/>
      <c r="I8" s="43"/>
    </row>
    <row r="9" spans="1:9">
      <c r="A9" s="31" t="s">
        <v>84</v>
      </c>
      <c r="B9" s="43">
        <v>6.1</v>
      </c>
      <c r="C9" s="43">
        <v>5.9</v>
      </c>
      <c r="F9" s="43"/>
      <c r="I9" s="43"/>
    </row>
    <row r="10" spans="1:9">
      <c r="A10" s="31" t="s">
        <v>70</v>
      </c>
      <c r="B10" s="2">
        <v>5.3</v>
      </c>
      <c r="C10" s="2">
        <v>6.4</v>
      </c>
      <c r="F10" s="43"/>
      <c r="I10" s="2"/>
    </row>
    <row r="11" spans="1:9">
      <c r="A11" s="31" t="s">
        <v>67</v>
      </c>
      <c r="B11" s="43">
        <v>4.5</v>
      </c>
      <c r="C11" s="2">
        <v>7.2</v>
      </c>
    </row>
    <row r="12" spans="1:9">
      <c r="A12" s="31" t="s">
        <v>68</v>
      </c>
      <c r="B12" s="42">
        <v>6</v>
      </c>
      <c r="C12" s="31">
        <v>6.2</v>
      </c>
    </row>
  </sheetData>
  <hyperlinks>
    <hyperlink ref="A1" location="List!A1" display="List!A1"/>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2" sqref="A2:A17"/>
    </sheetView>
  </sheetViews>
  <sheetFormatPr defaultColWidth="8.88671875" defaultRowHeight="14.25"/>
  <cols>
    <col min="1" max="16384" width="8.88671875" style="31"/>
  </cols>
  <sheetData>
    <row r="1" spans="1:12" ht="15">
      <c r="A1" s="239" t="s">
        <v>528</v>
      </c>
      <c r="B1" s="31" t="s">
        <v>296</v>
      </c>
      <c r="C1" s="31" t="s">
        <v>298</v>
      </c>
      <c r="D1" s="31" t="s">
        <v>297</v>
      </c>
    </row>
    <row r="2" spans="1:12">
      <c r="A2" s="31" t="s">
        <v>81</v>
      </c>
      <c r="B2" s="43">
        <v>8.2286982785561467</v>
      </c>
      <c r="C2" s="43">
        <v>10.38627982451618</v>
      </c>
      <c r="D2" s="43">
        <v>-2.1575815459600332</v>
      </c>
      <c r="E2" s="42"/>
      <c r="J2" s="43"/>
      <c r="K2" s="43"/>
      <c r="L2" s="42"/>
    </row>
    <row r="3" spans="1:12">
      <c r="A3" s="31" t="s">
        <v>70</v>
      </c>
      <c r="B3" s="43">
        <v>6.5610038139544242</v>
      </c>
      <c r="C3" s="43">
        <v>14.152038846682856</v>
      </c>
      <c r="D3" s="43">
        <v>-7.5910350327284322</v>
      </c>
      <c r="E3" s="42"/>
      <c r="J3" s="43"/>
      <c r="K3" s="43"/>
      <c r="L3" s="42"/>
    </row>
    <row r="4" spans="1:12">
      <c r="A4" s="31" t="s">
        <v>67</v>
      </c>
      <c r="B4" s="43">
        <v>6.7794774194163097</v>
      </c>
      <c r="C4" s="43">
        <v>8.7559590603525521</v>
      </c>
      <c r="D4" s="43">
        <v>-1.9764816409362425</v>
      </c>
      <c r="E4" s="42"/>
      <c r="J4" s="43"/>
      <c r="K4" s="43"/>
      <c r="L4" s="42"/>
    </row>
    <row r="5" spans="1:12">
      <c r="A5" s="31" t="s">
        <v>68</v>
      </c>
      <c r="B5" s="43">
        <v>5.3083358986436009</v>
      </c>
      <c r="C5" s="43">
        <v>7.6445809076194564</v>
      </c>
      <c r="D5" s="43">
        <v>-2.3362450089758555</v>
      </c>
      <c r="E5" s="42"/>
      <c r="J5" s="43"/>
      <c r="K5" s="43"/>
      <c r="L5" s="42"/>
    </row>
    <row r="6" spans="1:12">
      <c r="A6" s="31" t="s">
        <v>82</v>
      </c>
      <c r="B6" s="43">
        <v>5.7988725189059052</v>
      </c>
      <c r="C6" s="43">
        <v>14.897016734794903</v>
      </c>
      <c r="D6" s="43">
        <v>-9.0981442158889969</v>
      </c>
      <c r="E6" s="42"/>
      <c r="J6" s="43"/>
      <c r="K6" s="43"/>
      <c r="L6" s="42"/>
    </row>
    <row r="7" spans="1:12">
      <c r="A7" s="31" t="s">
        <v>70</v>
      </c>
      <c r="B7" s="43">
        <v>5.6</v>
      </c>
      <c r="C7" s="43">
        <v>10.38467978759914</v>
      </c>
      <c r="D7" s="43">
        <v>-4.7846797875991403</v>
      </c>
      <c r="E7" s="42"/>
      <c r="J7" s="43"/>
      <c r="K7" s="43"/>
      <c r="L7" s="42"/>
    </row>
    <row r="8" spans="1:12">
      <c r="A8" s="31" t="s">
        <v>67</v>
      </c>
      <c r="B8" s="43">
        <v>3.7</v>
      </c>
      <c r="C8" s="43">
        <v>6.643058380365801</v>
      </c>
      <c r="D8" s="43">
        <v>-2.9430583803658008</v>
      </c>
      <c r="E8" s="42"/>
      <c r="J8" s="43"/>
      <c r="K8" s="43"/>
      <c r="L8" s="42"/>
    </row>
    <row r="9" spans="1:12">
      <c r="A9" s="31" t="s">
        <v>68</v>
      </c>
      <c r="B9" s="43">
        <v>4.3</v>
      </c>
      <c r="C9" s="43">
        <v>2.6414222523475104</v>
      </c>
      <c r="D9" s="43">
        <v>1.6585777476524894</v>
      </c>
      <c r="E9" s="42"/>
      <c r="J9" s="43"/>
      <c r="K9" s="43"/>
      <c r="L9" s="42"/>
    </row>
    <row r="10" spans="1:12">
      <c r="A10" s="31" t="s">
        <v>83</v>
      </c>
      <c r="B10" s="43">
        <v>3</v>
      </c>
      <c r="C10" s="43">
        <v>10.095721677528019</v>
      </c>
      <c r="D10" s="43">
        <v>-7.0957216775280187</v>
      </c>
      <c r="E10" s="42"/>
      <c r="J10" s="43"/>
      <c r="K10" s="43"/>
      <c r="L10" s="42"/>
    </row>
    <row r="11" spans="1:12">
      <c r="A11" s="31" t="s">
        <v>70</v>
      </c>
      <c r="B11" s="43">
        <v>3.4</v>
      </c>
      <c r="C11" s="43">
        <v>2.9228764602762425</v>
      </c>
      <c r="D11" s="43">
        <v>0.47712353972375743</v>
      </c>
      <c r="E11" s="42"/>
      <c r="J11" s="43"/>
      <c r="K11" s="43"/>
      <c r="L11" s="42"/>
    </row>
    <row r="12" spans="1:12">
      <c r="A12" s="31" t="s">
        <v>67</v>
      </c>
      <c r="B12" s="43">
        <v>3.4</v>
      </c>
      <c r="C12" s="43">
        <v>2.3908408231820886</v>
      </c>
      <c r="D12" s="43">
        <v>1.0091591768179113</v>
      </c>
      <c r="E12" s="42"/>
      <c r="J12" s="43"/>
      <c r="K12" s="43"/>
      <c r="L12" s="42"/>
    </row>
    <row r="13" spans="1:12">
      <c r="A13" s="31" t="s">
        <v>68</v>
      </c>
      <c r="B13" s="43">
        <v>6.1</v>
      </c>
      <c r="C13" s="43">
        <v>11.884228072033622</v>
      </c>
      <c r="D13" s="43">
        <v>-5.7842280720336223</v>
      </c>
      <c r="E13" s="42"/>
      <c r="J13" s="43"/>
      <c r="K13" s="43"/>
      <c r="L13" s="42"/>
    </row>
    <row r="14" spans="1:12">
      <c r="A14" s="31" t="s">
        <v>84</v>
      </c>
      <c r="B14" s="43">
        <v>6.1</v>
      </c>
      <c r="C14" s="43">
        <v>3.9216903162649288</v>
      </c>
      <c r="D14" s="43">
        <v>2.1783096837350708</v>
      </c>
      <c r="E14" s="42"/>
      <c r="J14" s="43"/>
      <c r="K14" s="43"/>
      <c r="L14" s="42"/>
    </row>
    <row r="15" spans="1:12">
      <c r="A15" s="31" t="s">
        <v>70</v>
      </c>
      <c r="B15" s="2">
        <v>5.3</v>
      </c>
      <c r="C15" s="43">
        <v>2.3820964295599083</v>
      </c>
      <c r="D15" s="43">
        <v>2.9179035704400902</v>
      </c>
      <c r="E15" s="42"/>
      <c r="K15" s="42"/>
      <c r="L15" s="42"/>
    </row>
    <row r="16" spans="1:12">
      <c r="A16" s="31" t="s">
        <v>67</v>
      </c>
      <c r="B16" s="43">
        <v>4.5</v>
      </c>
      <c r="C16" s="43">
        <v>-4.2</v>
      </c>
      <c r="D16" s="43">
        <v>8.6999999999999993</v>
      </c>
      <c r="E16" s="42"/>
      <c r="K16" s="42"/>
      <c r="L16" s="42"/>
    </row>
    <row r="17" spans="1:4">
      <c r="A17" s="31" t="s">
        <v>68</v>
      </c>
      <c r="B17" s="42">
        <v>6</v>
      </c>
      <c r="C17" s="31">
        <v>-2.5</v>
      </c>
      <c r="D17" s="31">
        <v>8.5</v>
      </c>
    </row>
    <row r="20" spans="1:4">
      <c r="C20" s="42"/>
      <c r="D20" s="42"/>
    </row>
    <row r="21" spans="1:4">
      <c r="C21" s="42"/>
      <c r="D21" s="42"/>
    </row>
    <row r="22" spans="1:4">
      <c r="C22" s="42"/>
      <c r="D22" s="42"/>
    </row>
    <row r="23" spans="1:4">
      <c r="C23" s="42"/>
      <c r="D23" s="42"/>
    </row>
  </sheetData>
  <hyperlinks>
    <hyperlink ref="A1" location="List!A1" display="List!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4"/>
  <sheetViews>
    <sheetView zoomScale="115" zoomScaleNormal="115" workbookViewId="0">
      <selection activeCell="N28" sqref="N28"/>
    </sheetView>
  </sheetViews>
  <sheetFormatPr defaultColWidth="8.88671875" defaultRowHeight="16.5"/>
  <cols>
    <col min="1" max="1" width="10" style="7" customWidth="1"/>
    <col min="2" max="3" width="8.88671875" style="7"/>
    <col min="4" max="4" width="0" style="7" hidden="1" customWidth="1"/>
    <col min="5" max="16384" width="8.88671875" style="7"/>
  </cols>
  <sheetData>
    <row r="1" spans="1:7">
      <c r="A1" s="239" t="s">
        <v>528</v>
      </c>
      <c r="B1" s="31" t="s">
        <v>299</v>
      </c>
      <c r="C1" s="31" t="s">
        <v>300</v>
      </c>
      <c r="D1" s="191" t="s">
        <v>105</v>
      </c>
      <c r="E1" s="31" t="s">
        <v>301</v>
      </c>
      <c r="F1" s="31" t="s">
        <v>302</v>
      </c>
      <c r="G1" s="31" t="s">
        <v>303</v>
      </c>
    </row>
    <row r="2" spans="1:7">
      <c r="A2" s="87">
        <v>42382</v>
      </c>
      <c r="B2" s="88">
        <v>9.1164000000000005</v>
      </c>
      <c r="C2" s="89">
        <v>8.8000000000000007</v>
      </c>
      <c r="D2" s="89"/>
      <c r="E2" s="88">
        <v>8.75</v>
      </c>
      <c r="F2" s="90">
        <v>7.25</v>
      </c>
      <c r="G2" s="90">
        <v>10.25</v>
      </c>
    </row>
    <row r="3" spans="1:7">
      <c r="A3" s="87">
        <v>42389</v>
      </c>
      <c r="B3" s="88">
        <v>8.9891000000000005</v>
      </c>
      <c r="C3" s="89">
        <v>9.1020429743676505</v>
      </c>
      <c r="D3" s="89"/>
      <c r="E3" s="88">
        <v>8.75</v>
      </c>
      <c r="F3" s="90">
        <v>7.25</v>
      </c>
      <c r="G3" s="90">
        <v>10.25</v>
      </c>
    </row>
    <row r="4" spans="1:7">
      <c r="A4" s="87">
        <v>42396</v>
      </c>
      <c r="B4" s="88">
        <v>9.1273999999999997</v>
      </c>
      <c r="C4" s="89">
        <v>8.9700000000000006</v>
      </c>
      <c r="D4" s="89"/>
      <c r="E4" s="88">
        <v>8.75</v>
      </c>
      <c r="F4" s="90">
        <v>7.25</v>
      </c>
      <c r="G4" s="90">
        <v>10.25</v>
      </c>
    </row>
    <row r="5" spans="1:7">
      <c r="A5" s="87">
        <v>42403</v>
      </c>
      <c r="B5" s="88">
        <v>9.1359999999999992</v>
      </c>
      <c r="C5" s="89">
        <v>8.9067955300513439</v>
      </c>
      <c r="D5" s="89"/>
      <c r="E5" s="88">
        <v>8.75</v>
      </c>
      <c r="F5" s="90">
        <v>7.25</v>
      </c>
      <c r="G5" s="90">
        <v>10.25</v>
      </c>
    </row>
    <row r="6" spans="1:7">
      <c r="A6" s="87">
        <v>42410</v>
      </c>
      <c r="B6" s="88">
        <v>9.1</v>
      </c>
      <c r="C6" s="89">
        <v>8.9911312692144971</v>
      </c>
      <c r="D6" s="89"/>
      <c r="E6" s="88">
        <v>8.75</v>
      </c>
      <c r="F6" s="90">
        <v>7.25</v>
      </c>
      <c r="G6" s="90">
        <v>10.25</v>
      </c>
    </row>
    <row r="7" spans="1:7">
      <c r="A7" s="87">
        <v>42417</v>
      </c>
      <c r="B7" s="88">
        <v>8.8009000000000004</v>
      </c>
      <c r="C7" s="89">
        <v>8.65</v>
      </c>
      <c r="D7" s="89"/>
      <c r="E7" s="88">
        <v>8.5</v>
      </c>
      <c r="F7" s="90">
        <v>7</v>
      </c>
      <c r="G7" s="90">
        <v>10</v>
      </c>
    </row>
    <row r="8" spans="1:7">
      <c r="A8" s="87">
        <v>42424</v>
      </c>
      <c r="B8" s="88">
        <v>8.7195999999999998</v>
      </c>
      <c r="C8" s="89">
        <v>8.65</v>
      </c>
      <c r="D8" s="89"/>
      <c r="E8" s="88">
        <v>8.5</v>
      </c>
      <c r="F8" s="90">
        <v>7</v>
      </c>
      <c r="G8" s="90">
        <v>10</v>
      </c>
    </row>
    <row r="9" spans="1:7">
      <c r="A9" s="87">
        <v>42431</v>
      </c>
      <c r="B9" s="88">
        <v>8.8008000000000006</v>
      </c>
      <c r="C9" s="89">
        <v>8.66</v>
      </c>
      <c r="D9" s="89"/>
      <c r="E9" s="88">
        <v>8.5</v>
      </c>
      <c r="F9" s="90">
        <v>7</v>
      </c>
      <c r="G9" s="90">
        <v>10</v>
      </c>
    </row>
    <row r="10" spans="1:7">
      <c r="A10" s="87">
        <v>42438</v>
      </c>
      <c r="B10" s="88">
        <v>8.8148</v>
      </c>
      <c r="C10" s="89">
        <v>8.6650815035928836</v>
      </c>
      <c r="D10" s="89"/>
      <c r="E10" s="88">
        <v>8.5</v>
      </c>
      <c r="F10" s="90">
        <v>7</v>
      </c>
      <c r="G10" s="90">
        <v>10</v>
      </c>
    </row>
    <row r="11" spans="1:7">
      <c r="A11" s="87">
        <v>42445</v>
      </c>
      <c r="B11" s="88">
        <v>8.7798999999999996</v>
      </c>
      <c r="C11" s="89">
        <v>8.65</v>
      </c>
      <c r="D11" s="89"/>
      <c r="E11" s="88">
        <v>8.5</v>
      </c>
      <c r="F11" s="90">
        <v>7</v>
      </c>
      <c r="G11" s="90">
        <v>10</v>
      </c>
    </row>
    <row r="12" spans="1:7">
      <c r="A12" s="87">
        <v>42452</v>
      </c>
      <c r="B12" s="88">
        <v>8.8132000000000001</v>
      </c>
      <c r="C12" s="89">
        <v>8.65</v>
      </c>
      <c r="D12" s="89"/>
      <c r="E12" s="88">
        <v>8.5</v>
      </c>
      <c r="F12" s="90">
        <v>7</v>
      </c>
      <c r="G12" s="90">
        <v>10</v>
      </c>
    </row>
    <row r="13" spans="1:7">
      <c r="A13" s="87">
        <v>42459</v>
      </c>
      <c r="B13" s="88">
        <v>8.5150000000000006</v>
      </c>
      <c r="C13" s="89">
        <v>8.5</v>
      </c>
      <c r="D13" s="89"/>
      <c r="E13" s="88">
        <v>8.25</v>
      </c>
      <c r="F13" s="90">
        <v>6.75</v>
      </c>
      <c r="G13" s="90">
        <v>9.75</v>
      </c>
    </row>
    <row r="14" spans="1:7">
      <c r="A14" s="87">
        <v>42466</v>
      </c>
      <c r="B14" s="88">
        <v>8.5113000000000003</v>
      </c>
      <c r="C14" s="89">
        <v>8.5285507227888822</v>
      </c>
      <c r="D14" s="89"/>
      <c r="E14" s="88">
        <v>8.25</v>
      </c>
      <c r="F14" s="90">
        <v>6.75</v>
      </c>
      <c r="G14" s="90">
        <v>9.75</v>
      </c>
    </row>
    <row r="15" spans="1:7">
      <c r="A15" s="87">
        <v>42473</v>
      </c>
      <c r="B15" s="88">
        <v>8.5672999999999995</v>
      </c>
      <c r="C15" s="89">
        <v>8.4080457714477781</v>
      </c>
      <c r="D15" s="89"/>
      <c r="E15" s="88">
        <v>8.25</v>
      </c>
      <c r="F15" s="90">
        <v>6.75</v>
      </c>
      <c r="G15" s="90">
        <v>9.75</v>
      </c>
    </row>
    <row r="16" spans="1:7">
      <c r="A16" s="87">
        <v>42480</v>
      </c>
      <c r="B16" s="88">
        <v>8.4694000000000003</v>
      </c>
      <c r="C16" s="89">
        <v>8.25</v>
      </c>
      <c r="D16" s="89"/>
      <c r="E16" s="88">
        <v>8.25</v>
      </c>
      <c r="F16" s="90">
        <v>6.75</v>
      </c>
      <c r="G16" s="90">
        <v>9.75</v>
      </c>
    </row>
    <row r="17" spans="1:7">
      <c r="A17" s="87">
        <v>42487</v>
      </c>
      <c r="B17" s="88">
        <v>8.4648000000000003</v>
      </c>
      <c r="C17" s="89">
        <v>8.39</v>
      </c>
      <c r="D17" s="89"/>
      <c r="E17" s="88">
        <v>8.25</v>
      </c>
      <c r="F17" s="90">
        <v>6.75</v>
      </c>
      <c r="G17" s="90">
        <v>9.75</v>
      </c>
    </row>
    <row r="18" spans="1:7">
      <c r="A18" s="87">
        <v>42494</v>
      </c>
      <c r="B18" s="88">
        <v>8.4045000000000005</v>
      </c>
      <c r="C18" s="89">
        <v>8.3764909543196726</v>
      </c>
      <c r="D18" s="89"/>
      <c r="E18" s="88">
        <v>8.25</v>
      </c>
      <c r="F18" s="90">
        <v>6.75</v>
      </c>
      <c r="G18" s="90">
        <v>9.75</v>
      </c>
    </row>
    <row r="19" spans="1:7">
      <c r="A19" s="87">
        <v>42501</v>
      </c>
      <c r="B19" s="88">
        <v>8.3789999999999996</v>
      </c>
      <c r="C19" s="89">
        <v>8.2561891557564557</v>
      </c>
      <c r="D19" s="89"/>
      <c r="E19" s="88">
        <v>8.25</v>
      </c>
      <c r="F19" s="90">
        <v>6.75</v>
      </c>
      <c r="G19" s="90">
        <v>9.75</v>
      </c>
    </row>
    <row r="20" spans="1:7">
      <c r="A20" s="87">
        <v>42508</v>
      </c>
      <c r="B20" s="88">
        <v>7.7785000000000002</v>
      </c>
      <c r="C20" s="89">
        <v>7.730945172516309</v>
      </c>
      <c r="D20" s="89"/>
      <c r="E20" s="88">
        <v>7.75</v>
      </c>
      <c r="F20" s="90">
        <v>6.25</v>
      </c>
      <c r="G20" s="90">
        <v>9.25</v>
      </c>
    </row>
    <row r="21" spans="1:7">
      <c r="A21" s="87">
        <v>42515</v>
      </c>
      <c r="B21" s="88">
        <v>7.7885999999999997</v>
      </c>
      <c r="C21" s="89">
        <v>7.7513961627156531</v>
      </c>
      <c r="D21" s="89"/>
      <c r="E21" s="88">
        <v>7.75</v>
      </c>
      <c r="F21" s="90">
        <v>6.25</v>
      </c>
      <c r="G21" s="90">
        <v>9.25</v>
      </c>
    </row>
    <row r="22" spans="1:7">
      <c r="A22" s="87">
        <v>42522</v>
      </c>
      <c r="B22" s="88">
        <v>7.8441000000000001</v>
      </c>
      <c r="C22" s="89">
        <v>7.8753005581111823</v>
      </c>
      <c r="D22" s="89"/>
      <c r="E22" s="88">
        <v>7.75</v>
      </c>
      <c r="F22" s="90">
        <v>6.25</v>
      </c>
      <c r="G22" s="90">
        <v>9.25</v>
      </c>
    </row>
    <row r="23" spans="1:7">
      <c r="A23" s="87">
        <v>42529</v>
      </c>
      <c r="B23" s="88">
        <v>7.8583999999999996</v>
      </c>
      <c r="C23" s="89">
        <v>7.8142556621241175</v>
      </c>
      <c r="D23" s="89"/>
      <c r="E23" s="88">
        <v>7.75</v>
      </c>
      <c r="F23" s="90">
        <v>6.25</v>
      </c>
      <c r="G23" s="90">
        <v>9.25</v>
      </c>
    </row>
    <row r="24" spans="1:7">
      <c r="A24" s="87">
        <v>42536</v>
      </c>
      <c r="B24" s="88">
        <v>7.83</v>
      </c>
      <c r="C24" s="89">
        <v>7.75</v>
      </c>
      <c r="D24" s="89"/>
      <c r="E24" s="88">
        <v>7.75</v>
      </c>
      <c r="F24" s="90">
        <v>6.25</v>
      </c>
      <c r="G24" s="90">
        <v>9.25</v>
      </c>
    </row>
    <row r="25" spans="1:7">
      <c r="A25" s="87">
        <v>42543</v>
      </c>
      <c r="B25" s="88">
        <v>7.8667999999999996</v>
      </c>
      <c r="C25" s="89">
        <v>7.7471815285944254</v>
      </c>
      <c r="D25" s="89"/>
      <c r="E25" s="88">
        <v>7.75</v>
      </c>
      <c r="F25" s="90">
        <v>6.25</v>
      </c>
      <c r="G25" s="90">
        <v>9.25</v>
      </c>
    </row>
    <row r="26" spans="1:7">
      <c r="A26" s="87">
        <v>42550</v>
      </c>
      <c r="B26" s="88">
        <v>7.6875999999999998</v>
      </c>
      <c r="C26" s="89">
        <v>7.53</v>
      </c>
      <c r="D26" s="89"/>
      <c r="E26" s="88">
        <v>7.5</v>
      </c>
      <c r="F26" s="90">
        <v>6</v>
      </c>
      <c r="G26" s="90">
        <v>9</v>
      </c>
    </row>
    <row r="27" spans="1:7">
      <c r="A27" s="87">
        <v>42557</v>
      </c>
      <c r="B27" s="88">
        <v>7.5739000000000001</v>
      </c>
      <c r="C27" s="89">
        <v>7.5</v>
      </c>
      <c r="D27" s="89"/>
      <c r="E27" s="88">
        <v>7.5</v>
      </c>
      <c r="F27" s="90">
        <v>6</v>
      </c>
      <c r="G27" s="90">
        <v>9</v>
      </c>
    </row>
    <row r="28" spans="1:7">
      <c r="A28" s="87">
        <v>42564</v>
      </c>
      <c r="B28" s="88">
        <v>7.5136000000000003</v>
      </c>
      <c r="C28" s="89">
        <v>7.5</v>
      </c>
      <c r="D28" s="89"/>
      <c r="E28" s="88">
        <v>7.5</v>
      </c>
      <c r="F28" s="90">
        <v>6</v>
      </c>
      <c r="G28" s="90">
        <v>9</v>
      </c>
    </row>
    <row r="29" spans="1:7">
      <c r="A29" s="87">
        <v>42571</v>
      </c>
      <c r="B29" s="88">
        <v>7.5145999999999997</v>
      </c>
      <c r="C29" s="89">
        <v>7.4808522773567994</v>
      </c>
      <c r="D29" s="89"/>
      <c r="E29" s="88">
        <v>7.5</v>
      </c>
      <c r="F29" s="90">
        <v>6</v>
      </c>
      <c r="G29" s="90">
        <v>9</v>
      </c>
    </row>
    <row r="30" spans="1:7">
      <c r="A30" s="87">
        <v>42578</v>
      </c>
      <c r="B30" s="88">
        <v>7.5602</v>
      </c>
      <c r="C30" s="89">
        <v>7.4427864872085241</v>
      </c>
      <c r="D30" s="89"/>
      <c r="E30" s="88">
        <v>7.5</v>
      </c>
      <c r="F30" s="90">
        <v>6</v>
      </c>
      <c r="G30" s="90">
        <v>9</v>
      </c>
    </row>
    <row r="31" spans="1:7">
      <c r="A31" s="87">
        <v>42585</v>
      </c>
      <c r="B31" s="88">
        <v>7.54</v>
      </c>
      <c r="C31" s="89">
        <v>7.48</v>
      </c>
      <c r="D31" s="89"/>
      <c r="E31" s="88">
        <v>7.5</v>
      </c>
      <c r="F31" s="90">
        <v>6</v>
      </c>
      <c r="G31" s="90">
        <v>9</v>
      </c>
    </row>
    <row r="32" spans="1:7">
      <c r="A32" s="87">
        <v>42592</v>
      </c>
      <c r="B32" s="88">
        <v>7.51</v>
      </c>
      <c r="C32" s="89">
        <v>7.43</v>
      </c>
      <c r="D32" s="89"/>
      <c r="E32" s="88">
        <v>7.5</v>
      </c>
      <c r="F32" s="90">
        <v>6</v>
      </c>
      <c r="G32" s="90">
        <v>9</v>
      </c>
    </row>
    <row r="33" spans="1:7">
      <c r="A33" s="87">
        <v>42599</v>
      </c>
      <c r="B33" s="88">
        <v>7.27</v>
      </c>
      <c r="C33" s="89">
        <v>7.22</v>
      </c>
      <c r="D33" s="89"/>
      <c r="E33" s="88">
        <v>7.25</v>
      </c>
      <c r="F33" s="90">
        <v>5.75</v>
      </c>
      <c r="G33" s="90">
        <v>8.75</v>
      </c>
    </row>
    <row r="34" spans="1:7">
      <c r="A34" s="87">
        <v>42606</v>
      </c>
      <c r="B34" s="88">
        <v>7.2663000000000002</v>
      </c>
      <c r="C34" s="89">
        <v>7.1066860837736607</v>
      </c>
      <c r="D34" s="89"/>
      <c r="E34" s="88">
        <v>7.25</v>
      </c>
      <c r="F34" s="90">
        <v>5.75</v>
      </c>
      <c r="G34" s="90">
        <v>8.75</v>
      </c>
    </row>
    <row r="35" spans="1:7">
      <c r="A35" s="87">
        <v>42613</v>
      </c>
      <c r="B35" s="88">
        <v>7.2717000000000001</v>
      </c>
      <c r="C35" s="89">
        <v>7.0988986258835185</v>
      </c>
      <c r="D35" s="89"/>
      <c r="E35" s="88">
        <v>7.25</v>
      </c>
      <c r="F35" s="90">
        <v>5.75</v>
      </c>
      <c r="G35" s="90">
        <v>8.75</v>
      </c>
    </row>
    <row r="36" spans="1:7">
      <c r="A36" s="87">
        <v>42620</v>
      </c>
      <c r="B36" s="88">
        <v>7.2824999999999998</v>
      </c>
      <c r="C36" s="89">
        <v>7.0998798273675385</v>
      </c>
      <c r="D36" s="89"/>
      <c r="E36" s="88">
        <v>7.25</v>
      </c>
      <c r="F36" s="90">
        <v>5.75</v>
      </c>
      <c r="G36" s="90">
        <v>8.75</v>
      </c>
    </row>
    <row r="37" spans="1:7">
      <c r="A37" s="87">
        <v>42627</v>
      </c>
      <c r="B37" s="88">
        <v>7.2725999999999997</v>
      </c>
      <c r="C37" s="89">
        <v>7.1210812539987201</v>
      </c>
      <c r="D37" s="89"/>
      <c r="E37" s="88">
        <v>7.25</v>
      </c>
      <c r="F37" s="90">
        <v>5.75</v>
      </c>
      <c r="G37" s="90">
        <v>8.75</v>
      </c>
    </row>
    <row r="38" spans="1:7">
      <c r="A38" s="87">
        <v>42635</v>
      </c>
      <c r="B38" s="88">
        <v>7.2685000000000004</v>
      </c>
      <c r="C38" s="89">
        <v>7.1187722187369298</v>
      </c>
      <c r="D38" s="89"/>
      <c r="E38" s="88">
        <v>7.25</v>
      </c>
      <c r="F38" s="90">
        <v>5.75</v>
      </c>
      <c r="G38" s="90">
        <v>8.75</v>
      </c>
    </row>
    <row r="39" spans="1:7">
      <c r="A39" s="87">
        <v>42641</v>
      </c>
      <c r="B39" s="88">
        <v>6.7614000000000001</v>
      </c>
      <c r="C39" s="89">
        <v>6.7081467375381907</v>
      </c>
      <c r="D39" s="89"/>
      <c r="E39" s="88">
        <v>6.75</v>
      </c>
      <c r="F39" s="90">
        <v>5.25</v>
      </c>
      <c r="G39" s="90">
        <v>8.25</v>
      </c>
    </row>
    <row r="40" spans="1:7">
      <c r="A40" s="87">
        <v>42648</v>
      </c>
      <c r="B40" s="88">
        <v>6.7569999999999997</v>
      </c>
      <c r="C40" s="91">
        <v>6.722514716855982</v>
      </c>
      <c r="D40" s="91"/>
      <c r="E40" s="88">
        <v>6.75</v>
      </c>
      <c r="F40" s="92">
        <v>5.25</v>
      </c>
      <c r="G40" s="92">
        <v>8.25</v>
      </c>
    </row>
    <row r="41" spans="1:7">
      <c r="A41" s="87">
        <v>42655</v>
      </c>
      <c r="B41" s="88">
        <v>6.7720000000000002</v>
      </c>
      <c r="C41" s="91">
        <v>6.6567417922372307</v>
      </c>
      <c r="D41" s="91"/>
      <c r="E41" s="88">
        <v>6.75</v>
      </c>
      <c r="F41" s="92">
        <v>5.25</v>
      </c>
      <c r="G41" s="92">
        <v>8.25</v>
      </c>
    </row>
    <row r="42" spans="1:7">
      <c r="A42" s="87">
        <v>42662</v>
      </c>
      <c r="B42" s="88">
        <v>6.7526000000000002</v>
      </c>
      <c r="C42" s="91">
        <v>6.6412872113264374</v>
      </c>
      <c r="D42" s="91"/>
      <c r="E42" s="88">
        <v>6.75</v>
      </c>
      <c r="F42" s="92">
        <v>5.25</v>
      </c>
      <c r="G42" s="92">
        <v>8.25</v>
      </c>
    </row>
    <row r="43" spans="1:7">
      <c r="A43" s="87">
        <v>42669</v>
      </c>
      <c r="B43" s="88">
        <v>6.8231000000000002</v>
      </c>
      <c r="C43" s="91">
        <v>6.5453761022534964</v>
      </c>
      <c r="D43" s="91"/>
      <c r="E43" s="88">
        <v>6.75</v>
      </c>
      <c r="F43" s="92">
        <v>5.25</v>
      </c>
      <c r="G43" s="92">
        <v>8.25</v>
      </c>
    </row>
    <row r="44" spans="1:7">
      <c r="A44" s="87">
        <v>42676</v>
      </c>
      <c r="B44" s="88"/>
      <c r="C44" s="91">
        <v>6.3270823811700181</v>
      </c>
      <c r="D44" s="91"/>
      <c r="E44" s="88">
        <v>6.75</v>
      </c>
      <c r="F44" s="92">
        <v>5.25</v>
      </c>
      <c r="G44" s="92">
        <v>8.25</v>
      </c>
    </row>
    <row r="45" spans="1:7">
      <c r="A45" s="87">
        <v>42683</v>
      </c>
      <c r="B45" s="88"/>
      <c r="C45" s="91">
        <v>6.0525799516259067</v>
      </c>
      <c r="D45" s="91"/>
      <c r="E45" s="88">
        <v>6.75</v>
      </c>
      <c r="F45" s="92">
        <v>5.25</v>
      </c>
      <c r="G45" s="92">
        <v>8.25</v>
      </c>
    </row>
    <row r="46" spans="1:7">
      <c r="A46" s="87">
        <v>42690</v>
      </c>
      <c r="B46" s="88"/>
      <c r="C46" s="91">
        <v>5.7737542745481196</v>
      </c>
      <c r="D46" s="91"/>
      <c r="E46" s="88">
        <v>6.5</v>
      </c>
      <c r="F46" s="92">
        <v>5</v>
      </c>
      <c r="G46" s="92">
        <v>8</v>
      </c>
    </row>
    <row r="47" spans="1:7">
      <c r="A47" s="87">
        <v>42697</v>
      </c>
      <c r="B47" s="88"/>
      <c r="C47" s="91">
        <v>5.74</v>
      </c>
      <c r="D47" s="91"/>
      <c r="E47" s="88">
        <v>6.5</v>
      </c>
      <c r="F47" s="92">
        <v>5</v>
      </c>
      <c r="G47" s="92">
        <v>8</v>
      </c>
    </row>
    <row r="48" spans="1:7">
      <c r="A48" s="87">
        <v>42704</v>
      </c>
      <c r="B48" s="88"/>
      <c r="C48" s="91">
        <v>5.6486176851879764</v>
      </c>
      <c r="D48" s="91"/>
      <c r="E48" s="88">
        <v>6.5</v>
      </c>
      <c r="F48" s="92">
        <v>5</v>
      </c>
      <c r="G48" s="92">
        <v>8</v>
      </c>
    </row>
    <row r="49" spans="1:7">
      <c r="A49" s="87">
        <v>42711</v>
      </c>
      <c r="B49" s="88"/>
      <c r="C49" s="91">
        <v>5.6130754024286924</v>
      </c>
      <c r="D49" s="91"/>
      <c r="E49" s="88">
        <v>6.5</v>
      </c>
      <c r="F49" s="92">
        <v>5</v>
      </c>
      <c r="G49" s="92">
        <v>8</v>
      </c>
    </row>
    <row r="50" spans="1:7">
      <c r="A50" s="87">
        <v>42718</v>
      </c>
      <c r="B50" s="88"/>
      <c r="C50" s="91">
        <v>5.6206014699265037</v>
      </c>
      <c r="D50" s="91"/>
      <c r="E50" s="88">
        <v>6.5</v>
      </c>
      <c r="F50" s="92">
        <v>5</v>
      </c>
      <c r="G50" s="92">
        <v>8</v>
      </c>
    </row>
    <row r="51" spans="1:7">
      <c r="A51" s="87">
        <v>42725</v>
      </c>
      <c r="B51" s="88">
        <v>6.52</v>
      </c>
      <c r="C51" s="91">
        <v>5.7594704157322756</v>
      </c>
      <c r="D51" s="91"/>
      <c r="E51" s="88">
        <v>6.5</v>
      </c>
      <c r="F51" s="92">
        <v>5</v>
      </c>
      <c r="G51" s="92">
        <v>8</v>
      </c>
    </row>
    <row r="52" spans="1:7">
      <c r="A52" s="87">
        <v>42734</v>
      </c>
      <c r="B52" s="88">
        <v>6.2874999999999996</v>
      </c>
      <c r="C52" s="91">
        <v>5.9596689160691687</v>
      </c>
      <c r="D52" s="91"/>
      <c r="E52" s="88">
        <v>6.25</v>
      </c>
      <c r="F52" s="92">
        <v>4.75</v>
      </c>
      <c r="G52" s="92">
        <v>7.75</v>
      </c>
    </row>
    <row r="53" spans="1:7">
      <c r="A53" s="87">
        <v>42746</v>
      </c>
      <c r="B53" s="88"/>
      <c r="C53" s="91">
        <v>5.9596689160691687</v>
      </c>
      <c r="D53" s="91"/>
      <c r="E53" s="88">
        <v>6.25</v>
      </c>
      <c r="F53" s="92">
        <v>4.75</v>
      </c>
      <c r="G53" s="92">
        <v>7.75</v>
      </c>
    </row>
    <row r="54" spans="1:7">
      <c r="A54" s="87">
        <v>42753</v>
      </c>
      <c r="B54" s="88"/>
      <c r="C54" s="91">
        <v>5.9889129642749754</v>
      </c>
      <c r="D54" s="91"/>
      <c r="E54" s="88">
        <v>6.25</v>
      </c>
      <c r="F54" s="92">
        <v>4.75</v>
      </c>
      <c r="G54" s="92">
        <v>7.75</v>
      </c>
    </row>
    <row r="55" spans="1:7">
      <c r="A55" s="87">
        <v>42760</v>
      </c>
      <c r="B55" s="88">
        <v>6.2901999999999996</v>
      </c>
      <c r="C55" s="91">
        <v>6.2032623493730519</v>
      </c>
      <c r="D55" s="91"/>
      <c r="E55" s="88">
        <v>6.25</v>
      </c>
      <c r="F55" s="92">
        <v>4.75</v>
      </c>
      <c r="G55" s="92">
        <v>7.75</v>
      </c>
    </row>
    <row r="56" spans="1:7">
      <c r="A56" s="87">
        <v>42767</v>
      </c>
      <c r="B56" s="88">
        <v>6.3182</v>
      </c>
      <c r="C56" s="91">
        <v>6.2051500307809997</v>
      </c>
      <c r="D56" s="91"/>
      <c r="E56" s="88">
        <v>6.25</v>
      </c>
      <c r="F56" s="92">
        <v>4.75</v>
      </c>
      <c r="G56" s="92">
        <v>7.75</v>
      </c>
    </row>
    <row r="57" spans="1:7">
      <c r="A57" s="87">
        <v>42774</v>
      </c>
      <c r="B57" s="88"/>
      <c r="C57" s="91">
        <v>6.23</v>
      </c>
      <c r="D57" s="91"/>
      <c r="E57" s="88">
        <v>6.25</v>
      </c>
      <c r="F57" s="92">
        <v>4.75</v>
      </c>
      <c r="G57" s="92">
        <v>7.75</v>
      </c>
    </row>
    <row r="58" spans="1:7">
      <c r="A58" s="87">
        <v>42781</v>
      </c>
      <c r="B58" s="88">
        <v>6.0892999999999997</v>
      </c>
      <c r="C58" s="91">
        <v>6.0102644753384808</v>
      </c>
      <c r="D58" s="91"/>
      <c r="E58" s="88">
        <v>6</v>
      </c>
      <c r="F58" s="92">
        <v>4.5</v>
      </c>
      <c r="G58" s="92">
        <v>7.5</v>
      </c>
    </row>
    <row r="59" spans="1:7">
      <c r="A59" s="87">
        <v>42788</v>
      </c>
      <c r="B59" s="88">
        <v>6.0994000000000002</v>
      </c>
      <c r="C59" s="91">
        <v>6.0323513318576367</v>
      </c>
      <c r="D59" s="91"/>
      <c r="E59" s="88">
        <v>6</v>
      </c>
      <c r="F59" s="92">
        <v>4.5</v>
      </c>
      <c r="G59" s="92">
        <v>7.5</v>
      </c>
    </row>
    <row r="60" spans="1:7">
      <c r="A60" s="87">
        <v>42795</v>
      </c>
      <c r="B60" s="88">
        <v>6.0571999999999999</v>
      </c>
      <c r="C60" s="91">
        <v>6.0374430500501646</v>
      </c>
      <c r="D60" s="91"/>
      <c r="E60" s="88">
        <v>6</v>
      </c>
      <c r="F60" s="92">
        <v>4.5</v>
      </c>
      <c r="G60" s="92">
        <v>7.5</v>
      </c>
    </row>
    <row r="61" spans="1:7">
      <c r="A61" s="87">
        <v>42803</v>
      </c>
      <c r="B61" s="88"/>
      <c r="C61" s="91">
        <v>6.0205572915955949</v>
      </c>
      <c r="D61" s="91"/>
      <c r="E61" s="88">
        <v>6</v>
      </c>
      <c r="F61" s="92">
        <v>4.5</v>
      </c>
      <c r="G61" s="92">
        <v>7.5</v>
      </c>
    </row>
    <row r="62" spans="1:7">
      <c r="A62" s="87">
        <v>42809</v>
      </c>
      <c r="B62" s="88">
        <v>6.0473999999999997</v>
      </c>
      <c r="C62" s="91">
        <v>5.950039091712557</v>
      </c>
      <c r="D62" s="91"/>
      <c r="E62" s="88">
        <v>6</v>
      </c>
      <c r="F62" s="92">
        <v>4.5</v>
      </c>
      <c r="G62" s="92">
        <v>7.5</v>
      </c>
    </row>
    <row r="63" spans="1:7">
      <c r="A63" s="87">
        <v>42816</v>
      </c>
      <c r="B63" s="88">
        <v>6.1036000000000001</v>
      </c>
      <c r="C63" s="91">
        <v>6.0578014215399145</v>
      </c>
      <c r="D63" s="91"/>
      <c r="E63" s="88">
        <v>6</v>
      </c>
      <c r="F63" s="92">
        <v>4.5</v>
      </c>
      <c r="G63" s="92">
        <v>7.5</v>
      </c>
    </row>
    <row r="64" spans="1:7">
      <c r="A64" s="87">
        <v>42823</v>
      </c>
      <c r="B64" s="88">
        <v>6.1547999999999998</v>
      </c>
      <c r="C64" s="91">
        <v>6.0581107877178653</v>
      </c>
      <c r="D64" s="91"/>
      <c r="E64" s="88">
        <v>6</v>
      </c>
      <c r="F64" s="92">
        <v>4.5</v>
      </c>
      <c r="G64" s="92">
        <v>7.5</v>
      </c>
    </row>
    <row r="65" spans="1:7">
      <c r="A65" s="87">
        <v>42830</v>
      </c>
      <c r="B65" s="88">
        <v>6.1231999999999998</v>
      </c>
      <c r="C65" s="91">
        <v>6.0791317020426385</v>
      </c>
      <c r="D65" s="91"/>
      <c r="E65" s="88">
        <v>6</v>
      </c>
      <c r="F65" s="92">
        <v>4.5</v>
      </c>
      <c r="G65" s="92">
        <v>7.5</v>
      </c>
    </row>
    <row r="66" spans="1:7">
      <c r="A66" s="87">
        <v>42837</v>
      </c>
      <c r="B66" s="88">
        <v>6.15</v>
      </c>
      <c r="C66" s="91">
        <v>6.05</v>
      </c>
      <c r="D66" s="91"/>
      <c r="E66" s="88">
        <v>6</v>
      </c>
      <c r="F66" s="92">
        <v>4.5</v>
      </c>
      <c r="G66" s="92">
        <v>7.5</v>
      </c>
    </row>
    <row r="67" spans="1:7">
      <c r="A67" s="87">
        <v>42844</v>
      </c>
      <c r="B67" s="88">
        <v>6.1228999999999996</v>
      </c>
      <c r="C67" s="91">
        <v>6.0321002862215138</v>
      </c>
      <c r="D67" s="91"/>
      <c r="E67" s="88">
        <v>6</v>
      </c>
      <c r="F67" s="92">
        <v>4.5</v>
      </c>
      <c r="G67" s="92">
        <v>7.5</v>
      </c>
    </row>
    <row r="68" spans="1:7">
      <c r="A68" s="87">
        <v>42851</v>
      </c>
      <c r="B68" s="88">
        <v>6.0957999999999997</v>
      </c>
      <c r="C68" s="91">
        <v>6.0066171310312324</v>
      </c>
      <c r="D68" s="91"/>
      <c r="E68" s="88">
        <v>6</v>
      </c>
      <c r="F68" s="92">
        <v>4.5</v>
      </c>
      <c r="G68" s="92">
        <v>7.5</v>
      </c>
    </row>
    <row r="69" spans="1:7">
      <c r="A69" s="87">
        <v>42858</v>
      </c>
      <c r="B69" s="88">
        <v>6.1369999999999996</v>
      </c>
      <c r="C69" s="91">
        <v>5.9973996065825457</v>
      </c>
      <c r="D69" s="91"/>
      <c r="E69" s="88">
        <v>6</v>
      </c>
      <c r="F69" s="92">
        <v>4.5</v>
      </c>
      <c r="G69" s="92">
        <v>7.5</v>
      </c>
    </row>
    <row r="70" spans="1:7">
      <c r="A70" s="87">
        <v>42865</v>
      </c>
      <c r="B70" s="88"/>
      <c r="C70" s="91">
        <v>5.8215825058102686</v>
      </c>
      <c r="D70" s="91"/>
      <c r="E70" s="88">
        <v>6</v>
      </c>
      <c r="F70" s="92">
        <v>4.5</v>
      </c>
      <c r="G70" s="92">
        <v>7.5</v>
      </c>
    </row>
    <row r="71" spans="1:7">
      <c r="A71" s="87">
        <v>42872</v>
      </c>
      <c r="B71" s="88"/>
      <c r="C71" s="91">
        <v>5.921652791330164</v>
      </c>
      <c r="D71" s="91"/>
      <c r="E71" s="88">
        <v>6</v>
      </c>
      <c r="F71" s="92">
        <v>4.5</v>
      </c>
      <c r="G71" s="92">
        <v>7.5</v>
      </c>
    </row>
    <row r="72" spans="1:7">
      <c r="A72" s="87">
        <v>42879</v>
      </c>
      <c r="B72" s="88"/>
      <c r="C72" s="91">
        <v>5.9599285745974004</v>
      </c>
      <c r="D72" s="91"/>
      <c r="E72" s="88">
        <v>6</v>
      </c>
      <c r="F72" s="92">
        <v>4.5</v>
      </c>
      <c r="G72" s="92">
        <v>7.5</v>
      </c>
    </row>
    <row r="73" spans="1:7">
      <c r="A73" s="87">
        <v>42886</v>
      </c>
      <c r="B73" s="88"/>
      <c r="C73" s="91">
        <v>5.6825393610413464</v>
      </c>
      <c r="D73" s="91"/>
      <c r="E73" s="88">
        <v>6</v>
      </c>
      <c r="F73" s="92">
        <v>4.5</v>
      </c>
      <c r="G73" s="92">
        <v>7.5</v>
      </c>
    </row>
    <row r="74" spans="1:7">
      <c r="A74" s="87">
        <v>42893</v>
      </c>
      <c r="B74" s="88"/>
      <c r="C74" s="91">
        <v>5.5825809738900514</v>
      </c>
      <c r="D74" s="91"/>
      <c r="E74" s="88">
        <v>6</v>
      </c>
      <c r="F74" s="92">
        <v>4.5</v>
      </c>
      <c r="G74" s="92">
        <v>7.5</v>
      </c>
    </row>
    <row r="75" spans="1:7">
      <c r="A75" s="87">
        <v>42900</v>
      </c>
      <c r="B75" s="88"/>
      <c r="C75" s="91">
        <v>5.5893664874551972</v>
      </c>
      <c r="D75" s="91"/>
      <c r="E75" s="88">
        <v>6</v>
      </c>
      <c r="F75" s="92">
        <v>4.5</v>
      </c>
      <c r="G75" s="92">
        <v>7.5</v>
      </c>
    </row>
    <row r="76" spans="1:7">
      <c r="A76" s="87">
        <v>42907</v>
      </c>
      <c r="B76" s="88">
        <v>6.0250000000000004</v>
      </c>
      <c r="C76" s="91">
        <v>5.648756308175396</v>
      </c>
      <c r="D76" s="91"/>
      <c r="E76" s="88">
        <v>6</v>
      </c>
      <c r="F76" s="92">
        <v>4.5</v>
      </c>
      <c r="G76" s="92">
        <v>7.5</v>
      </c>
    </row>
    <row r="77" spans="1:7">
      <c r="A77" s="87">
        <v>42914</v>
      </c>
      <c r="B77" s="88">
        <v>6.0038</v>
      </c>
      <c r="C77" s="91">
        <v>5.7324251734390481</v>
      </c>
      <c r="D77" s="91"/>
      <c r="E77" s="88">
        <v>6</v>
      </c>
      <c r="F77" s="92">
        <v>4.5</v>
      </c>
      <c r="G77" s="92">
        <v>7.5</v>
      </c>
    </row>
    <row r="78" spans="1:7">
      <c r="A78" s="87">
        <v>42921</v>
      </c>
      <c r="B78" s="88"/>
      <c r="C78" s="91">
        <v>5.6591731711520943</v>
      </c>
      <c r="D78" s="91"/>
      <c r="E78" s="88">
        <v>6</v>
      </c>
      <c r="F78" s="92">
        <v>4.5</v>
      </c>
      <c r="G78" s="92">
        <v>7.5</v>
      </c>
    </row>
    <row r="79" spans="1:7">
      <c r="A79" s="87">
        <v>42928</v>
      </c>
      <c r="B79" s="88"/>
      <c r="C79" s="91">
        <v>5.7363224503409427</v>
      </c>
      <c r="D79" s="91"/>
      <c r="E79" s="88">
        <v>6</v>
      </c>
      <c r="F79" s="92">
        <v>4.5</v>
      </c>
      <c r="G79" s="92">
        <v>7.5</v>
      </c>
    </row>
    <row r="80" spans="1:7">
      <c r="A80" s="87">
        <v>42935</v>
      </c>
      <c r="B80" s="88"/>
      <c r="C80" s="91">
        <v>5.6222268338503207</v>
      </c>
      <c r="D80" s="91"/>
      <c r="E80" s="88">
        <v>6</v>
      </c>
      <c r="F80" s="92">
        <v>4.5</v>
      </c>
      <c r="G80" s="92">
        <v>7.5</v>
      </c>
    </row>
    <row r="81" spans="1:7">
      <c r="A81" s="87">
        <v>42942</v>
      </c>
      <c r="B81" s="88"/>
      <c r="C81" s="91">
        <v>5.4184975890733753</v>
      </c>
      <c r="D81" s="91"/>
      <c r="E81" s="88">
        <v>6</v>
      </c>
      <c r="F81" s="92">
        <v>4.5</v>
      </c>
      <c r="G81" s="92">
        <v>7.5</v>
      </c>
    </row>
    <row r="82" spans="1:7">
      <c r="A82" s="87">
        <v>42949</v>
      </c>
      <c r="B82" s="88"/>
      <c r="C82" s="91">
        <v>5.1593812313060816</v>
      </c>
      <c r="D82" s="91"/>
      <c r="E82" s="88">
        <v>6</v>
      </c>
      <c r="F82" s="92">
        <v>4.5</v>
      </c>
      <c r="G82" s="92">
        <v>7.5</v>
      </c>
    </row>
    <row r="83" spans="1:7">
      <c r="A83" s="87">
        <v>42956</v>
      </c>
      <c r="B83" s="88"/>
      <c r="C83" s="91">
        <v>5.1214706025979106</v>
      </c>
      <c r="D83" s="91"/>
      <c r="E83" s="88">
        <v>6</v>
      </c>
      <c r="F83" s="92">
        <v>4.5</v>
      </c>
      <c r="G83" s="92">
        <v>7.5</v>
      </c>
    </row>
    <row r="84" spans="1:7">
      <c r="A84" s="87">
        <v>42963</v>
      </c>
      <c r="B84" s="88"/>
      <c r="C84" s="91">
        <v>5.35</v>
      </c>
      <c r="D84" s="91"/>
      <c r="E84" s="88">
        <v>6</v>
      </c>
      <c r="F84" s="92">
        <v>4.5</v>
      </c>
      <c r="G84" s="92">
        <v>7.5</v>
      </c>
    </row>
    <row r="85" spans="1:7">
      <c r="A85" s="87">
        <v>42970</v>
      </c>
      <c r="B85" s="88"/>
      <c r="C85" s="91">
        <v>5.32</v>
      </c>
      <c r="D85" s="91"/>
      <c r="E85" s="88">
        <v>6</v>
      </c>
      <c r="F85" s="92">
        <v>4.5</v>
      </c>
      <c r="G85" s="92">
        <v>7.5</v>
      </c>
    </row>
    <row r="86" spans="1:7">
      <c r="A86" s="87">
        <v>42977</v>
      </c>
      <c r="B86" s="88"/>
      <c r="C86" s="91">
        <v>5.15</v>
      </c>
      <c r="D86" s="91"/>
      <c r="E86" s="88">
        <v>6</v>
      </c>
      <c r="F86" s="92">
        <v>4.5</v>
      </c>
      <c r="G86" s="92">
        <v>7.5</v>
      </c>
    </row>
    <row r="87" spans="1:7">
      <c r="A87" s="87">
        <v>42984</v>
      </c>
      <c r="B87" s="88"/>
      <c r="C87" s="91">
        <v>5.0138238524684935</v>
      </c>
      <c r="D87" s="91"/>
      <c r="E87" s="88">
        <v>6</v>
      </c>
      <c r="F87" s="92">
        <v>4.5</v>
      </c>
      <c r="G87" s="92">
        <v>7.5</v>
      </c>
    </row>
    <row r="88" spans="1:7">
      <c r="A88" s="87">
        <v>42991</v>
      </c>
      <c r="B88" s="88"/>
      <c r="C88" s="91">
        <v>5.1504264894280993</v>
      </c>
      <c r="D88" s="91"/>
      <c r="E88" s="88">
        <v>6</v>
      </c>
      <c r="F88" s="92">
        <v>4.5</v>
      </c>
      <c r="G88" s="92">
        <v>7.5</v>
      </c>
    </row>
    <row r="89" spans="1:7">
      <c r="A89" s="87">
        <v>42998</v>
      </c>
      <c r="B89" s="88"/>
      <c r="C89" s="91">
        <v>5.1483917927491119</v>
      </c>
      <c r="D89" s="91"/>
      <c r="E89" s="88">
        <v>6</v>
      </c>
      <c r="F89" s="92">
        <v>4.5</v>
      </c>
      <c r="G89" s="92">
        <v>7.5</v>
      </c>
    </row>
    <row r="90" spans="1:7">
      <c r="A90" s="87">
        <v>43005</v>
      </c>
      <c r="B90" s="88">
        <v>6.06</v>
      </c>
      <c r="C90" s="91">
        <v>5.3033478016209967</v>
      </c>
      <c r="D90" s="91"/>
      <c r="E90" s="88">
        <v>6</v>
      </c>
      <c r="F90" s="92">
        <v>4.5</v>
      </c>
      <c r="G90" s="92">
        <v>7.5</v>
      </c>
    </row>
    <row r="91" spans="1:7">
      <c r="A91" s="87">
        <v>43012</v>
      </c>
      <c r="B91" s="88"/>
      <c r="C91" s="91">
        <v>5.5327476295087159</v>
      </c>
      <c r="D91" s="91"/>
      <c r="E91" s="88">
        <v>6</v>
      </c>
      <c r="F91" s="92">
        <v>4.5</v>
      </c>
      <c r="G91" s="92">
        <v>7.5</v>
      </c>
    </row>
    <row r="92" spans="1:7">
      <c r="A92" s="87">
        <v>43019</v>
      </c>
      <c r="B92" s="88"/>
      <c r="C92" s="91">
        <v>5.6196299863289711</v>
      </c>
      <c r="D92" s="91"/>
      <c r="E92" s="88">
        <v>6</v>
      </c>
      <c r="F92" s="92">
        <v>4.5</v>
      </c>
      <c r="G92" s="92">
        <v>7.5</v>
      </c>
    </row>
    <row r="93" spans="1:7">
      <c r="A93" s="87">
        <v>43026</v>
      </c>
      <c r="B93" s="88"/>
      <c r="C93" s="91">
        <v>5.8051203582290327</v>
      </c>
      <c r="D93" s="91"/>
      <c r="E93" s="88">
        <v>6</v>
      </c>
      <c r="F93" s="92">
        <v>4.5</v>
      </c>
      <c r="G93" s="92">
        <v>7.5</v>
      </c>
    </row>
    <row r="94" spans="1:7">
      <c r="A94" s="87">
        <v>43033</v>
      </c>
      <c r="B94" s="88">
        <v>6.0339999999999998</v>
      </c>
      <c r="C94" s="91">
        <v>5.8392499217170517</v>
      </c>
      <c r="D94" s="91"/>
      <c r="E94" s="88">
        <v>6</v>
      </c>
      <c r="F94" s="92">
        <v>4.5</v>
      </c>
      <c r="G94" s="92">
        <v>7.5</v>
      </c>
    </row>
    <row r="95" spans="1:7">
      <c r="A95" s="87">
        <v>43040</v>
      </c>
      <c r="B95" s="88"/>
      <c r="C95" s="91">
        <v>5.7981012605695126</v>
      </c>
      <c r="D95" s="91"/>
      <c r="E95" s="88">
        <v>6</v>
      </c>
      <c r="F95" s="92">
        <v>4.5</v>
      </c>
      <c r="G95" s="92">
        <v>7.5</v>
      </c>
    </row>
    <row r="96" spans="1:7">
      <c r="A96" s="87">
        <v>43047</v>
      </c>
      <c r="B96" s="88"/>
      <c r="C96" s="91">
        <v>5.7309841211589809</v>
      </c>
      <c r="D96" s="91"/>
      <c r="E96" s="88">
        <v>6</v>
      </c>
      <c r="F96" s="92">
        <v>4.5</v>
      </c>
      <c r="G96" s="92">
        <v>7.5</v>
      </c>
    </row>
    <row r="97" spans="1:7">
      <c r="A97" s="87">
        <v>43054</v>
      </c>
      <c r="B97" s="88"/>
      <c r="C97" s="91">
        <v>5.7680539294035764</v>
      </c>
      <c r="D97" s="91"/>
      <c r="E97" s="88">
        <v>6</v>
      </c>
      <c r="F97" s="92">
        <v>4.5</v>
      </c>
      <c r="G97" s="92">
        <v>7.5</v>
      </c>
    </row>
    <row r="98" spans="1:7">
      <c r="A98" s="87">
        <v>43061</v>
      </c>
      <c r="B98" s="88">
        <v>6.0890000000000004</v>
      </c>
      <c r="C98" s="91">
        <v>5.9224645906709288</v>
      </c>
      <c r="D98" s="91"/>
      <c r="E98" s="88">
        <v>6</v>
      </c>
      <c r="F98" s="92">
        <v>4.5</v>
      </c>
      <c r="G98" s="92">
        <v>7.5</v>
      </c>
    </row>
    <row r="99" spans="1:7">
      <c r="A99" s="87">
        <v>43068</v>
      </c>
      <c r="B99" s="88">
        <v>6.1220999999999997</v>
      </c>
      <c r="C99" s="91">
        <v>6.0148700927824228</v>
      </c>
      <c r="D99" s="91"/>
      <c r="E99" s="88">
        <v>6</v>
      </c>
      <c r="F99" s="92">
        <v>4.5</v>
      </c>
      <c r="G99" s="92">
        <v>7.5</v>
      </c>
    </row>
    <row r="100" spans="1:7">
      <c r="A100" s="87">
        <v>43075</v>
      </c>
      <c r="B100" s="88">
        <v>6.2652000000000001</v>
      </c>
      <c r="C100" s="91">
        <v>6.0653071273234582</v>
      </c>
      <c r="D100" s="91"/>
      <c r="E100" s="88">
        <v>6</v>
      </c>
      <c r="F100" s="92">
        <v>4.5</v>
      </c>
      <c r="G100" s="92">
        <v>7.5</v>
      </c>
    </row>
    <row r="101" spans="1:7">
      <c r="A101" s="87">
        <v>43082</v>
      </c>
      <c r="B101" s="88">
        <v>6.3860000000000001</v>
      </c>
      <c r="C101" s="91">
        <v>6.2127851509905749</v>
      </c>
      <c r="D101" s="91"/>
      <c r="E101" s="88">
        <v>6</v>
      </c>
      <c r="F101" s="92">
        <v>4.5</v>
      </c>
      <c r="G101" s="92">
        <v>7.5</v>
      </c>
    </row>
    <row r="102" spans="1:7">
      <c r="A102" s="87">
        <v>43089</v>
      </c>
      <c r="B102" s="88">
        <v>6.4134000000000002</v>
      </c>
      <c r="C102" s="91">
        <v>6.2651924841720819</v>
      </c>
      <c r="D102" s="91"/>
      <c r="E102" s="88">
        <v>6</v>
      </c>
      <c r="F102" s="92">
        <v>4.5</v>
      </c>
      <c r="G102" s="92">
        <v>7.5</v>
      </c>
    </row>
    <row r="103" spans="1:7">
      <c r="A103" s="87">
        <v>43096</v>
      </c>
      <c r="B103" s="88">
        <v>6</v>
      </c>
      <c r="C103" s="91">
        <v>5.9856117145876686</v>
      </c>
      <c r="D103" s="91"/>
      <c r="E103" s="88">
        <v>6</v>
      </c>
      <c r="F103" s="92">
        <v>4.5</v>
      </c>
      <c r="G103" s="92">
        <v>7.5</v>
      </c>
    </row>
    <row r="104" spans="1:7">
      <c r="A104" s="87">
        <v>43110</v>
      </c>
      <c r="B104" s="88">
        <v>6.22</v>
      </c>
      <c r="C104" s="91">
        <v>6.0539318271516995</v>
      </c>
      <c r="D104" s="91"/>
      <c r="E104" s="88">
        <v>6</v>
      </c>
      <c r="F104" s="92">
        <v>4.5</v>
      </c>
      <c r="G104" s="92">
        <v>7.5</v>
      </c>
    </row>
    <row r="105" spans="1:7">
      <c r="A105" s="87">
        <v>43117</v>
      </c>
      <c r="B105" s="88"/>
      <c r="C105" s="91">
        <v>5.9768534270388853</v>
      </c>
      <c r="D105" s="91"/>
      <c r="E105" s="88">
        <v>6</v>
      </c>
      <c r="F105" s="92">
        <v>4.5</v>
      </c>
      <c r="G105" s="92">
        <v>7.5</v>
      </c>
    </row>
    <row r="106" spans="1:7">
      <c r="A106" s="87">
        <v>43124</v>
      </c>
      <c r="B106" s="88">
        <v>6.3964999999999996</v>
      </c>
      <c r="C106" s="91">
        <v>5.9801343580372981</v>
      </c>
      <c r="D106" s="91"/>
      <c r="E106" s="88">
        <v>6</v>
      </c>
      <c r="F106" s="92">
        <v>4.5</v>
      </c>
      <c r="G106" s="92">
        <v>7.5</v>
      </c>
    </row>
    <row r="107" spans="1:7">
      <c r="A107" s="87">
        <v>43131</v>
      </c>
      <c r="B107" s="88">
        <v>6.4024000000000001</v>
      </c>
      <c r="C107" s="91">
        <v>6.1</v>
      </c>
      <c r="D107" s="91"/>
      <c r="E107" s="88">
        <v>6</v>
      </c>
      <c r="F107" s="92">
        <v>4.5</v>
      </c>
      <c r="G107" s="92">
        <v>7.5</v>
      </c>
    </row>
    <row r="108" spans="1:7">
      <c r="A108" s="87">
        <v>43138</v>
      </c>
      <c r="B108" s="88"/>
      <c r="C108" s="91">
        <v>5.4880153899549891</v>
      </c>
      <c r="D108" s="91"/>
      <c r="E108" s="88">
        <v>6</v>
      </c>
      <c r="F108" s="92">
        <v>4.5</v>
      </c>
      <c r="G108" s="92">
        <v>7.5</v>
      </c>
    </row>
    <row r="109" spans="1:7">
      <c r="A109" s="87">
        <v>43145</v>
      </c>
      <c r="B109" s="88"/>
      <c r="C109" s="91">
        <v>5.9317163527745986</v>
      </c>
      <c r="D109" s="91"/>
      <c r="E109" s="88">
        <v>6</v>
      </c>
      <c r="F109" s="92">
        <v>4.5</v>
      </c>
      <c r="G109" s="92">
        <v>7.5</v>
      </c>
    </row>
    <row r="110" spans="1:7">
      <c r="A110" s="87">
        <v>43152</v>
      </c>
      <c r="B110" s="88"/>
      <c r="C110" s="91">
        <v>6.0052236806857753</v>
      </c>
      <c r="D110" s="91"/>
      <c r="E110" s="88">
        <v>6</v>
      </c>
      <c r="F110" s="92">
        <v>4.5</v>
      </c>
      <c r="G110" s="92">
        <v>7.5</v>
      </c>
    </row>
    <row r="111" spans="1:7">
      <c r="A111" s="87">
        <v>43159</v>
      </c>
      <c r="B111" s="88"/>
      <c r="C111" s="91">
        <v>5.9854191980558928</v>
      </c>
      <c r="D111" s="91"/>
      <c r="E111" s="88">
        <v>6</v>
      </c>
      <c r="F111" s="92">
        <v>4.5</v>
      </c>
      <c r="G111" s="92">
        <v>7.5</v>
      </c>
    </row>
    <row r="112" spans="1:7">
      <c r="A112" s="87">
        <v>43166</v>
      </c>
      <c r="B112" s="88"/>
      <c r="C112" s="91">
        <v>6</v>
      </c>
      <c r="D112" s="91"/>
      <c r="E112" s="88">
        <v>6</v>
      </c>
      <c r="F112" s="92">
        <v>4.5</v>
      </c>
      <c r="G112" s="92">
        <v>7.5</v>
      </c>
    </row>
    <row r="113" spans="1:7">
      <c r="A113" s="87">
        <v>43173</v>
      </c>
      <c r="B113" s="88"/>
      <c r="C113" s="91">
        <v>6</v>
      </c>
      <c r="D113" s="91"/>
      <c r="E113" s="88">
        <v>6</v>
      </c>
      <c r="F113" s="92">
        <v>4.5</v>
      </c>
      <c r="G113" s="92">
        <v>7.5</v>
      </c>
    </row>
    <row r="114" spans="1:7">
      <c r="A114" s="87">
        <v>43180</v>
      </c>
      <c r="B114" s="88"/>
      <c r="C114" s="91">
        <v>6</v>
      </c>
      <c r="D114" s="91"/>
      <c r="E114" s="88">
        <v>6</v>
      </c>
      <c r="F114" s="92">
        <v>4.5</v>
      </c>
      <c r="G114" s="92">
        <v>7.5</v>
      </c>
    </row>
    <row r="115" spans="1:7">
      <c r="A115" s="87">
        <v>43187</v>
      </c>
      <c r="B115" s="88">
        <v>6.02</v>
      </c>
      <c r="C115" s="91">
        <v>6</v>
      </c>
      <c r="D115" s="91"/>
      <c r="E115" s="88">
        <v>6</v>
      </c>
      <c r="F115" s="92">
        <v>4.5</v>
      </c>
      <c r="G115" s="92">
        <v>7.5</v>
      </c>
    </row>
    <row r="116" spans="1:7">
      <c r="A116" s="87">
        <v>43194</v>
      </c>
      <c r="B116" s="88"/>
      <c r="C116" s="91">
        <v>5.9931242274412853</v>
      </c>
      <c r="D116" s="91"/>
      <c r="E116" s="88">
        <v>6</v>
      </c>
      <c r="F116" s="92">
        <v>4.5</v>
      </c>
      <c r="G116" s="92">
        <v>7.5</v>
      </c>
    </row>
    <row r="117" spans="1:7">
      <c r="A117" s="87">
        <v>43201</v>
      </c>
      <c r="B117" s="88"/>
      <c r="C117" s="91">
        <v>5.7975766215253026</v>
      </c>
      <c r="D117" s="91"/>
      <c r="E117" s="88">
        <v>6</v>
      </c>
      <c r="F117" s="92">
        <v>4.5</v>
      </c>
      <c r="G117" s="92">
        <v>7.5</v>
      </c>
    </row>
    <row r="118" spans="1:7">
      <c r="A118" s="87">
        <v>43208</v>
      </c>
      <c r="B118" s="88">
        <v>6.02</v>
      </c>
      <c r="C118" s="91">
        <v>5.9846561584600364</v>
      </c>
      <c r="D118" s="91"/>
      <c r="E118" s="88">
        <v>6</v>
      </c>
      <c r="F118" s="92">
        <v>4.5</v>
      </c>
      <c r="G118" s="92">
        <v>7.5</v>
      </c>
    </row>
    <row r="119" spans="1:7">
      <c r="A119" s="87">
        <v>43215</v>
      </c>
      <c r="B119" s="88">
        <v>6.2953999999999999</v>
      </c>
      <c r="C119" s="91">
        <v>5.97</v>
      </c>
      <c r="D119" s="91"/>
      <c r="E119" s="88">
        <v>6</v>
      </c>
      <c r="F119" s="92">
        <v>4.5</v>
      </c>
      <c r="G119" s="92">
        <v>7.5</v>
      </c>
    </row>
    <row r="120" spans="1:7">
      <c r="A120" s="87">
        <v>43222</v>
      </c>
      <c r="B120" s="88">
        <v>6.72</v>
      </c>
      <c r="C120" s="91">
        <v>6.22</v>
      </c>
      <c r="D120" s="91"/>
      <c r="E120" s="88">
        <v>6</v>
      </c>
      <c r="F120" s="92">
        <v>4.5</v>
      </c>
      <c r="G120" s="92">
        <v>7.5</v>
      </c>
    </row>
    <row r="121" spans="1:7">
      <c r="A121" s="87">
        <v>43230</v>
      </c>
      <c r="B121" s="88">
        <v>6.74</v>
      </c>
      <c r="C121" s="91">
        <v>6.3575452500803253</v>
      </c>
      <c r="D121" s="91"/>
      <c r="E121" s="88">
        <v>6</v>
      </c>
      <c r="F121" s="92">
        <v>4.5</v>
      </c>
      <c r="G121" s="92">
        <v>7.5</v>
      </c>
    </row>
    <row r="122" spans="1:7">
      <c r="A122" s="87">
        <v>43236</v>
      </c>
      <c r="B122" s="88">
        <v>6.3329000000000004</v>
      </c>
      <c r="C122" s="91">
        <v>6.2369926199261991</v>
      </c>
      <c r="D122" s="91"/>
      <c r="E122" s="88">
        <v>6</v>
      </c>
      <c r="F122" s="92">
        <v>4.5</v>
      </c>
      <c r="G122" s="92">
        <v>7.5</v>
      </c>
    </row>
    <row r="123" spans="1:7">
      <c r="A123" s="87">
        <v>43242</v>
      </c>
      <c r="B123" s="88">
        <v>6.0762</v>
      </c>
      <c r="C123" s="91">
        <v>6.1466738732745716</v>
      </c>
      <c r="D123" s="91"/>
      <c r="E123" s="88">
        <v>6</v>
      </c>
      <c r="F123" s="92">
        <v>4.5</v>
      </c>
      <c r="G123" s="92">
        <v>7.5</v>
      </c>
    </row>
    <row r="124" spans="1:7">
      <c r="A124" s="87">
        <v>43249</v>
      </c>
      <c r="B124" s="88">
        <v>6.0975999999999999</v>
      </c>
      <c r="C124" s="91">
        <v>6.1141669406092483</v>
      </c>
      <c r="D124" s="91"/>
      <c r="E124" s="88">
        <v>6</v>
      </c>
      <c r="F124" s="92">
        <v>4.5</v>
      </c>
      <c r="G124" s="92">
        <v>7.5</v>
      </c>
    </row>
    <row r="125" spans="1:7">
      <c r="A125" s="87">
        <v>43257</v>
      </c>
      <c r="B125" s="88">
        <v>6.03</v>
      </c>
      <c r="C125" s="91">
        <v>6.0287004181979471</v>
      </c>
      <c r="D125" s="91"/>
      <c r="E125" s="88">
        <v>6</v>
      </c>
      <c r="F125" s="92">
        <v>4.5</v>
      </c>
      <c r="G125" s="92">
        <v>7.5</v>
      </c>
    </row>
    <row r="126" spans="1:7">
      <c r="A126" s="87">
        <v>43264</v>
      </c>
      <c r="B126" s="88">
        <v>6.1089000000000002</v>
      </c>
      <c r="C126" s="91">
        <v>6.0660363946545353</v>
      </c>
      <c r="D126" s="91"/>
      <c r="E126" s="88">
        <v>6</v>
      </c>
      <c r="F126" s="92">
        <v>4.5</v>
      </c>
      <c r="G126" s="92">
        <v>7.5</v>
      </c>
    </row>
    <row r="127" spans="1:7">
      <c r="A127" s="87">
        <v>43271</v>
      </c>
      <c r="B127" s="88">
        <v>6.2840999999999996</v>
      </c>
      <c r="C127" s="91">
        <v>6.1178801386825157</v>
      </c>
      <c r="D127" s="91"/>
      <c r="E127" s="88">
        <v>6</v>
      </c>
      <c r="F127" s="92">
        <v>4.5</v>
      </c>
      <c r="G127" s="92">
        <v>7.5</v>
      </c>
    </row>
    <row r="128" spans="1:7">
      <c r="A128" s="87">
        <v>43278</v>
      </c>
      <c r="B128" s="88">
        <v>6.3470000000000004</v>
      </c>
      <c r="C128" s="91">
        <v>6.1842472118959106</v>
      </c>
      <c r="D128" s="91"/>
      <c r="E128" s="88">
        <v>6</v>
      </c>
      <c r="F128" s="92">
        <v>4.5</v>
      </c>
      <c r="G128" s="92">
        <v>7.5</v>
      </c>
    </row>
    <row r="129" spans="1:7">
      <c r="A129" s="87">
        <v>43285</v>
      </c>
      <c r="B129" s="88">
        <v>6.32</v>
      </c>
      <c r="C129" s="91">
        <v>6.1740266811870406</v>
      </c>
      <c r="D129" s="91"/>
      <c r="E129" s="88">
        <v>6</v>
      </c>
      <c r="F129" s="92">
        <v>4.5</v>
      </c>
      <c r="G129" s="92">
        <v>7.5</v>
      </c>
    </row>
    <row r="130" spans="1:7">
      <c r="A130" s="87">
        <v>43292</v>
      </c>
      <c r="B130" s="88">
        <v>6.2958999999999996</v>
      </c>
      <c r="C130" s="91">
        <v>6.2080984409356565</v>
      </c>
      <c r="D130" s="91"/>
      <c r="E130" s="88">
        <v>6</v>
      </c>
      <c r="F130" s="92">
        <v>4.5</v>
      </c>
      <c r="G130" s="92">
        <v>7.5</v>
      </c>
    </row>
    <row r="131" spans="1:7">
      <c r="A131" s="87">
        <v>43299</v>
      </c>
      <c r="B131" s="88">
        <v>6.3375000000000004</v>
      </c>
      <c r="C131" s="91">
        <v>6.2756697085663822</v>
      </c>
      <c r="D131" s="91"/>
      <c r="E131" s="88">
        <v>6</v>
      </c>
      <c r="F131" s="92">
        <v>4.5</v>
      </c>
      <c r="G131" s="92">
        <v>7.5</v>
      </c>
    </row>
    <row r="132" spans="1:7">
      <c r="A132" s="87">
        <v>43306</v>
      </c>
      <c r="B132" s="88">
        <v>6.3617999999999997</v>
      </c>
      <c r="C132" s="91">
        <v>6.225542168674699</v>
      </c>
      <c r="D132" s="91"/>
      <c r="E132" s="88">
        <v>6</v>
      </c>
      <c r="F132" s="92">
        <v>4.5</v>
      </c>
      <c r="G132" s="92">
        <v>7.5</v>
      </c>
    </row>
    <row r="133" spans="1:7">
      <c r="A133" s="87">
        <v>43313</v>
      </c>
      <c r="B133" s="88">
        <v>6.2065000000000001</v>
      </c>
      <c r="C133" s="91">
        <v>6.2175656984785617</v>
      </c>
      <c r="D133" s="91"/>
      <c r="E133" s="88">
        <v>6</v>
      </c>
      <c r="F133" s="92">
        <v>4.5</v>
      </c>
      <c r="G133" s="92">
        <v>7.5</v>
      </c>
    </row>
    <row r="134" spans="1:7">
      <c r="A134" s="87">
        <v>43320</v>
      </c>
      <c r="B134" s="88">
        <v>6.1406000000000001</v>
      </c>
      <c r="C134" s="91">
        <v>6.1192982456140355</v>
      </c>
      <c r="D134" s="91"/>
      <c r="E134" s="88">
        <v>6</v>
      </c>
      <c r="F134" s="92">
        <v>4.5</v>
      </c>
      <c r="G134" s="92">
        <v>7.5</v>
      </c>
    </row>
    <row r="135" spans="1:7">
      <c r="A135" s="87">
        <v>43327</v>
      </c>
      <c r="B135" s="88">
        <v>6.23</v>
      </c>
      <c r="C135" s="91">
        <v>6.1504322003178764</v>
      </c>
      <c r="D135" s="91"/>
      <c r="E135" s="88">
        <v>6</v>
      </c>
      <c r="F135" s="92">
        <v>4.5</v>
      </c>
      <c r="G135" s="92">
        <v>7.5</v>
      </c>
    </row>
    <row r="136" spans="1:7">
      <c r="A136" s="87">
        <v>43334</v>
      </c>
      <c r="B136" s="88">
        <v>6.1238999999999999</v>
      </c>
      <c r="C136" s="91">
        <v>6.1831895635915526</v>
      </c>
      <c r="D136" s="91"/>
      <c r="E136" s="88">
        <v>6</v>
      </c>
      <c r="F136" s="92">
        <v>4.5</v>
      </c>
      <c r="G136" s="92">
        <v>7.5</v>
      </c>
    </row>
    <row r="137" spans="1:7">
      <c r="A137" s="87">
        <v>43341</v>
      </c>
      <c r="B137" s="88">
        <v>6.13</v>
      </c>
      <c r="C137" s="91">
        <v>6.15</v>
      </c>
      <c r="D137" s="91"/>
      <c r="E137" s="88">
        <v>6</v>
      </c>
      <c r="F137" s="92">
        <v>4.5</v>
      </c>
      <c r="G137" s="92">
        <v>7.5</v>
      </c>
    </row>
    <row r="138" spans="1:7">
      <c r="A138" s="87">
        <v>43348</v>
      </c>
      <c r="B138" s="88">
        <v>6.09</v>
      </c>
      <c r="C138" s="91">
        <v>6.14</v>
      </c>
      <c r="D138" s="91"/>
      <c r="E138" s="88">
        <v>6</v>
      </c>
      <c r="F138" s="92">
        <v>4.5</v>
      </c>
      <c r="G138" s="92">
        <v>7.5</v>
      </c>
    </row>
    <row r="139" spans="1:7">
      <c r="A139" s="87">
        <v>43355</v>
      </c>
      <c r="B139" s="88">
        <v>6.0777099999999997</v>
      </c>
      <c r="C139" s="91">
        <v>6.15</v>
      </c>
      <c r="D139" s="91"/>
      <c r="E139" s="88">
        <v>6</v>
      </c>
      <c r="F139" s="92">
        <v>4.5</v>
      </c>
      <c r="G139" s="92">
        <v>7.5</v>
      </c>
    </row>
    <row r="140" spans="1:7">
      <c r="A140" s="87">
        <v>43362</v>
      </c>
      <c r="B140" s="88">
        <v>6.0891000000000002</v>
      </c>
      <c r="C140" s="91">
        <v>6.1407030284880024</v>
      </c>
      <c r="D140" s="91"/>
      <c r="E140" s="88">
        <v>6</v>
      </c>
      <c r="F140" s="92">
        <v>4.5</v>
      </c>
      <c r="G140" s="92">
        <v>7.5</v>
      </c>
    </row>
    <row r="141" spans="1:7">
      <c r="A141" s="87">
        <v>43369</v>
      </c>
      <c r="B141" s="88">
        <v>6.1158000000000001</v>
      </c>
      <c r="C141" s="91">
        <v>6.1345191248229183</v>
      </c>
      <c r="D141" s="91"/>
      <c r="E141" s="88">
        <v>6</v>
      </c>
      <c r="F141" s="92">
        <v>4.5</v>
      </c>
      <c r="G141" s="92">
        <v>7.5</v>
      </c>
    </row>
    <row r="142" spans="1:7">
      <c r="A142" s="87">
        <v>43376</v>
      </c>
      <c r="B142" s="88">
        <v>6.07</v>
      </c>
      <c r="C142" s="91">
        <v>6.0758602711157454</v>
      </c>
      <c r="D142" s="91"/>
      <c r="E142" s="88">
        <v>6</v>
      </c>
      <c r="F142" s="92">
        <v>4.5</v>
      </c>
      <c r="G142" s="92">
        <v>7.5</v>
      </c>
    </row>
    <row r="143" spans="1:7">
      <c r="A143" s="87">
        <v>43383</v>
      </c>
      <c r="B143" s="88">
        <v>6.0991</v>
      </c>
      <c r="C143" s="91">
        <v>6.0638725605454971</v>
      </c>
      <c r="D143" s="91"/>
      <c r="E143" s="88">
        <v>6</v>
      </c>
      <c r="F143" s="92">
        <v>4.5</v>
      </c>
      <c r="G143" s="92">
        <v>7.5</v>
      </c>
    </row>
    <row r="144" spans="1:7">
      <c r="A144" s="87">
        <v>43390</v>
      </c>
      <c r="B144" s="88">
        <v>6.1059000000000001</v>
      </c>
      <c r="C144" s="91">
        <v>6.1192257855523158</v>
      </c>
      <c r="D144" s="91"/>
      <c r="E144" s="88">
        <v>6</v>
      </c>
      <c r="F144" s="92">
        <v>4.5</v>
      </c>
      <c r="G144" s="92">
        <v>7.5</v>
      </c>
    </row>
    <row r="145" spans="1:7">
      <c r="A145" s="87">
        <v>43397</v>
      </c>
      <c r="B145" s="88">
        <v>6.1375999999999999</v>
      </c>
      <c r="C145" s="91">
        <v>6.13</v>
      </c>
      <c r="D145" s="91"/>
      <c r="E145" s="88">
        <v>6</v>
      </c>
      <c r="F145" s="92">
        <v>4.5</v>
      </c>
      <c r="G145" s="92">
        <v>7.5</v>
      </c>
    </row>
    <row r="146" spans="1:7">
      <c r="A146" s="87">
        <v>43404</v>
      </c>
      <c r="B146" s="88">
        <v>6.1649000000000003</v>
      </c>
      <c r="C146" s="91">
        <v>6.1475630252100837</v>
      </c>
      <c r="D146" s="91"/>
      <c r="E146" s="88">
        <v>6</v>
      </c>
      <c r="F146" s="92">
        <v>4.5</v>
      </c>
      <c r="G146" s="92">
        <v>7.5</v>
      </c>
    </row>
    <row r="147" spans="1:7">
      <c r="A147" s="87">
        <v>43411</v>
      </c>
      <c r="B147" s="88">
        <v>6.1645000000000003</v>
      </c>
      <c r="C147" s="91">
        <v>6.1538277511961725</v>
      </c>
      <c r="D147" s="91"/>
      <c r="E147" s="88">
        <v>6</v>
      </c>
      <c r="F147" s="92">
        <v>4.5</v>
      </c>
      <c r="G147" s="92">
        <v>7.5</v>
      </c>
    </row>
    <row r="148" spans="1:7">
      <c r="A148" s="87">
        <v>43418</v>
      </c>
      <c r="B148" s="88">
        <v>6.1894999999999998</v>
      </c>
      <c r="C148" s="91">
        <v>6.1533333333333333</v>
      </c>
      <c r="D148" s="91"/>
      <c r="E148" s="88">
        <v>6</v>
      </c>
      <c r="F148" s="92">
        <v>4.5</v>
      </c>
      <c r="G148" s="92">
        <v>7.5</v>
      </c>
    </row>
    <row r="149" spans="1:7">
      <c r="A149" s="87">
        <v>43425</v>
      </c>
      <c r="B149" s="88">
        <v>6.1772</v>
      </c>
      <c r="C149" s="91">
        <v>6.1698630136986301</v>
      </c>
      <c r="D149" s="91"/>
      <c r="E149" s="88">
        <v>6</v>
      </c>
      <c r="F149" s="92">
        <v>4.5</v>
      </c>
      <c r="G149" s="92">
        <v>7.5</v>
      </c>
    </row>
    <row r="150" spans="1:7">
      <c r="A150" s="87">
        <v>43432</v>
      </c>
      <c r="B150" s="88">
        <v>6.1957000000000004</v>
      </c>
      <c r="C150" s="91">
        <v>6.2091416813639038</v>
      </c>
      <c r="D150" s="91"/>
      <c r="E150" s="88">
        <v>6</v>
      </c>
      <c r="F150" s="92">
        <v>4.5</v>
      </c>
      <c r="G150" s="92">
        <v>7.5</v>
      </c>
    </row>
    <row r="151" spans="1:7">
      <c r="A151" s="87">
        <v>43439</v>
      </c>
      <c r="B151" s="88">
        <v>6.2080000000000002</v>
      </c>
      <c r="C151" s="91">
        <v>6.1951086956521735</v>
      </c>
      <c r="D151" s="91"/>
      <c r="E151" s="88">
        <v>6</v>
      </c>
      <c r="F151" s="92">
        <v>4.5</v>
      </c>
      <c r="G151" s="92">
        <v>7.5</v>
      </c>
    </row>
    <row r="152" spans="1:7">
      <c r="A152" s="87">
        <v>43446</v>
      </c>
      <c r="B152" s="88">
        <v>6.1848000000000001</v>
      </c>
      <c r="C152" s="91">
        <v>6.233770992366412</v>
      </c>
      <c r="D152" s="91"/>
      <c r="E152" s="88">
        <v>6</v>
      </c>
      <c r="F152" s="92">
        <v>4.5</v>
      </c>
      <c r="G152" s="92">
        <v>7.5</v>
      </c>
    </row>
    <row r="153" spans="1:7">
      <c r="A153" s="87">
        <v>43453</v>
      </c>
      <c r="B153" s="88">
        <v>6.2054999999999998</v>
      </c>
      <c r="C153" s="91">
        <v>6.2431917211328978</v>
      </c>
      <c r="D153" s="91"/>
      <c r="E153" s="88">
        <v>6</v>
      </c>
      <c r="F153" s="92">
        <v>4.5</v>
      </c>
      <c r="G153" s="92">
        <v>7.5</v>
      </c>
    </row>
    <row r="154" spans="1:7">
      <c r="A154" s="87">
        <v>43460</v>
      </c>
      <c r="B154" s="88">
        <v>6.19</v>
      </c>
      <c r="C154" s="91">
        <v>6.2190794096978212</v>
      </c>
      <c r="D154" s="91"/>
      <c r="E154" s="88">
        <v>6</v>
      </c>
      <c r="F154" s="92">
        <v>4.5</v>
      </c>
      <c r="G154" s="92">
        <v>7.5</v>
      </c>
    </row>
  </sheetData>
  <hyperlinks>
    <hyperlink ref="A1" location="List!A1" display="List!A1"/>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61"/>
  <sheetViews>
    <sheetView topLeftCell="G1" zoomScale="130" zoomScaleNormal="130" workbookViewId="0">
      <selection activeCell="Q25" sqref="Q25"/>
    </sheetView>
  </sheetViews>
  <sheetFormatPr defaultColWidth="8.88671875" defaultRowHeight="14.25"/>
  <cols>
    <col min="1" max="1" width="8.88671875" style="31"/>
    <col min="2" max="2" width="9.88671875" style="31" customWidth="1"/>
    <col min="3" max="5" width="9.44140625" style="31" bestFit="1" customWidth="1"/>
    <col min="6" max="6" width="9.88671875" style="31" bestFit="1" customWidth="1"/>
    <col min="7" max="7" width="9.6640625" style="31" bestFit="1" customWidth="1"/>
    <col min="8" max="9" width="9" style="31" bestFit="1" customWidth="1"/>
    <col min="10" max="10" width="9.77734375" style="31" bestFit="1" customWidth="1"/>
    <col min="11" max="16384" width="8.88671875" style="31"/>
  </cols>
  <sheetData>
    <row r="1" spans="1:10" ht="15">
      <c r="A1" s="239" t="s">
        <v>528</v>
      </c>
      <c r="B1" s="31" t="s">
        <v>304</v>
      </c>
      <c r="C1" s="31" t="s">
        <v>305</v>
      </c>
      <c r="D1" s="31" t="s">
        <v>306</v>
      </c>
      <c r="E1" s="31" t="s">
        <v>307</v>
      </c>
      <c r="F1" s="31" t="s">
        <v>308</v>
      </c>
      <c r="G1" s="31" t="s">
        <v>309</v>
      </c>
      <c r="H1" s="31" t="s">
        <v>310</v>
      </c>
      <c r="I1" s="31" t="s">
        <v>311</v>
      </c>
      <c r="J1" s="31" t="s">
        <v>312</v>
      </c>
    </row>
    <row r="2" spans="1:10" hidden="1">
      <c r="A2" s="46" t="s">
        <v>86</v>
      </c>
      <c r="B2" s="47">
        <v>-17263.062690261111</v>
      </c>
      <c r="C2" s="47">
        <v>0</v>
      </c>
      <c r="D2" s="47">
        <v>0</v>
      </c>
      <c r="E2" s="47">
        <v>0</v>
      </c>
      <c r="F2" s="47">
        <v>72202.634340277786</v>
      </c>
      <c r="G2" s="47">
        <v>1522.4856624755953</v>
      </c>
      <c r="H2" s="47">
        <v>1517.0056624755953</v>
      </c>
      <c r="I2" s="47">
        <v>0</v>
      </c>
      <c r="J2" s="47">
        <v>54939.571650016675</v>
      </c>
    </row>
    <row r="3" spans="1:10" hidden="1">
      <c r="A3" s="46" t="s">
        <v>87</v>
      </c>
      <c r="B3" s="47">
        <v>-6239.1536203476189</v>
      </c>
      <c r="C3" s="47">
        <v>0</v>
      </c>
      <c r="D3" s="47">
        <v>0</v>
      </c>
      <c r="E3" s="47">
        <v>0</v>
      </c>
      <c r="F3" s="47">
        <v>60180.553164095239</v>
      </c>
      <c r="G3" s="47">
        <v>1683.3244210476191</v>
      </c>
      <c r="H3" s="47">
        <v>1516.1144210476191</v>
      </c>
      <c r="I3" s="47">
        <v>0</v>
      </c>
      <c r="J3" s="47">
        <v>53941.399543747619</v>
      </c>
    </row>
    <row r="4" spans="1:10" hidden="1">
      <c r="A4" s="46" t="s">
        <v>88</v>
      </c>
      <c r="B4" s="47">
        <v>-6779.6857142666659</v>
      </c>
      <c r="C4" s="47">
        <v>0</v>
      </c>
      <c r="D4" s="47">
        <v>0</v>
      </c>
      <c r="E4" s="47">
        <v>0</v>
      </c>
      <c r="F4" s="47">
        <v>54202.15137761904</v>
      </c>
      <c r="G4" s="47">
        <v>2264.5619277142855</v>
      </c>
      <c r="H4" s="47">
        <v>1514.8366061428569</v>
      </c>
      <c r="I4" s="47">
        <v>0</v>
      </c>
      <c r="J4" s="47">
        <v>47422.465663352377</v>
      </c>
    </row>
    <row r="5" spans="1:10" hidden="1">
      <c r="A5" s="46" t="s">
        <v>89</v>
      </c>
      <c r="B5" s="47">
        <v>-10006.40652315238</v>
      </c>
      <c r="C5" s="47">
        <v>0</v>
      </c>
      <c r="D5" s="47">
        <v>0</v>
      </c>
      <c r="E5" s="47">
        <v>0</v>
      </c>
      <c r="F5" s="47">
        <v>43446.895430190467</v>
      </c>
      <c r="G5" s="47">
        <v>1516.6230632857144</v>
      </c>
      <c r="H5" s="47">
        <v>1516.6230632857144</v>
      </c>
      <c r="I5" s="47">
        <v>0</v>
      </c>
      <c r="J5" s="47">
        <v>33440.488907038089</v>
      </c>
    </row>
    <row r="6" spans="1:10" hidden="1">
      <c r="A6" s="46" t="s">
        <v>88</v>
      </c>
      <c r="B6" s="47">
        <v>-15942.635856165001</v>
      </c>
      <c r="C6" s="47">
        <v>0</v>
      </c>
      <c r="D6" s="47">
        <v>0</v>
      </c>
      <c r="E6" s="47">
        <v>0</v>
      </c>
      <c r="F6" s="47">
        <v>48038.214109100008</v>
      </c>
      <c r="G6" s="47">
        <v>1649.0757925000003</v>
      </c>
      <c r="H6" s="47">
        <v>1515.3493425000001</v>
      </c>
      <c r="I6" s="47">
        <v>0</v>
      </c>
      <c r="J6" s="47">
        <v>32095.578252935007</v>
      </c>
    </row>
    <row r="7" spans="1:10" hidden="1">
      <c r="A7" s="46" t="s">
        <v>90</v>
      </c>
      <c r="B7" s="47">
        <v>-11679.308039790478</v>
      </c>
      <c r="C7" s="47">
        <v>-5718.8454011761905</v>
      </c>
      <c r="D7" s="47">
        <v>0</v>
      </c>
      <c r="E7" s="47">
        <v>0</v>
      </c>
      <c r="F7" s="47">
        <v>37047.897416238091</v>
      </c>
      <c r="G7" s="47">
        <v>1515.395100952381</v>
      </c>
      <c r="H7" s="47">
        <v>1514.6808152380952</v>
      </c>
      <c r="I7" s="47">
        <v>0</v>
      </c>
      <c r="J7" s="47">
        <v>25368.589376447613</v>
      </c>
    </row>
    <row r="8" spans="1:10" hidden="1">
      <c r="A8" s="46" t="s">
        <v>90</v>
      </c>
      <c r="B8" s="47">
        <v>-4318.8325031181821</v>
      </c>
      <c r="C8" s="47">
        <v>0</v>
      </c>
      <c r="D8" s="47">
        <v>0</v>
      </c>
      <c r="E8" s="47">
        <v>0</v>
      </c>
      <c r="F8" s="47">
        <v>42844.198224590909</v>
      </c>
      <c r="G8" s="47">
        <v>1550.4891052727276</v>
      </c>
      <c r="H8" s="47">
        <v>1516.1826961818185</v>
      </c>
      <c r="I8" s="47">
        <v>0</v>
      </c>
      <c r="J8" s="47">
        <v>38525.365721472728</v>
      </c>
    </row>
    <row r="9" spans="1:10" hidden="1">
      <c r="A9" s="46" t="s">
        <v>91</v>
      </c>
      <c r="B9" s="47">
        <v>-9264.3957950956537</v>
      </c>
      <c r="C9" s="47">
        <v>-5111.5968076130439</v>
      </c>
      <c r="D9" s="47">
        <v>0</v>
      </c>
      <c r="E9" s="47">
        <v>0</v>
      </c>
      <c r="F9" s="47">
        <v>31242.698375478256</v>
      </c>
      <c r="G9" s="47">
        <v>1526.6361775217395</v>
      </c>
      <c r="H9" s="47">
        <v>1514.9159976956525</v>
      </c>
      <c r="I9" s="47">
        <v>0</v>
      </c>
      <c r="J9" s="47">
        <v>21978.302580382602</v>
      </c>
    </row>
    <row r="10" spans="1:10" hidden="1">
      <c r="A10" s="46" t="s">
        <v>92</v>
      </c>
      <c r="B10" s="47">
        <v>-1002.4168897909091</v>
      </c>
      <c r="C10" s="47">
        <v>0</v>
      </c>
      <c r="D10" s="47">
        <v>0</v>
      </c>
      <c r="E10" s="47">
        <v>0</v>
      </c>
      <c r="F10" s="47">
        <v>43298.966077545461</v>
      </c>
      <c r="G10" s="47">
        <v>1514.6692028636362</v>
      </c>
      <c r="H10" s="47">
        <v>1513.7205664999999</v>
      </c>
      <c r="I10" s="47">
        <v>0</v>
      </c>
      <c r="J10" s="47">
        <v>42296.54918775455</v>
      </c>
    </row>
    <row r="11" spans="1:10" hidden="1">
      <c r="A11" s="46" t="s">
        <v>90</v>
      </c>
      <c r="B11" s="47">
        <v>-3675</v>
      </c>
      <c r="C11" s="47">
        <v>0</v>
      </c>
      <c r="D11" s="47">
        <v>0</v>
      </c>
      <c r="E11" s="47">
        <v>0</v>
      </c>
      <c r="F11" s="47">
        <v>43703</v>
      </c>
      <c r="G11" s="47">
        <v>1690</v>
      </c>
      <c r="H11" s="47">
        <v>1515</v>
      </c>
      <c r="I11" s="47">
        <v>0</v>
      </c>
      <c r="J11" s="47">
        <v>40028</v>
      </c>
    </row>
    <row r="12" spans="1:10" hidden="1">
      <c r="A12" s="46" t="s">
        <v>93</v>
      </c>
      <c r="B12" s="47">
        <v>-2240</v>
      </c>
      <c r="C12" s="47">
        <v>0</v>
      </c>
      <c r="D12" s="47">
        <v>0</v>
      </c>
      <c r="E12" s="47">
        <v>0</v>
      </c>
      <c r="F12" s="47">
        <v>44336</v>
      </c>
      <c r="G12" s="47">
        <v>7682</v>
      </c>
      <c r="H12" s="47">
        <v>1514</v>
      </c>
      <c r="I12" s="47">
        <v>0</v>
      </c>
      <c r="J12" s="47">
        <v>42096</v>
      </c>
    </row>
    <row r="13" spans="1:10" hidden="1">
      <c r="A13" s="46" t="s">
        <v>94</v>
      </c>
      <c r="B13" s="47">
        <v>-2901</v>
      </c>
      <c r="C13" s="47">
        <v>-2901</v>
      </c>
      <c r="D13" s="47">
        <v>-2901</v>
      </c>
      <c r="E13" s="47">
        <v>-2901</v>
      </c>
      <c r="F13" s="47">
        <v>151118</v>
      </c>
      <c r="G13" s="47">
        <v>127334</v>
      </c>
      <c r="H13" s="47">
        <v>16623</v>
      </c>
      <c r="I13" s="47">
        <v>15486</v>
      </c>
      <c r="J13" s="47">
        <v>148217</v>
      </c>
    </row>
    <row r="14" spans="1:10">
      <c r="A14" s="46" t="s">
        <v>264</v>
      </c>
      <c r="B14" s="47">
        <v>-8542.2049384105267</v>
      </c>
      <c r="C14" s="47">
        <v>-5841.6131576105272</v>
      </c>
      <c r="D14" s="47">
        <v>-5841.6131576105272</v>
      </c>
      <c r="E14" s="47">
        <v>-5841.6131576105272</v>
      </c>
      <c r="F14" s="47">
        <v>200022.80239510525</v>
      </c>
      <c r="G14" s="47">
        <v>165228.56341494736</v>
      </c>
      <c r="H14" s="47">
        <v>640.62668436842102</v>
      </c>
      <c r="I14" s="47">
        <v>0</v>
      </c>
      <c r="J14" s="47">
        <v>191480.59745669473</v>
      </c>
    </row>
    <row r="15" spans="1:10">
      <c r="A15" s="46" t="s">
        <v>256</v>
      </c>
      <c r="B15" s="47">
        <v>-7119.7926349649997</v>
      </c>
      <c r="C15" s="47">
        <v>-7083.7847445549996</v>
      </c>
      <c r="D15" s="47">
        <v>-7083.7847445549996</v>
      </c>
      <c r="E15" s="47">
        <v>-7083.7847445549996</v>
      </c>
      <c r="F15" s="47">
        <v>199490.92667799999</v>
      </c>
      <c r="G15" s="47">
        <v>92877.892128150008</v>
      </c>
      <c r="H15" s="47">
        <v>152.64907545</v>
      </c>
      <c r="I15" s="47">
        <v>0</v>
      </c>
      <c r="J15" s="47">
        <v>192371.13404303498</v>
      </c>
    </row>
    <row r="16" spans="1:10">
      <c r="A16" s="46" t="s">
        <v>257</v>
      </c>
      <c r="B16" s="47">
        <v>-11961.484039804547</v>
      </c>
      <c r="C16" s="47">
        <v>-11954.664176790911</v>
      </c>
      <c r="D16" s="47">
        <v>-11954.664176790911</v>
      </c>
      <c r="E16" s="47">
        <v>-11954.664176790911</v>
      </c>
      <c r="F16" s="47">
        <v>194627.54834795455</v>
      </c>
      <c r="G16" s="47">
        <v>74494.758258545451</v>
      </c>
      <c r="H16" s="47">
        <v>0</v>
      </c>
      <c r="I16" s="47">
        <v>0</v>
      </c>
      <c r="J16" s="47">
        <v>182666.06430815</v>
      </c>
    </row>
    <row r="17" spans="1:13">
      <c r="A17" s="46" t="s">
        <v>258</v>
      </c>
      <c r="B17" s="47">
        <v>-11703.385946223811</v>
      </c>
      <c r="C17" s="47">
        <v>-10904.141301728572</v>
      </c>
      <c r="D17" s="47">
        <v>-10904.141301728572</v>
      </c>
      <c r="E17" s="47">
        <v>-10904.141301728572</v>
      </c>
      <c r="F17" s="47">
        <v>186084.22059952383</v>
      </c>
      <c r="G17" s="47">
        <v>60236.682200714284</v>
      </c>
      <c r="H17" s="47">
        <v>0</v>
      </c>
      <c r="I17" s="47">
        <v>0</v>
      </c>
      <c r="J17" s="47">
        <v>174380.83465330003</v>
      </c>
    </row>
    <row r="18" spans="1:13">
      <c r="A18" s="46" t="s">
        <v>257</v>
      </c>
      <c r="B18" s="47">
        <v>-11968.387203278948</v>
      </c>
      <c r="C18" s="47">
        <v>-10836.529236457895</v>
      </c>
      <c r="D18" s="47">
        <v>-10836.529236457895</v>
      </c>
      <c r="E18" s="47">
        <v>-10836.529236457895</v>
      </c>
      <c r="F18" s="47">
        <v>166676.12317121049</v>
      </c>
      <c r="G18" s="47">
        <v>17903.421953052632</v>
      </c>
      <c r="H18" s="47">
        <v>0</v>
      </c>
      <c r="I18" s="47">
        <v>0</v>
      </c>
      <c r="J18" s="47">
        <v>154707.73596793154</v>
      </c>
    </row>
    <row r="19" spans="1:13">
      <c r="A19" s="46" t="s">
        <v>259</v>
      </c>
      <c r="B19" s="47">
        <v>-7820.9863602347832</v>
      </c>
      <c r="C19" s="47">
        <v>-4477.9883495043478</v>
      </c>
      <c r="D19" s="47">
        <v>-4477.9883495043478</v>
      </c>
      <c r="E19" s="47">
        <v>-4477.9883495043478</v>
      </c>
      <c r="F19" s="47">
        <v>155785.07067886955</v>
      </c>
      <c r="G19" s="47">
        <v>5936.2995512173929</v>
      </c>
      <c r="H19" s="47">
        <v>0</v>
      </c>
      <c r="I19" s="47">
        <v>0</v>
      </c>
      <c r="J19" s="47">
        <v>147964.08431863476</v>
      </c>
    </row>
    <row r="20" spans="1:13">
      <c r="A20" s="46" t="s">
        <v>259</v>
      </c>
      <c r="B20" s="47">
        <v>-5683.2760102583343</v>
      </c>
      <c r="C20" s="47">
        <v>0</v>
      </c>
      <c r="D20" s="47">
        <v>0</v>
      </c>
      <c r="E20" s="47">
        <v>0</v>
      </c>
      <c r="F20" s="47">
        <v>141408.14514837501</v>
      </c>
      <c r="G20" s="47">
        <v>5100.1263114583335</v>
      </c>
      <c r="H20" s="47">
        <v>0</v>
      </c>
      <c r="I20" s="47">
        <v>0</v>
      </c>
      <c r="J20" s="47">
        <v>135724.86913811669</v>
      </c>
    </row>
    <row r="21" spans="1:13">
      <c r="A21" s="46" t="s">
        <v>258</v>
      </c>
      <c r="B21" s="47">
        <v>-4155.7763861523808</v>
      </c>
      <c r="C21" s="47">
        <v>0</v>
      </c>
      <c r="D21" s="47">
        <v>0</v>
      </c>
      <c r="E21" s="47">
        <v>0</v>
      </c>
      <c r="F21" s="47">
        <v>129428.51628423808</v>
      </c>
      <c r="G21" s="47">
        <v>12245.047141095238</v>
      </c>
      <c r="H21" s="47">
        <v>0</v>
      </c>
      <c r="I21" s="47">
        <v>0</v>
      </c>
      <c r="J21" s="47">
        <v>125272.7398980857</v>
      </c>
    </row>
    <row r="22" spans="1:13">
      <c r="A22" s="46" t="s">
        <v>260</v>
      </c>
      <c r="B22" s="47">
        <v>-790.6656881904762</v>
      </c>
      <c r="C22" s="47">
        <v>0</v>
      </c>
      <c r="D22" s="47">
        <v>0</v>
      </c>
      <c r="E22" s="47">
        <v>0</v>
      </c>
      <c r="F22" s="47">
        <v>136855.33089776192</v>
      </c>
      <c r="G22" s="47">
        <v>35637.109008238098</v>
      </c>
      <c r="H22" s="47">
        <v>0</v>
      </c>
      <c r="I22" s="47">
        <v>0</v>
      </c>
      <c r="J22" s="47">
        <v>136064.66520957145</v>
      </c>
    </row>
    <row r="23" spans="1:13">
      <c r="A23" s="46" t="s">
        <v>261</v>
      </c>
      <c r="B23" s="47">
        <v>-6071.0004825454535</v>
      </c>
      <c r="C23" s="47">
        <v>0</v>
      </c>
      <c r="D23" s="47">
        <v>0</v>
      </c>
      <c r="E23" s="47">
        <v>0</v>
      </c>
      <c r="F23" s="47">
        <v>119260.95454945456</v>
      </c>
      <c r="G23" s="47">
        <v>1603.0126907727272</v>
      </c>
      <c r="H23" s="47">
        <v>0</v>
      </c>
      <c r="I23" s="47">
        <v>0</v>
      </c>
      <c r="J23" s="47">
        <v>113189.95406690911</v>
      </c>
    </row>
    <row r="24" spans="1:13">
      <c r="A24" s="46" t="s">
        <v>262</v>
      </c>
      <c r="B24" s="47">
        <v>-4713.9468395333333</v>
      </c>
      <c r="C24" s="47">
        <v>0</v>
      </c>
      <c r="D24" s="47">
        <v>0</v>
      </c>
      <c r="E24" s="47">
        <v>0</v>
      </c>
      <c r="F24" s="47">
        <v>105384.86138904763</v>
      </c>
      <c r="G24" s="47">
        <v>2264.3134595238093</v>
      </c>
      <c r="H24" s="47">
        <v>0</v>
      </c>
      <c r="I24" s="47">
        <v>0</v>
      </c>
      <c r="J24" s="47">
        <v>100670.91454951429</v>
      </c>
    </row>
    <row r="25" spans="1:13">
      <c r="A25" s="46" t="s">
        <v>263</v>
      </c>
      <c r="B25" s="47">
        <v>-8626.7971824363649</v>
      </c>
      <c r="C25" s="47">
        <v>0</v>
      </c>
      <c r="D25" s="47">
        <v>0</v>
      </c>
      <c r="E25" s="47">
        <v>0</v>
      </c>
      <c r="F25" s="47">
        <v>113451.19016204544</v>
      </c>
      <c r="G25" s="47">
        <v>8197.0859132988771</v>
      </c>
      <c r="H25" s="47">
        <v>0</v>
      </c>
      <c r="I25" s="47">
        <v>0</v>
      </c>
      <c r="J25" s="47">
        <v>104824.39297960908</v>
      </c>
    </row>
    <row r="26" spans="1:13">
      <c r="A26" s="46" t="s">
        <v>265</v>
      </c>
      <c r="B26" s="47">
        <v>-13100.594549173335</v>
      </c>
      <c r="C26" s="47"/>
      <c r="D26" s="47"/>
      <c r="E26" s="47"/>
      <c r="F26" s="47">
        <v>97996.308705200005</v>
      </c>
      <c r="G26" s="47">
        <v>6650.967998066666</v>
      </c>
      <c r="H26" s="47"/>
      <c r="I26" s="47"/>
      <c r="J26" s="47">
        <v>84895.714156026675</v>
      </c>
    </row>
    <row r="27" spans="1:13">
      <c r="A27" s="46" t="s">
        <v>256</v>
      </c>
      <c r="B27" s="47">
        <v>-4853.3393832952379</v>
      </c>
      <c r="C27" s="47"/>
      <c r="D27" s="47"/>
      <c r="E27" s="47"/>
      <c r="F27" s="47">
        <v>83230.001607238097</v>
      </c>
      <c r="G27" s="47">
        <v>901.20329852380951</v>
      </c>
      <c r="H27" s="47"/>
      <c r="I27" s="47"/>
      <c r="J27" s="47">
        <v>78376.662223942854</v>
      </c>
    </row>
    <row r="28" spans="1:13" ht="15">
      <c r="A28" s="46" t="s">
        <v>257</v>
      </c>
      <c r="B28" s="47">
        <v>-1228.8031485809524</v>
      </c>
      <c r="C28" s="47"/>
      <c r="D28" s="47"/>
      <c r="E28" s="47"/>
      <c r="F28" s="47">
        <v>67734.584765142863</v>
      </c>
      <c r="G28" s="47">
        <v>1020.7676503809523</v>
      </c>
      <c r="H28" s="47"/>
      <c r="I28" s="47"/>
      <c r="J28" s="47">
        <v>66505.781616561915</v>
      </c>
      <c r="M28" s="63"/>
    </row>
    <row r="29" spans="1:13">
      <c r="A29" s="46" t="s">
        <v>258</v>
      </c>
      <c r="B29" s="47">
        <v>-11322.087704913636</v>
      </c>
      <c r="C29" s="47">
        <v>0</v>
      </c>
      <c r="D29" s="47">
        <v>0</v>
      </c>
      <c r="E29" s="47">
        <v>0</v>
      </c>
      <c r="F29" s="47">
        <v>66785.961337500004</v>
      </c>
      <c r="G29" s="47">
        <v>335.75048140909092</v>
      </c>
      <c r="H29" s="47">
        <v>0</v>
      </c>
      <c r="I29" s="47">
        <v>0</v>
      </c>
      <c r="J29" s="47">
        <v>55463.873632586372</v>
      </c>
      <c r="M29" s="61"/>
    </row>
    <row r="30" spans="1:13">
      <c r="A30" s="46" t="s">
        <v>257</v>
      </c>
      <c r="B30" s="47">
        <v>-12559.418976042854</v>
      </c>
      <c r="C30" s="47">
        <v>0</v>
      </c>
      <c r="D30" s="47">
        <v>0</v>
      </c>
      <c r="E30" s="47">
        <v>0</v>
      </c>
      <c r="F30" s="47">
        <v>50607.711903380958</v>
      </c>
      <c r="G30" s="47">
        <v>738.27307166666674</v>
      </c>
      <c r="H30" s="47">
        <v>0</v>
      </c>
      <c r="I30" s="47">
        <v>0</v>
      </c>
      <c r="J30" s="47">
        <v>38048.292927338101</v>
      </c>
    </row>
    <row r="31" spans="1:13">
      <c r="A31" s="46" t="s">
        <v>259</v>
      </c>
      <c r="B31" s="47">
        <v>-18225.796541218184</v>
      </c>
      <c r="C31" s="47">
        <v>0</v>
      </c>
      <c r="D31" s="47">
        <v>0</v>
      </c>
      <c r="E31" s="47">
        <v>0</v>
      </c>
      <c r="F31" s="47">
        <v>50797.830542045449</v>
      </c>
      <c r="G31" s="47">
        <v>961.13960918181829</v>
      </c>
      <c r="H31" s="47">
        <v>0</v>
      </c>
      <c r="I31" s="47">
        <v>0</v>
      </c>
      <c r="J31" s="47">
        <v>32572.034000827265</v>
      </c>
    </row>
    <row r="32" spans="1:13">
      <c r="A32" s="46" t="s">
        <v>259</v>
      </c>
      <c r="B32" s="47">
        <v>-15695.072540989995</v>
      </c>
      <c r="C32" s="47">
        <v>0</v>
      </c>
      <c r="D32" s="47">
        <v>0</v>
      </c>
      <c r="E32" s="47">
        <v>0</v>
      </c>
      <c r="F32" s="47">
        <v>31661.837351200007</v>
      </c>
      <c r="G32" s="47">
        <v>94.044269850000006</v>
      </c>
      <c r="H32" s="47">
        <v>0</v>
      </c>
      <c r="I32" s="47">
        <v>0</v>
      </c>
      <c r="J32" s="47">
        <v>15966.764810210012</v>
      </c>
    </row>
    <row r="33" spans="1:10">
      <c r="A33" s="46" t="s">
        <v>258</v>
      </c>
      <c r="B33" s="47">
        <v>-11654.079056778259</v>
      </c>
      <c r="C33" s="47">
        <v>0</v>
      </c>
      <c r="D33" s="47">
        <v>0</v>
      </c>
      <c r="E33" s="47">
        <v>0</v>
      </c>
      <c r="F33" s="47">
        <v>28559.312639130439</v>
      </c>
      <c r="G33" s="47">
        <v>86.956521739130437</v>
      </c>
      <c r="H33" s="47">
        <v>0</v>
      </c>
      <c r="I33" s="47">
        <v>0</v>
      </c>
      <c r="J33" s="47">
        <v>16905.233582352179</v>
      </c>
    </row>
    <row r="34" spans="1:10">
      <c r="A34" s="46" t="s">
        <v>260</v>
      </c>
      <c r="B34" s="47">
        <v>-7605.9533892761901</v>
      </c>
      <c r="C34" s="47">
        <v>0</v>
      </c>
      <c r="D34" s="47">
        <v>0</v>
      </c>
      <c r="E34" s="47">
        <v>0</v>
      </c>
      <c r="F34" s="47">
        <v>26991.069507095239</v>
      </c>
      <c r="G34" s="47">
        <v>171.47183733333333</v>
      </c>
      <c r="H34" s="47">
        <v>0</v>
      </c>
      <c r="I34" s="47">
        <v>0</v>
      </c>
      <c r="J34" s="47">
        <v>19385.116117819049</v>
      </c>
    </row>
    <row r="35" spans="1:10">
      <c r="A35" s="46" t="s">
        <v>261</v>
      </c>
      <c r="B35" s="47">
        <v>-6486.6446135904753</v>
      </c>
      <c r="C35" s="47">
        <v>0</v>
      </c>
      <c r="D35" s="47">
        <v>0</v>
      </c>
      <c r="E35" s="47">
        <v>0</v>
      </c>
      <c r="F35" s="47">
        <v>13906.690110904763</v>
      </c>
      <c r="G35" s="47">
        <v>0</v>
      </c>
      <c r="H35" s="47">
        <v>0</v>
      </c>
      <c r="I35" s="47">
        <v>0</v>
      </c>
      <c r="J35" s="47">
        <v>7420.0454973142878</v>
      </c>
    </row>
    <row r="36" spans="1:10">
      <c r="A36" s="46" t="s">
        <v>262</v>
      </c>
      <c r="B36" s="47">
        <v>-36934.815092568177</v>
      </c>
      <c r="C36" s="47">
        <v>0</v>
      </c>
      <c r="D36" s="47">
        <v>0</v>
      </c>
      <c r="E36" s="47">
        <v>0</v>
      </c>
      <c r="F36" s="47">
        <v>252.85005645454547</v>
      </c>
      <c r="G36" s="47">
        <v>68.181818181818187</v>
      </c>
      <c r="H36" s="47">
        <v>0</v>
      </c>
      <c r="I36" s="47">
        <v>0</v>
      </c>
      <c r="J36" s="47">
        <v>-36681.96503611363</v>
      </c>
    </row>
    <row r="37" spans="1:10">
      <c r="A37" s="46" t="s">
        <v>263</v>
      </c>
      <c r="B37" s="47">
        <v>-23116.852024345455</v>
      </c>
      <c r="C37" s="47">
        <v>0</v>
      </c>
      <c r="D37" s="47">
        <v>0</v>
      </c>
      <c r="E37" s="47">
        <v>0</v>
      </c>
      <c r="F37" s="47">
        <v>5083.1196220000002</v>
      </c>
      <c r="G37" s="47">
        <v>50</v>
      </c>
      <c r="H37" s="47">
        <v>0</v>
      </c>
      <c r="I37" s="47">
        <v>0</v>
      </c>
      <c r="J37" s="47">
        <v>-18033.732402345457</v>
      </c>
    </row>
    <row r="38" spans="1:10">
      <c r="A38" s="46" t="s">
        <v>266</v>
      </c>
      <c r="B38" s="47">
        <v>-24143.586426715789</v>
      </c>
      <c r="C38" s="47">
        <v>-8430.3691160947365</v>
      </c>
      <c r="D38" s="47">
        <v>0</v>
      </c>
      <c r="E38" s="47">
        <v>0</v>
      </c>
      <c r="F38" s="47">
        <v>8504.4422559210525</v>
      </c>
      <c r="G38" s="47">
        <v>746.69118442105264</v>
      </c>
      <c r="H38" s="47">
        <v>0</v>
      </c>
      <c r="I38" s="47">
        <v>0</v>
      </c>
      <c r="J38" s="47">
        <v>-15639.144170794736</v>
      </c>
    </row>
    <row r="39" spans="1:10">
      <c r="A39" s="46" t="s">
        <v>256</v>
      </c>
      <c r="B39" s="47">
        <v>-21738.870232274996</v>
      </c>
      <c r="C39" s="47">
        <v>-17643.337321314997</v>
      </c>
      <c r="D39" s="47">
        <v>0</v>
      </c>
      <c r="E39" s="47">
        <v>0</v>
      </c>
      <c r="F39" s="47">
        <v>5716.3970080999989</v>
      </c>
      <c r="G39" s="47">
        <v>0</v>
      </c>
      <c r="H39" s="47">
        <v>0</v>
      </c>
      <c r="I39" s="47">
        <v>0</v>
      </c>
      <c r="J39" s="47">
        <v>-16022.473224174997</v>
      </c>
    </row>
    <row r="40" spans="1:10">
      <c r="A40" s="46" t="s">
        <v>257</v>
      </c>
      <c r="B40" s="47">
        <v>-34797.0185190591</v>
      </c>
      <c r="C40" s="47">
        <v>-33139.086868990918</v>
      </c>
      <c r="D40" s="47">
        <v>0</v>
      </c>
      <c r="E40" s="47">
        <v>0</v>
      </c>
      <c r="F40" s="47">
        <v>16644.926276409093</v>
      </c>
      <c r="G40" s="47">
        <v>0</v>
      </c>
      <c r="H40" s="47">
        <v>0</v>
      </c>
      <c r="I40" s="47">
        <v>0</v>
      </c>
      <c r="J40" s="47">
        <v>-18152.092242650007</v>
      </c>
    </row>
    <row r="41" spans="1:10">
      <c r="A41" s="46" t="s">
        <v>258</v>
      </c>
      <c r="B41" s="47">
        <v>-8485.3103821210534</v>
      </c>
      <c r="C41" s="47">
        <v>0</v>
      </c>
      <c r="D41" s="47">
        <v>0</v>
      </c>
      <c r="E41" s="47">
        <v>0</v>
      </c>
      <c r="F41" s="47">
        <v>8577.6856774736843</v>
      </c>
      <c r="G41" s="47">
        <v>0</v>
      </c>
      <c r="H41" s="47">
        <v>0</v>
      </c>
      <c r="I41" s="47">
        <v>0</v>
      </c>
      <c r="J41" s="47">
        <v>92.375295352630928</v>
      </c>
    </row>
    <row r="42" spans="1:10">
      <c r="A42" s="46" t="s">
        <v>257</v>
      </c>
      <c r="B42" s="47">
        <v>-28305.762048595454</v>
      </c>
      <c r="C42" s="47">
        <v>0</v>
      </c>
      <c r="D42" s="47">
        <v>0</v>
      </c>
      <c r="E42" s="47">
        <v>0</v>
      </c>
      <c r="F42" s="47">
        <v>698.52092386363631</v>
      </c>
      <c r="G42" s="47">
        <v>0</v>
      </c>
      <c r="H42" s="47">
        <v>0</v>
      </c>
      <c r="I42" s="47">
        <v>0</v>
      </c>
      <c r="J42" s="47">
        <v>-27607.241124731816</v>
      </c>
    </row>
    <row r="43" spans="1:10">
      <c r="A43" s="46" t="s">
        <v>259</v>
      </c>
      <c r="B43" s="47">
        <v>-22968.740504368179</v>
      </c>
      <c r="C43" s="47">
        <v>0</v>
      </c>
      <c r="D43" s="47">
        <v>0</v>
      </c>
      <c r="E43" s="47">
        <v>0</v>
      </c>
      <c r="F43" s="47">
        <v>4487.344564181818</v>
      </c>
      <c r="G43" s="47">
        <v>168.18181818181819</v>
      </c>
      <c r="H43" s="47">
        <v>0</v>
      </c>
      <c r="I43" s="47">
        <v>0</v>
      </c>
      <c r="J43" s="47">
        <v>-18481.395940186361</v>
      </c>
    </row>
    <row r="44" spans="1:10">
      <c r="A44" s="46" t="s">
        <v>259</v>
      </c>
      <c r="B44" s="47">
        <v>-18242.248767129997</v>
      </c>
      <c r="C44" s="47">
        <v>0</v>
      </c>
      <c r="D44" s="47">
        <v>0</v>
      </c>
      <c r="E44" s="47">
        <v>0</v>
      </c>
      <c r="F44" s="47">
        <v>2502.2617055000001</v>
      </c>
      <c r="G44" s="47">
        <v>0</v>
      </c>
      <c r="H44" s="47">
        <v>0</v>
      </c>
      <c r="I44" s="47">
        <v>0</v>
      </c>
      <c r="J44" s="47">
        <v>-15739.987061629996</v>
      </c>
    </row>
    <row r="45" spans="1:10">
      <c r="A45" s="46" t="s">
        <v>258</v>
      </c>
      <c r="B45" s="47">
        <v>-41252.911435452173</v>
      </c>
      <c r="C45" s="47">
        <v>0</v>
      </c>
      <c r="D45" s="47">
        <v>0</v>
      </c>
      <c r="E45" s="47">
        <v>0</v>
      </c>
      <c r="F45" s="47">
        <v>0</v>
      </c>
      <c r="G45" s="47">
        <v>0</v>
      </c>
      <c r="H45" s="47">
        <v>0</v>
      </c>
      <c r="I45" s="47">
        <v>0</v>
      </c>
      <c r="J45" s="47">
        <v>-41252.911435452173</v>
      </c>
    </row>
    <row r="46" spans="1:10">
      <c r="A46" s="46" t="s">
        <v>260</v>
      </c>
      <c r="B46" s="47">
        <v>-30538.783082215006</v>
      </c>
      <c r="C46" s="47">
        <v>0</v>
      </c>
      <c r="D46" s="47">
        <v>0</v>
      </c>
      <c r="E46" s="47">
        <v>0</v>
      </c>
      <c r="F46" s="47">
        <v>1200.2656437999999</v>
      </c>
      <c r="G46" s="47">
        <v>0</v>
      </c>
      <c r="H46" s="47">
        <v>0</v>
      </c>
      <c r="I46" s="47">
        <v>0</v>
      </c>
      <c r="J46" s="47">
        <v>-29338.517438415005</v>
      </c>
    </row>
    <row r="47" spans="1:10">
      <c r="A47" s="46" t="s">
        <v>261</v>
      </c>
      <c r="B47" s="47">
        <v>-16441.340143204543</v>
      </c>
      <c r="C47" s="47">
        <v>-5687.7417932681819</v>
      </c>
      <c r="D47" s="47">
        <v>0</v>
      </c>
      <c r="E47" s="47">
        <v>0</v>
      </c>
      <c r="F47" s="47">
        <v>3001.7161145454538</v>
      </c>
      <c r="G47" s="47">
        <v>0</v>
      </c>
      <c r="H47" s="47">
        <v>0</v>
      </c>
      <c r="I47" s="47">
        <v>0</v>
      </c>
      <c r="J47" s="47">
        <v>-13439.624028659089</v>
      </c>
    </row>
    <row r="48" spans="1:10">
      <c r="A48" s="46" t="s">
        <v>262</v>
      </c>
      <c r="B48" s="47">
        <v>-33950.163312622732</v>
      </c>
      <c r="C48" s="47">
        <v>-26894.748119595457</v>
      </c>
      <c r="D48" s="47">
        <v>0</v>
      </c>
      <c r="E48" s="47">
        <v>0</v>
      </c>
      <c r="F48" s="47">
        <v>3637.539591045454</v>
      </c>
      <c r="G48" s="47">
        <v>0</v>
      </c>
      <c r="H48" s="47">
        <v>0</v>
      </c>
      <c r="I48" s="47">
        <v>0</v>
      </c>
      <c r="J48" s="47">
        <v>-30312.623721577278</v>
      </c>
    </row>
    <row r="49" spans="1:10">
      <c r="A49" s="46" t="s">
        <v>263</v>
      </c>
      <c r="B49" s="47">
        <v>-10093.778104357141</v>
      </c>
      <c r="C49" s="47">
        <v>-429.43094845714285</v>
      </c>
      <c r="D49" s="47">
        <v>0</v>
      </c>
      <c r="E49" s="47">
        <v>0</v>
      </c>
      <c r="F49" s="47">
        <v>15812.339239190474</v>
      </c>
      <c r="G49" s="47">
        <v>1280.952380952381</v>
      </c>
      <c r="H49" s="47">
        <v>0</v>
      </c>
      <c r="I49" s="47">
        <v>0</v>
      </c>
      <c r="J49" s="47">
        <v>5718.5611348333332</v>
      </c>
    </row>
    <row r="50" spans="1:10">
      <c r="A50" s="46" t="s">
        <v>267</v>
      </c>
      <c r="B50" s="47">
        <v>-22427.239452064998</v>
      </c>
      <c r="C50" s="47">
        <v>0</v>
      </c>
      <c r="D50" s="47">
        <v>0</v>
      </c>
      <c r="E50" s="47">
        <v>0</v>
      </c>
      <c r="F50" s="47">
        <v>10352.39494525</v>
      </c>
      <c r="G50" s="47">
        <v>2190</v>
      </c>
      <c r="H50" s="47">
        <v>0</v>
      </c>
      <c r="I50" s="47">
        <v>0</v>
      </c>
      <c r="J50" s="47">
        <v>-12074.844506814998</v>
      </c>
    </row>
    <row r="51" spans="1:10">
      <c r="A51" s="46" t="s">
        <v>256</v>
      </c>
      <c r="B51" s="47">
        <v>-21254.227275369998</v>
      </c>
      <c r="C51" s="47">
        <v>-15466.01374796</v>
      </c>
      <c r="D51" s="47">
        <v>0</v>
      </c>
      <c r="E51" s="47">
        <v>0</v>
      </c>
      <c r="F51" s="47">
        <v>620.38063705000002</v>
      </c>
      <c r="G51" s="47">
        <v>0</v>
      </c>
      <c r="H51" s="47">
        <v>0</v>
      </c>
      <c r="I51" s="47">
        <v>0</v>
      </c>
      <c r="J51" s="47">
        <v>-20633.846638319999</v>
      </c>
    </row>
    <row r="52" spans="1:10">
      <c r="A52" s="46" t="s">
        <v>257</v>
      </c>
      <c r="B52" s="47">
        <v>-52202.597991880961</v>
      </c>
      <c r="C52" s="47">
        <v>-45442.240816404774</v>
      </c>
      <c r="D52" s="47">
        <v>0</v>
      </c>
      <c r="E52" s="47">
        <v>0</v>
      </c>
      <c r="F52" s="47">
        <v>2048.0618395238093</v>
      </c>
      <c r="G52" s="47">
        <v>619.04761904761904</v>
      </c>
      <c r="H52" s="47">
        <v>0</v>
      </c>
      <c r="I52" s="47">
        <v>0</v>
      </c>
      <c r="J52" s="47">
        <v>-50154.536152357148</v>
      </c>
    </row>
    <row r="53" spans="1:10">
      <c r="A53" s="46" t="s">
        <v>258</v>
      </c>
      <c r="B53" s="47">
        <v>-49890.836826231571</v>
      </c>
      <c r="C53" s="47">
        <v>-38463.112312921046</v>
      </c>
      <c r="D53" s="47">
        <v>0</v>
      </c>
      <c r="E53" s="47">
        <v>0</v>
      </c>
      <c r="F53" s="47">
        <v>5251.0037130000001</v>
      </c>
      <c r="G53" s="47">
        <v>354.03157894736842</v>
      </c>
      <c r="H53" s="47">
        <v>0</v>
      </c>
      <c r="I53" s="47">
        <v>0</v>
      </c>
      <c r="J53" s="47">
        <v>-44639.833113231572</v>
      </c>
    </row>
    <row r="54" spans="1:10">
      <c r="A54" s="46" t="s">
        <v>257</v>
      </c>
      <c r="B54" s="47">
        <v>-32568.327223861903</v>
      </c>
      <c r="C54" s="47">
        <v>-25229.327289085712</v>
      </c>
      <c r="D54" s="47">
        <v>-17670.087139047617</v>
      </c>
      <c r="E54" s="47">
        <v>-17670.087139047617</v>
      </c>
      <c r="F54" s="47">
        <v>17458.622039952381</v>
      </c>
      <c r="G54" s="47">
        <v>3609.5795457142854</v>
      </c>
      <c r="H54" s="47">
        <v>0</v>
      </c>
      <c r="I54" s="47">
        <v>0</v>
      </c>
      <c r="J54" s="47">
        <v>-15109.705183909522</v>
      </c>
    </row>
    <row r="55" spans="1:10">
      <c r="A55" s="46" t="s">
        <v>259</v>
      </c>
      <c r="B55" s="47">
        <v>-42010.22056688572</v>
      </c>
      <c r="C55" s="47">
        <v>-34452.14600720477</v>
      </c>
      <c r="D55" s="47">
        <v>-12075.812077623812</v>
      </c>
      <c r="E55" s="47">
        <v>-12075.812077623812</v>
      </c>
      <c r="F55" s="47">
        <v>22248.815743857147</v>
      </c>
      <c r="G55" s="47">
        <v>1821.4285714285713</v>
      </c>
      <c r="H55" s="47">
        <v>0</v>
      </c>
      <c r="I55" s="47">
        <v>0</v>
      </c>
      <c r="J55" s="47">
        <v>-19761.404823028573</v>
      </c>
    </row>
    <row r="56" spans="1:10">
      <c r="A56" s="46" t="s">
        <v>259</v>
      </c>
      <c r="B56" s="47">
        <v>-9879.7761638571428</v>
      </c>
      <c r="C56" s="47">
        <v>-8689.1532023476193</v>
      </c>
      <c r="D56" s="47">
        <v>-8689.1532023476193</v>
      </c>
      <c r="E56" s="47">
        <v>-8689.1532023476193</v>
      </c>
      <c r="F56" s="47">
        <v>48687.733905714282</v>
      </c>
      <c r="G56" s="47">
        <v>876.19047619047615</v>
      </c>
      <c r="H56" s="47">
        <v>0</v>
      </c>
      <c r="I56" s="47">
        <v>0</v>
      </c>
      <c r="J56" s="47">
        <v>38807.957741857143</v>
      </c>
    </row>
    <row r="57" spans="1:10">
      <c r="A57" s="46" t="s">
        <v>258</v>
      </c>
      <c r="B57" s="47">
        <v>-4004.8415128000001</v>
      </c>
      <c r="C57" s="47">
        <v>0</v>
      </c>
      <c r="D57" s="47">
        <v>0</v>
      </c>
      <c r="E57" s="47">
        <v>0</v>
      </c>
      <c r="F57" s="47">
        <v>51180.129966391309</v>
      </c>
      <c r="G57" s="47">
        <v>0</v>
      </c>
      <c r="H57" s="47">
        <v>0</v>
      </c>
      <c r="I57" s="47">
        <v>0</v>
      </c>
      <c r="J57" s="47">
        <v>47175.288453591311</v>
      </c>
    </row>
    <row r="58" spans="1:10">
      <c r="A58" s="46" t="s">
        <v>260</v>
      </c>
      <c r="B58" s="47">
        <v>-4441.1569962190479</v>
      </c>
      <c r="C58" s="47">
        <v>0</v>
      </c>
      <c r="D58" s="47">
        <v>0</v>
      </c>
      <c r="E58" s="47">
        <v>0</v>
      </c>
      <c r="F58" s="47">
        <v>78570.694501904771</v>
      </c>
      <c r="G58" s="47">
        <v>428.57142857142856</v>
      </c>
      <c r="H58" s="47">
        <v>0</v>
      </c>
      <c r="I58" s="47">
        <v>0</v>
      </c>
      <c r="J58" s="47">
        <v>74129.53750568573</v>
      </c>
    </row>
    <row r="59" spans="1:10">
      <c r="A59" s="46" t="s">
        <v>261</v>
      </c>
      <c r="B59" s="47">
        <v>-2782.1611457181821</v>
      </c>
      <c r="C59" s="47">
        <v>0</v>
      </c>
      <c r="D59" s="47">
        <v>0</v>
      </c>
      <c r="E59" s="47">
        <v>0</v>
      </c>
      <c r="F59" s="47">
        <v>99552.779264545476</v>
      </c>
      <c r="G59" s="47">
        <v>0</v>
      </c>
      <c r="H59" s="47">
        <v>0</v>
      </c>
      <c r="I59" s="47">
        <v>0</v>
      </c>
      <c r="J59" s="47">
        <v>96770.618118827289</v>
      </c>
    </row>
    <row r="60" spans="1:10">
      <c r="A60" s="46" t="s">
        <v>262</v>
      </c>
      <c r="B60" s="47">
        <v>-4539.6900536043477</v>
      </c>
      <c r="C60" s="47">
        <v>0</v>
      </c>
      <c r="D60" s="47">
        <v>0</v>
      </c>
      <c r="E60" s="47">
        <v>0</v>
      </c>
      <c r="F60" s="47">
        <v>107776.27455169565</v>
      </c>
      <c r="G60" s="47">
        <v>4077.7743629999995</v>
      </c>
      <c r="H60" s="47">
        <v>4077.7743629999995</v>
      </c>
      <c r="I60" s="47">
        <v>4077.7743629999995</v>
      </c>
      <c r="J60" s="47">
        <v>103236.5844980913</v>
      </c>
    </row>
    <row r="61" spans="1:10">
      <c r="A61" s="46" t="s">
        <v>263</v>
      </c>
      <c r="B61" s="47">
        <v>-2038.5631441666667</v>
      </c>
      <c r="C61" s="47">
        <v>0</v>
      </c>
      <c r="D61" s="47">
        <v>0</v>
      </c>
      <c r="E61" s="47">
        <v>0</v>
      </c>
      <c r="F61" s="47">
        <v>157643.88186319047</v>
      </c>
      <c r="G61" s="47">
        <v>7030.3455238095248</v>
      </c>
      <c r="H61" s="47">
        <v>3515.1727619047624</v>
      </c>
      <c r="I61" s="47">
        <v>3515.1727619047624</v>
      </c>
      <c r="J61" s="47">
        <v>155605.31871902381</v>
      </c>
    </row>
  </sheetData>
  <hyperlinks>
    <hyperlink ref="A1" location="List!A1" display="List!A1"/>
  </hyperlinks>
  <pageMargins left="0.7" right="0.7" top="0.75" bottom="0.75" header="0.3" footer="0.3"/>
  <pageSetup paperSize="9" orientation="portrait" r:id="rId1"/>
  <drawing r:id="rId2"/>
  <tableParts count="1">
    <tablePart r:id="rId3"/>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7"/>
  <sheetViews>
    <sheetView workbookViewId="0">
      <selection activeCell="A2" sqref="A2"/>
    </sheetView>
  </sheetViews>
  <sheetFormatPr defaultColWidth="8.88671875" defaultRowHeight="14.25"/>
  <cols>
    <col min="1" max="16384" width="8.88671875" style="31"/>
  </cols>
  <sheetData>
    <row r="1" spans="1:4" ht="15">
      <c r="A1" s="239" t="s">
        <v>528</v>
      </c>
      <c r="B1" s="31" t="s">
        <v>313</v>
      </c>
      <c r="C1" s="31" t="s">
        <v>314</v>
      </c>
      <c r="D1" s="31" t="s">
        <v>315</v>
      </c>
    </row>
    <row r="2" spans="1:4">
      <c r="A2" s="32" t="s">
        <v>265</v>
      </c>
      <c r="B2" s="48">
        <v>11.514399999999998</v>
      </c>
      <c r="C2" s="48">
        <v>8.9310331989985396</v>
      </c>
      <c r="D2" s="49">
        <v>8.75</v>
      </c>
    </row>
    <row r="3" spans="1:4">
      <c r="A3" s="32" t="s">
        <v>256</v>
      </c>
      <c r="B3" s="48">
        <v>11.3537</v>
      </c>
      <c r="C3" s="48">
        <v>8.78843879349186</v>
      </c>
      <c r="D3" s="49">
        <v>8.5</v>
      </c>
    </row>
    <row r="4" spans="1:4">
      <c r="A4" s="32" t="s">
        <v>257</v>
      </c>
      <c r="B4" s="48">
        <v>11.156199999999998</v>
      </c>
      <c r="C4" s="48">
        <v>8.6384006848409278</v>
      </c>
      <c r="D4" s="49">
        <v>8.25</v>
      </c>
    </row>
    <row r="5" spans="1:4">
      <c r="A5" s="32" t="s">
        <v>258</v>
      </c>
      <c r="B5" s="48">
        <v>10.649869230769232</v>
      </c>
      <c r="C5" s="48">
        <v>8.370135915553691</v>
      </c>
      <c r="D5" s="49">
        <v>8.25</v>
      </c>
    </row>
    <row r="6" spans="1:4">
      <c r="A6" s="32" t="s">
        <v>257</v>
      </c>
      <c r="B6" s="48">
        <v>10.009514285714287</v>
      </c>
      <c r="C6" s="48">
        <v>8.0031963697052717</v>
      </c>
      <c r="D6" s="49">
        <v>7.75</v>
      </c>
    </row>
    <row r="7" spans="1:4">
      <c r="A7" s="32" t="s">
        <v>259</v>
      </c>
      <c r="B7" s="48">
        <v>9.7394714285714272</v>
      </c>
      <c r="C7" s="48">
        <v>7.7457504488951674</v>
      </c>
      <c r="D7" s="49">
        <v>7.5</v>
      </c>
    </row>
    <row r="8" spans="1:4">
      <c r="A8" s="32" t="s">
        <v>259</v>
      </c>
      <c r="B8" s="48">
        <v>8.1382222222222218</v>
      </c>
      <c r="C8" s="48">
        <v>7.4819330861132647</v>
      </c>
      <c r="D8" s="49">
        <v>7.5</v>
      </c>
    </row>
    <row r="9" spans="1:4">
      <c r="A9" s="32" t="s">
        <v>258</v>
      </c>
      <c r="B9" s="48">
        <v>7.8371197405384034</v>
      </c>
      <c r="C9" s="48">
        <v>7.2674098137366521</v>
      </c>
      <c r="D9" s="49">
        <v>7.25</v>
      </c>
    </row>
    <row r="10" spans="1:4">
      <c r="A10" s="32" t="s">
        <v>260</v>
      </c>
      <c r="B10" s="48">
        <v>7.7611170998465395</v>
      </c>
      <c r="C10" s="48">
        <v>7.0076824602149737</v>
      </c>
      <c r="D10" s="49">
        <v>6.75</v>
      </c>
    </row>
    <row r="11" spans="1:4">
      <c r="A11" s="32" t="s">
        <v>261</v>
      </c>
      <c r="B11" s="48">
        <v>7.0401347826086962</v>
      </c>
      <c r="C11" s="48">
        <v>6.6462017403303824</v>
      </c>
      <c r="D11" s="49">
        <v>6.75</v>
      </c>
    </row>
    <row r="12" spans="1:4">
      <c r="A12" s="32" t="s">
        <v>262</v>
      </c>
      <c r="B12" s="48">
        <v>6.1576964285714295</v>
      </c>
      <c r="C12" s="48">
        <v>5.9113220064344922</v>
      </c>
      <c r="D12" s="49">
        <v>6.5</v>
      </c>
    </row>
    <row r="13" spans="1:4">
      <c r="A13" s="32" t="s">
        <v>263</v>
      </c>
      <c r="B13" s="48">
        <v>6.9140701657458559</v>
      </c>
      <c r="C13" s="48">
        <v>5.7945743296818346</v>
      </c>
      <c r="D13" s="49">
        <v>6.25</v>
      </c>
    </row>
    <row r="14" spans="1:4">
      <c r="A14" s="32" t="s">
        <v>266</v>
      </c>
      <c r="B14" s="48">
        <v>7.4945000000000004</v>
      </c>
      <c r="C14" s="48">
        <v>6.0245344667200493</v>
      </c>
      <c r="D14" s="49">
        <v>6.25</v>
      </c>
    </row>
    <row r="15" spans="1:4">
      <c r="A15" s="32" t="s">
        <v>256</v>
      </c>
      <c r="B15" s="48">
        <v>7.3108400000000007</v>
      </c>
      <c r="C15" s="48">
        <v>6.1189151605713006</v>
      </c>
      <c r="D15" s="49">
        <v>6</v>
      </c>
    </row>
    <row r="16" spans="1:4">
      <c r="A16" s="32" t="s">
        <v>257</v>
      </c>
      <c r="B16" s="48">
        <v>6.8224399999999994</v>
      </c>
      <c r="C16" s="48">
        <v>6.0315975147430496</v>
      </c>
      <c r="D16" s="49">
        <v>6</v>
      </c>
    </row>
    <row r="17" spans="1:6">
      <c r="A17" s="32" t="s">
        <v>258</v>
      </c>
      <c r="B17" s="48">
        <v>6.7516000000000007</v>
      </c>
      <c r="C17" s="48">
        <v>6.0367970884018929</v>
      </c>
      <c r="D17" s="49">
        <v>6</v>
      </c>
    </row>
    <row r="18" spans="1:6">
      <c r="A18" s="32" t="s">
        <v>257</v>
      </c>
      <c r="B18" s="48">
        <v>6.5060116279069762</v>
      </c>
      <c r="C18" s="48">
        <v>5.8858340643162359</v>
      </c>
      <c r="D18" s="49">
        <v>6</v>
      </c>
    </row>
    <row r="19" spans="1:6">
      <c r="A19" s="32" t="s">
        <v>259</v>
      </c>
      <c r="B19" s="48">
        <v>6.3994074074074065</v>
      </c>
      <c r="C19" s="48">
        <v>5.6397158813670787</v>
      </c>
      <c r="D19" s="49">
        <v>6</v>
      </c>
      <c r="F19" s="61"/>
    </row>
    <row r="20" spans="1:6">
      <c r="A20" s="32" t="s">
        <v>259</v>
      </c>
      <c r="B20" s="48">
        <v>6.2485487804878055</v>
      </c>
      <c r="C20" s="48">
        <v>5.6026525994890779</v>
      </c>
      <c r="D20" s="49">
        <v>6</v>
      </c>
    </row>
    <row r="21" spans="1:6">
      <c r="A21" s="32" t="s">
        <v>258</v>
      </c>
      <c r="B21" s="48">
        <v>6.2025045264523566</v>
      </c>
      <c r="C21" s="48">
        <v>5.2365385317416857</v>
      </c>
      <c r="D21" s="49">
        <v>6</v>
      </c>
    </row>
    <row r="22" spans="1:6">
      <c r="A22" s="32" t="s">
        <v>260</v>
      </c>
      <c r="B22" s="48">
        <v>6.0298492795389054</v>
      </c>
      <c r="C22" s="48">
        <v>5.1919610699806666</v>
      </c>
      <c r="D22" s="49">
        <v>6</v>
      </c>
    </row>
    <row r="23" spans="1:6">
      <c r="A23" s="31" t="s">
        <v>261</v>
      </c>
      <c r="B23" s="47">
        <v>5.9171776536312848</v>
      </c>
      <c r="C23" s="47">
        <v>5.702493746405219</v>
      </c>
      <c r="D23" s="93">
        <v>6</v>
      </c>
    </row>
    <row r="24" spans="1:6">
      <c r="A24" s="31" t="s">
        <v>262</v>
      </c>
      <c r="B24" s="47">
        <v>5.9501666666666662</v>
      </c>
      <c r="C24" s="47">
        <v>5.8582495576917042</v>
      </c>
      <c r="D24" s="93">
        <v>6</v>
      </c>
    </row>
    <row r="25" spans="1:6">
      <c r="A25" s="31" t="s">
        <v>263</v>
      </c>
      <c r="B25" s="47"/>
      <c r="C25" s="47">
        <v>6.1491068311988402</v>
      </c>
      <c r="D25" s="93">
        <v>6</v>
      </c>
    </row>
    <row r="26" spans="1:6">
      <c r="A26" s="31" t="s">
        <v>267</v>
      </c>
      <c r="B26" s="47">
        <v>5.9980638649425284</v>
      </c>
      <c r="C26" s="47">
        <v>6.026792967790783</v>
      </c>
      <c r="D26" s="93">
        <v>6</v>
      </c>
    </row>
    <row r="27" spans="1:6">
      <c r="A27" s="31" t="s">
        <v>256</v>
      </c>
      <c r="B27" s="47">
        <v>6.0443709909462981</v>
      </c>
      <c r="C27" s="47">
        <v>5.8507379324820299</v>
      </c>
      <c r="D27" s="93">
        <v>6</v>
      </c>
    </row>
    <row r="28" spans="1:6">
      <c r="A28" s="31" t="s">
        <v>257</v>
      </c>
      <c r="B28" s="47">
        <v>6.0822477473568828</v>
      </c>
      <c r="C28" s="47">
        <v>5.9857986870897157</v>
      </c>
      <c r="D28" s="93">
        <v>6</v>
      </c>
    </row>
    <row r="29" spans="1:6">
      <c r="A29" s="31" t="s">
        <v>258</v>
      </c>
      <c r="B29" s="47">
        <v>6.0887658318724434</v>
      </c>
      <c r="C29" s="47">
        <v>5.8706664036671281</v>
      </c>
      <c r="D29" s="93">
        <v>6</v>
      </c>
    </row>
    <row r="30" spans="1:6">
      <c r="A30" s="31" t="s">
        <v>257</v>
      </c>
      <c r="B30" s="47">
        <v>6.1510303288265735</v>
      </c>
      <c r="C30" s="47">
        <v>6.2253322742767985</v>
      </c>
      <c r="D30" s="93">
        <v>6</v>
      </c>
    </row>
    <row r="31" spans="1:6">
      <c r="A31" s="31" t="s">
        <v>259</v>
      </c>
      <c r="B31" s="47">
        <v>6.1406537514819624</v>
      </c>
      <c r="C31" s="47">
        <v>6.1073062555275417</v>
      </c>
      <c r="D31" s="93">
        <v>6</v>
      </c>
    </row>
    <row r="32" spans="1:6">
      <c r="A32" s="31" t="s">
        <v>259</v>
      </c>
      <c r="B32" s="47">
        <v>6.2112190184049085</v>
      </c>
      <c r="C32" s="47">
        <v>6.2148691421307154</v>
      </c>
      <c r="D32" s="93">
        <v>6</v>
      </c>
    </row>
    <row r="33" spans="1:4">
      <c r="A33" s="31" t="s">
        <v>258</v>
      </c>
      <c r="B33" s="47">
        <v>6.1523885308001631</v>
      </c>
      <c r="C33" s="47">
        <v>6.1662072350764188</v>
      </c>
      <c r="D33" s="93">
        <v>6</v>
      </c>
    </row>
    <row r="34" spans="1:4">
      <c r="A34" s="31" t="s">
        <v>260</v>
      </c>
      <c r="B34" s="47">
        <v>6.1541835443037973</v>
      </c>
      <c r="C34" s="47">
        <v>6.1383157934262043</v>
      </c>
      <c r="D34" s="93">
        <v>6</v>
      </c>
    </row>
    <row r="35" spans="1:4">
      <c r="A35" s="31" t="s">
        <v>261</v>
      </c>
      <c r="B35" s="47">
        <v>6.1791494382022467</v>
      </c>
      <c r="C35" s="47">
        <v>6.0999966651103845</v>
      </c>
      <c r="D35" s="93">
        <v>6</v>
      </c>
    </row>
    <row r="36" spans="1:4">
      <c r="A36" s="31" t="s">
        <v>262</v>
      </c>
      <c r="B36" s="47">
        <v>6.1342362879926045</v>
      </c>
      <c r="C36" s="47">
        <v>6.1659345271404593</v>
      </c>
      <c r="D36" s="93">
        <v>6</v>
      </c>
    </row>
    <row r="37" spans="1:4">
      <c r="A37" s="31" t="s">
        <v>263</v>
      </c>
      <c r="B37" s="47">
        <v>6.1752898305084747</v>
      </c>
      <c r="C37" s="47">
        <v>6.2235262551178598</v>
      </c>
      <c r="D37" s="93">
        <v>6</v>
      </c>
    </row>
  </sheetData>
  <hyperlinks>
    <hyperlink ref="A1" location="List!A1" display="List!A1"/>
  </hyperlinks>
  <pageMargins left="0.7" right="0.7" top="0.75" bottom="0.75" header="0.3" footer="0.3"/>
  <drawing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39"/>
  <sheetViews>
    <sheetView zoomScale="110" zoomScaleNormal="110" workbookViewId="0">
      <selection activeCell="J20" sqref="J20"/>
    </sheetView>
  </sheetViews>
  <sheetFormatPr defaultColWidth="8.88671875" defaultRowHeight="16.5"/>
  <cols>
    <col min="1" max="1" width="8.88671875" style="22"/>
    <col min="2" max="2" width="0" style="22" hidden="1" customWidth="1"/>
    <col min="3" max="3" width="13.77734375" style="22" hidden="1" customWidth="1"/>
    <col min="4" max="4" width="11.44140625" style="22" hidden="1" customWidth="1"/>
    <col min="5" max="5" width="13" style="22" customWidth="1"/>
    <col min="6" max="6" width="4.44140625" style="22" hidden="1" customWidth="1"/>
    <col min="7" max="7" width="13" style="22" customWidth="1"/>
    <col min="8" max="16384" width="8.88671875" style="22"/>
  </cols>
  <sheetData>
    <row r="1" spans="1:10">
      <c r="A1" s="239" t="s">
        <v>528</v>
      </c>
      <c r="B1" s="94" t="s">
        <v>104</v>
      </c>
      <c r="C1" s="94" t="s">
        <v>115</v>
      </c>
      <c r="D1" s="94" t="s">
        <v>83</v>
      </c>
      <c r="E1" s="192" t="s">
        <v>316</v>
      </c>
      <c r="F1" s="94" t="s">
        <v>112</v>
      </c>
      <c r="G1" s="192" t="s">
        <v>317</v>
      </c>
      <c r="H1" s="192" t="s">
        <v>318</v>
      </c>
      <c r="I1" s="192" t="s">
        <v>319</v>
      </c>
      <c r="J1" s="192" t="s">
        <v>320</v>
      </c>
    </row>
    <row r="2" spans="1:10">
      <c r="A2" s="95">
        <v>2.7397260273972603E-3</v>
      </c>
      <c r="B2" s="96">
        <v>8.0213999999999999</v>
      </c>
      <c r="C2" s="96">
        <v>6.7427000000000001</v>
      </c>
      <c r="D2" s="96">
        <v>5.5922999999999998</v>
      </c>
      <c r="E2" s="96">
        <v>5.6158000000000001</v>
      </c>
      <c r="F2" s="97">
        <v>5.5811999999999999</v>
      </c>
      <c r="G2" s="100">
        <v>5.8071000000000002</v>
      </c>
      <c r="H2" s="100">
        <v>5.9324000000000003</v>
      </c>
      <c r="I2" s="100">
        <v>5.8005000000000004</v>
      </c>
      <c r="J2" s="99">
        <v>5.8975999999999997</v>
      </c>
    </row>
    <row r="3" spans="1:10">
      <c r="A3" s="95">
        <v>8.3333333333333329E-2</v>
      </c>
      <c r="B3" s="96">
        <v>8.0746000000000002</v>
      </c>
      <c r="C3" s="96">
        <v>6.8398000000000003</v>
      </c>
      <c r="D3" s="96">
        <v>5.7214</v>
      </c>
      <c r="E3" s="96">
        <v>5.6894999999999998</v>
      </c>
      <c r="F3" s="97">
        <v>5.6345000000000001</v>
      </c>
      <c r="G3" s="100">
        <v>5.8531000000000004</v>
      </c>
      <c r="H3" s="100">
        <v>5.9786000000000001</v>
      </c>
      <c r="I3" s="100">
        <v>5.8765000000000001</v>
      </c>
      <c r="J3" s="99">
        <v>5.9557000000000002</v>
      </c>
    </row>
    <row r="4" spans="1:10">
      <c r="A4" s="95">
        <v>0.25</v>
      </c>
      <c r="B4" s="96">
        <v>8.1845999999999997</v>
      </c>
      <c r="C4" s="96">
        <v>7.0403000000000002</v>
      </c>
      <c r="D4" s="96">
        <v>5.9878</v>
      </c>
      <c r="E4" s="96">
        <v>5.8417000000000003</v>
      </c>
      <c r="F4" s="97">
        <v>5.7446000000000002</v>
      </c>
      <c r="G4" s="100">
        <v>5.9481000000000002</v>
      </c>
      <c r="H4" s="100">
        <v>6.0742000000000003</v>
      </c>
      <c r="I4" s="100">
        <v>6.0335000000000001</v>
      </c>
      <c r="J4" s="99">
        <v>6.0755999999999997</v>
      </c>
    </row>
    <row r="5" spans="1:10">
      <c r="A5" s="95">
        <v>0.5</v>
      </c>
      <c r="B5" s="96">
        <v>8.3492999999999995</v>
      </c>
      <c r="C5" s="96">
        <v>7.3329000000000004</v>
      </c>
      <c r="D5" s="96">
        <v>6.3836000000000004</v>
      </c>
      <c r="E5" s="96">
        <v>6.07</v>
      </c>
      <c r="F5" s="97">
        <v>5.9092000000000002</v>
      </c>
      <c r="G5" s="100">
        <v>6.0892999999999997</v>
      </c>
      <c r="H5" s="100">
        <v>6.2150999999999996</v>
      </c>
      <c r="I5" s="100">
        <v>6.2542</v>
      </c>
      <c r="J5" s="99">
        <v>6.2534000000000001</v>
      </c>
    </row>
    <row r="6" spans="1:10">
      <c r="A6" s="95">
        <v>0.75</v>
      </c>
      <c r="B6" s="96">
        <v>8.5541999999999998</v>
      </c>
      <c r="C6" s="96">
        <v>7.6238999999999999</v>
      </c>
      <c r="D6" s="96">
        <v>6.8682999999999996</v>
      </c>
      <c r="E6" s="96">
        <v>6.3136000000000001</v>
      </c>
      <c r="F6" s="97">
        <v>6.0934999999999997</v>
      </c>
      <c r="G6" s="100">
        <v>6.2328000000000001</v>
      </c>
      <c r="H6" s="100">
        <v>6.4244000000000003</v>
      </c>
      <c r="I6" s="100">
        <v>6.5260999999999996</v>
      </c>
      <c r="J6" s="99">
        <v>6.4756999999999998</v>
      </c>
    </row>
    <row r="7" spans="1:10">
      <c r="A7" s="95">
        <v>1</v>
      </c>
      <c r="B7" s="96">
        <v>8.7068999999999992</v>
      </c>
      <c r="C7" s="96">
        <v>7.8883000000000001</v>
      </c>
      <c r="D7" s="96">
        <v>7.1677</v>
      </c>
      <c r="E7" s="96">
        <v>6.5145999999999997</v>
      </c>
      <c r="F7" s="97">
        <v>6.2483000000000004</v>
      </c>
      <c r="G7" s="100">
        <v>6.3673999999999999</v>
      </c>
      <c r="H7" s="100">
        <v>6.5461999999999998</v>
      </c>
      <c r="I7" s="100">
        <v>6.6970000000000001</v>
      </c>
      <c r="J7" s="99">
        <v>6.6265999999999998</v>
      </c>
    </row>
    <row r="8" spans="1:10">
      <c r="A8" s="95">
        <v>2</v>
      </c>
      <c r="B8" s="96">
        <v>9.2824000000000009</v>
      </c>
      <c r="C8" s="96">
        <v>8.7883999999999993</v>
      </c>
      <c r="D8" s="96">
        <v>8.2767999999999997</v>
      </c>
      <c r="E8" s="96">
        <v>7.2896999999999998</v>
      </c>
      <c r="F8" s="97">
        <v>6.8472999999999997</v>
      </c>
      <c r="G8" s="100">
        <v>6.8811999999999998</v>
      </c>
      <c r="H8" s="100">
        <v>7.0293999999999999</v>
      </c>
      <c r="I8" s="100">
        <v>7.3651</v>
      </c>
      <c r="J8" s="99">
        <v>7.1855000000000002</v>
      </c>
    </row>
    <row r="9" spans="1:10">
      <c r="A9" s="95">
        <v>3</v>
      </c>
      <c r="B9" s="96">
        <v>9.7916000000000007</v>
      </c>
      <c r="C9" s="96">
        <v>9.4669000000000008</v>
      </c>
      <c r="D9" s="96">
        <v>9.1820000000000004</v>
      </c>
      <c r="E9" s="96">
        <v>7.9927000000000001</v>
      </c>
      <c r="F9" s="97">
        <v>7.4039999999999999</v>
      </c>
      <c r="G9" s="100">
        <v>7.3396999999999997</v>
      </c>
      <c r="H9" s="100">
        <v>7.4969999999999999</v>
      </c>
      <c r="I9" s="100">
        <v>7.9314</v>
      </c>
      <c r="J9" s="99">
        <v>7.6790000000000003</v>
      </c>
    </row>
    <row r="10" spans="1:10">
      <c r="A10" s="95">
        <v>4</v>
      </c>
      <c r="B10" s="96">
        <v>10.2773</v>
      </c>
      <c r="C10" s="96">
        <v>10.074199999999999</v>
      </c>
      <c r="D10" s="96">
        <v>9.8948</v>
      </c>
      <c r="E10" s="96">
        <v>8.5731000000000002</v>
      </c>
      <c r="F10" s="97">
        <v>7.9446000000000003</v>
      </c>
      <c r="G10" s="100">
        <v>7.7931999999999997</v>
      </c>
      <c r="H10" s="100">
        <v>7.9481999999999999</v>
      </c>
      <c r="I10" s="100">
        <v>8.3374000000000006</v>
      </c>
      <c r="J10" s="99">
        <v>8.1434999999999995</v>
      </c>
    </row>
    <row r="11" spans="1:10">
      <c r="A11" s="95">
        <v>5</v>
      </c>
      <c r="B11" s="96">
        <v>10.7051</v>
      </c>
      <c r="C11" s="96">
        <v>10.502700000000001</v>
      </c>
      <c r="D11" s="96">
        <v>10.2941</v>
      </c>
      <c r="E11" s="96">
        <v>9.0435999999999996</v>
      </c>
      <c r="F11" s="97">
        <v>8.4098000000000006</v>
      </c>
      <c r="G11" s="100">
        <v>8.1328999999999994</v>
      </c>
      <c r="H11" s="100">
        <v>8.3749000000000002</v>
      </c>
      <c r="I11" s="100">
        <v>8.6033000000000008</v>
      </c>
      <c r="J11" s="99">
        <v>8.4766999999999992</v>
      </c>
    </row>
    <row r="12" spans="1:10">
      <c r="A12" s="95">
        <v>7</v>
      </c>
      <c r="B12" s="96">
        <v>11.4</v>
      </c>
      <c r="C12" s="96">
        <v>11.1418</v>
      </c>
      <c r="D12" s="96">
        <v>11.039199999999999</v>
      </c>
      <c r="E12" s="96">
        <v>9.9845000000000006</v>
      </c>
      <c r="F12" s="97">
        <v>9.2640999999999991</v>
      </c>
      <c r="G12" s="100">
        <v>8.7909000000000006</v>
      </c>
      <c r="H12" s="100">
        <v>8.9999000000000002</v>
      </c>
      <c r="I12" s="100">
        <v>9.1350999999999996</v>
      </c>
      <c r="J12" s="99">
        <v>9.0089000000000006</v>
      </c>
    </row>
    <row r="13" spans="1:10">
      <c r="A13" s="95">
        <v>10</v>
      </c>
      <c r="B13" s="96">
        <v>12.275499999999999</v>
      </c>
      <c r="C13" s="96">
        <v>11.849600000000001</v>
      </c>
      <c r="D13" s="96">
        <v>11.7849</v>
      </c>
      <c r="E13" s="96">
        <v>10.905200000000001</v>
      </c>
      <c r="F13" s="97">
        <v>10.0578</v>
      </c>
      <c r="G13" s="100">
        <v>9.6997</v>
      </c>
      <c r="H13" s="100">
        <v>9.8259000000000007</v>
      </c>
      <c r="I13" s="100">
        <v>9.7525999999999993</v>
      </c>
      <c r="J13" s="99">
        <v>9.6089000000000002</v>
      </c>
    </row>
    <row r="14" spans="1:10">
      <c r="A14" s="95">
        <v>15</v>
      </c>
      <c r="B14" s="96">
        <v>13.1038</v>
      </c>
      <c r="C14" s="96">
        <v>12.3728</v>
      </c>
      <c r="D14" s="96">
        <v>12.3279</v>
      </c>
      <c r="E14" s="96">
        <v>11.899900000000001</v>
      </c>
      <c r="F14" s="97">
        <v>11.0671</v>
      </c>
      <c r="G14" s="100">
        <v>10.400600000000001</v>
      </c>
      <c r="H14" s="100">
        <v>10.547499999999999</v>
      </c>
      <c r="I14" s="100">
        <v>10.0944</v>
      </c>
      <c r="J14" s="99">
        <v>10.0863</v>
      </c>
    </row>
    <row r="15" spans="1:10">
      <c r="A15" s="98">
        <v>20</v>
      </c>
      <c r="B15" s="96">
        <v>13.4855</v>
      </c>
      <c r="C15" s="96">
        <v>12.5923</v>
      </c>
      <c r="D15" s="96">
        <v>12.5374</v>
      </c>
      <c r="E15" s="96">
        <v>12.3485</v>
      </c>
      <c r="F15" s="97">
        <v>11.8856</v>
      </c>
      <c r="G15" s="100">
        <v>10.9643</v>
      </c>
      <c r="H15" s="100">
        <v>11.099500000000001</v>
      </c>
      <c r="I15" s="100">
        <v>10.3436</v>
      </c>
      <c r="J15" s="99">
        <v>10.4176</v>
      </c>
    </row>
    <row r="16" spans="1:10">
      <c r="A16" s="31">
        <v>30</v>
      </c>
      <c r="B16" s="99"/>
      <c r="C16" s="100"/>
      <c r="D16" s="100"/>
      <c r="E16" s="99">
        <v>12.266299999999999</v>
      </c>
      <c r="F16" s="97"/>
      <c r="G16" s="99">
        <v>11.396000000000001</v>
      </c>
      <c r="H16" s="100">
        <v>11.5228</v>
      </c>
      <c r="I16" s="100">
        <v>10.542899999999999</v>
      </c>
      <c r="J16" s="99">
        <v>10.696999999999999</v>
      </c>
    </row>
    <row r="17" spans="1:1">
      <c r="A17" s="4"/>
    </row>
    <row r="39" spans="1:1">
      <c r="A39" s="63"/>
    </row>
  </sheetData>
  <hyperlinks>
    <hyperlink ref="A1" location="List!A1" display="List!A1"/>
  </hyperlink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2"/>
  <sheetViews>
    <sheetView workbookViewId="0">
      <selection activeCell="B1" sqref="B1:C1"/>
    </sheetView>
  </sheetViews>
  <sheetFormatPr defaultRowHeight="16.5"/>
  <cols>
    <col min="1" max="1" width="8.88671875" style="7"/>
  </cols>
  <sheetData>
    <row r="1" spans="1:4" s="22" customFormat="1">
      <c r="A1" s="236" t="s">
        <v>528</v>
      </c>
      <c r="B1" s="31" t="s">
        <v>212</v>
      </c>
      <c r="C1" s="31" t="s">
        <v>213</v>
      </c>
      <c r="D1" s="30"/>
    </row>
    <row r="2" spans="1:4" hidden="1">
      <c r="A2" s="78" t="s">
        <v>80</v>
      </c>
      <c r="B2" s="43">
        <v>1.7005481899999999</v>
      </c>
      <c r="C2" s="43">
        <v>1.5069675600000001</v>
      </c>
      <c r="D2" s="43">
        <v>0.62630626499999997</v>
      </c>
    </row>
    <row r="3" spans="1:4" hidden="1">
      <c r="A3" s="78" t="s">
        <v>70</v>
      </c>
      <c r="B3" s="43">
        <v>2.63355483</v>
      </c>
      <c r="C3" s="43">
        <v>1.17314491</v>
      </c>
      <c r="D3" s="43">
        <v>1.2995946899999999</v>
      </c>
    </row>
    <row r="4" spans="1:4" hidden="1">
      <c r="A4" s="78" t="s">
        <v>67</v>
      </c>
      <c r="B4" s="43">
        <v>3.1354831600000002</v>
      </c>
      <c r="C4" s="43">
        <v>1.25143958</v>
      </c>
      <c r="D4" s="43">
        <v>0.84687099799999999</v>
      </c>
    </row>
    <row r="5" spans="1:4" hidden="1">
      <c r="A5" s="78" t="s">
        <v>68</v>
      </c>
      <c r="B5" s="43">
        <v>2.6633589500000001</v>
      </c>
      <c r="C5" s="43">
        <v>1.46574636</v>
      </c>
      <c r="D5" s="43">
        <v>0.214505161</v>
      </c>
    </row>
    <row r="6" spans="1:4">
      <c r="A6" s="78" t="s">
        <v>81</v>
      </c>
      <c r="B6" s="43">
        <v>3.6905108800000002</v>
      </c>
      <c r="C6" s="43">
        <v>1.81469854</v>
      </c>
      <c r="D6" s="43"/>
    </row>
    <row r="7" spans="1:4">
      <c r="A7" s="78" t="s">
        <v>70</v>
      </c>
      <c r="B7" s="43">
        <v>3.2419721199999998</v>
      </c>
      <c r="C7" s="43">
        <v>1.9999682000000001</v>
      </c>
      <c r="D7" s="43"/>
    </row>
    <row r="8" spans="1:4">
      <c r="A8" s="78" t="s">
        <v>67</v>
      </c>
      <c r="B8" s="43">
        <v>2.3762027300000002</v>
      </c>
      <c r="C8" s="43">
        <v>1.9922770999999999</v>
      </c>
      <c r="D8" s="43"/>
    </row>
    <row r="9" spans="1:4">
      <c r="A9" s="78" t="s">
        <v>68</v>
      </c>
      <c r="B9" s="43">
        <v>1.99836971</v>
      </c>
      <c r="C9" s="43">
        <v>1.93886519</v>
      </c>
      <c r="D9" s="43"/>
    </row>
    <row r="10" spans="1:4">
      <c r="A10" s="78" t="s">
        <v>82</v>
      </c>
      <c r="B10" s="43">
        <v>1.3462489500000001</v>
      </c>
      <c r="C10" s="43">
        <v>1.69881302</v>
      </c>
      <c r="D10" s="43"/>
    </row>
    <row r="11" spans="1:4">
      <c r="A11" s="78" t="s">
        <v>70</v>
      </c>
      <c r="B11" s="43">
        <v>1.22328269</v>
      </c>
      <c r="C11" s="43">
        <v>1.7951355099999999</v>
      </c>
      <c r="D11" s="43"/>
    </row>
    <row r="12" spans="1:4">
      <c r="A12" s="78" t="s">
        <v>67</v>
      </c>
      <c r="B12" s="43">
        <v>1.5042753900000001</v>
      </c>
      <c r="C12" s="43">
        <v>1.7357909300000001</v>
      </c>
      <c r="D12" s="43"/>
    </row>
    <row r="13" spans="1:4">
      <c r="A13" s="78" t="s">
        <v>68</v>
      </c>
      <c r="B13" s="43">
        <v>1.8192663200000001</v>
      </c>
      <c r="C13" s="43">
        <v>2.0864902700000001</v>
      </c>
      <c r="D13" s="43"/>
    </row>
    <row r="14" spans="1:4">
      <c r="A14" s="78" t="s">
        <v>83</v>
      </c>
      <c r="B14" s="60">
        <v>1.9194403900000001</v>
      </c>
      <c r="C14" s="43">
        <v>2.0367563799999999</v>
      </c>
      <c r="D14" s="43"/>
    </row>
    <row r="15" spans="1:4">
      <c r="A15" s="78" t="s">
        <v>70</v>
      </c>
      <c r="B15" s="60">
        <v>2.0928561000000001</v>
      </c>
      <c r="C15" s="43">
        <v>2.4288290899999998</v>
      </c>
      <c r="D15" s="43"/>
    </row>
    <row r="16" spans="1:4">
      <c r="A16" s="78" t="s">
        <v>67</v>
      </c>
      <c r="B16" s="60">
        <v>2.3117350700000001</v>
      </c>
      <c r="C16" s="43">
        <v>2.7530253</v>
      </c>
      <c r="D16" s="43"/>
    </row>
    <row r="17" spans="1:4">
      <c r="A17" s="78" t="s">
        <v>68</v>
      </c>
      <c r="B17" s="60">
        <v>2.4418009399999998</v>
      </c>
      <c r="C17" s="43">
        <v>2.6640007699999999</v>
      </c>
      <c r="D17" s="43"/>
    </row>
    <row r="18" spans="1:4">
      <c r="A18" s="78" t="s">
        <v>84</v>
      </c>
      <c r="B18" s="60">
        <v>2.5480141600000001</v>
      </c>
      <c r="C18" s="43">
        <v>2.37023129</v>
      </c>
      <c r="D18" s="43"/>
    </row>
    <row r="19" spans="1:4">
      <c r="A19" s="78" t="s">
        <v>70</v>
      </c>
      <c r="B19" s="60">
        <v>2.8292506899999998</v>
      </c>
      <c r="C19" s="43">
        <v>2.1306226800000001</v>
      </c>
      <c r="D19" s="43"/>
    </row>
    <row r="20" spans="1:4">
      <c r="A20" s="78" t="s">
        <v>67</v>
      </c>
      <c r="B20" s="60">
        <v>2.95896626</v>
      </c>
      <c r="C20" s="43">
        <v>1.6116899499999999</v>
      </c>
      <c r="D20" s="43"/>
    </row>
    <row r="21" spans="1:4">
      <c r="A21" s="78" t="s">
        <v>68</v>
      </c>
      <c r="B21" s="60">
        <v>3.1</v>
      </c>
      <c r="C21" s="43">
        <v>1.17648131</v>
      </c>
      <c r="D21" s="43"/>
    </row>
    <row r="22" spans="1:4">
      <c r="A22" s="78" t="s">
        <v>85</v>
      </c>
      <c r="B22" s="60">
        <v>2.6502048899999999</v>
      </c>
      <c r="C22" s="43">
        <v>1.19966616</v>
      </c>
      <c r="D22" s="43"/>
    </row>
    <row r="23" spans="1:4">
      <c r="A23" s="78" t="s">
        <v>70</v>
      </c>
      <c r="B23" s="60">
        <v>2.3657621400000002</v>
      </c>
      <c r="C23" s="43">
        <v>1.1201198299999999</v>
      </c>
      <c r="D23" s="43"/>
    </row>
    <row r="24" spans="1:4">
      <c r="A24" s="78" t="s">
        <v>67</v>
      </c>
      <c r="B24" s="60">
        <v>2.0051711700000001</v>
      </c>
      <c r="C24" s="43">
        <v>1.3735489299999999</v>
      </c>
      <c r="D24" s="43"/>
    </row>
    <row r="25" spans="1:4">
      <c r="A25" s="78" t="s">
        <v>68</v>
      </c>
      <c r="B25" s="60">
        <v>2.1567676800000002</v>
      </c>
      <c r="C25" s="43">
        <v>1.4694358000000001</v>
      </c>
      <c r="D25" s="43"/>
    </row>
    <row r="26" spans="1:4">
      <c r="A26" s="78" t="s">
        <v>95</v>
      </c>
      <c r="B26" s="60">
        <v>2.2763594399999998</v>
      </c>
      <c r="C26" s="43">
        <v>1.3548852600000001</v>
      </c>
      <c r="D26" s="43"/>
    </row>
    <row r="27" spans="1:4">
      <c r="A27" s="78" t="s">
        <v>70</v>
      </c>
      <c r="B27" s="60">
        <v>2.1020473399999999</v>
      </c>
      <c r="C27" s="43">
        <v>1.2886873400000001</v>
      </c>
      <c r="D27" s="43"/>
    </row>
    <row r="28" spans="1:4">
      <c r="A28" s="78" t="s">
        <v>67</v>
      </c>
      <c r="B28" s="60">
        <v>2.1885103799999999</v>
      </c>
      <c r="C28" s="43">
        <v>1.1625329499999999</v>
      </c>
      <c r="D28" s="43"/>
    </row>
    <row r="29" spans="1:4">
      <c r="A29" s="78" t="s">
        <v>68</v>
      </c>
      <c r="B29" s="60">
        <v>2.2021066299999998</v>
      </c>
      <c r="C29" s="43">
        <v>1.12842015</v>
      </c>
      <c r="D29" s="43"/>
    </row>
    <row r="30" spans="1:4">
      <c r="A30" s="78" t="s">
        <v>150</v>
      </c>
      <c r="B30" s="60">
        <v>2.18293173</v>
      </c>
      <c r="C30" s="43">
        <v>1.13313858</v>
      </c>
      <c r="D30" s="43"/>
    </row>
    <row r="31" spans="1:4">
      <c r="A31" s="78" t="s">
        <v>70</v>
      </c>
      <c r="B31" s="60">
        <v>2.1574578400000002</v>
      </c>
      <c r="C31" s="43">
        <v>1.1440863100000001</v>
      </c>
      <c r="D31" s="43"/>
    </row>
    <row r="32" spans="1:4">
      <c r="A32" s="78" t="s">
        <v>67</v>
      </c>
      <c r="B32" s="60">
        <v>2.1422445699999999</v>
      </c>
      <c r="C32" s="60">
        <v>1.1516344999999999</v>
      </c>
    </row>
  </sheetData>
  <hyperlinks>
    <hyperlink ref="A1" location="List!A1" display="List!A1"/>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3"/>
  <sheetViews>
    <sheetView workbookViewId="0">
      <selection activeCell="D29" sqref="D29"/>
    </sheetView>
  </sheetViews>
  <sheetFormatPr defaultColWidth="8.88671875" defaultRowHeight="14.25"/>
  <cols>
    <col min="1" max="16384" width="8.88671875" style="31"/>
  </cols>
  <sheetData>
    <row r="1" spans="1:5" ht="15">
      <c r="A1" s="239" t="s">
        <v>528</v>
      </c>
      <c r="B1" s="31" t="s">
        <v>321</v>
      </c>
      <c r="C1" s="31" t="s">
        <v>322</v>
      </c>
      <c r="D1" s="31" t="s">
        <v>323</v>
      </c>
      <c r="E1" s="31" t="s">
        <v>324</v>
      </c>
    </row>
    <row r="2" spans="1:5" hidden="1">
      <c r="A2" s="32" t="s">
        <v>80</v>
      </c>
      <c r="B2" s="48">
        <v>15.758040544064366</v>
      </c>
      <c r="C2" s="48">
        <v>20.1152804046942</v>
      </c>
      <c r="D2" s="48">
        <v>6.1825345035829997</v>
      </c>
      <c r="E2" s="48">
        <v>12.183586912280532</v>
      </c>
    </row>
    <row r="3" spans="1:5" hidden="1">
      <c r="A3" s="32" t="s">
        <v>70</v>
      </c>
      <c r="B3" s="48">
        <v>16.439097915933299</v>
      </c>
      <c r="C3" s="48">
        <v>19.2918449698514</v>
      </c>
      <c r="D3" s="48">
        <v>6.0561460343918538</v>
      </c>
      <c r="E3" s="48">
        <v>12.154520178151001</v>
      </c>
    </row>
    <row r="4" spans="1:5" hidden="1">
      <c r="A4" s="32" t="s">
        <v>67</v>
      </c>
      <c r="B4" s="48">
        <v>16.093386583679866</v>
      </c>
      <c r="C4" s="48">
        <v>19.266160100773465</v>
      </c>
      <c r="D4" s="48">
        <v>6.3791457146719539</v>
      </c>
      <c r="E4" s="48">
        <v>12.306183409510368</v>
      </c>
    </row>
    <row r="5" spans="1:5" hidden="1">
      <c r="A5" s="32" t="s">
        <v>68</v>
      </c>
      <c r="B5" s="48">
        <v>14.515859229587369</v>
      </c>
      <c r="C5" s="48">
        <v>19.014314571054101</v>
      </c>
      <c r="D5" s="48">
        <v>6.1429213521853967</v>
      </c>
      <c r="E5" s="48">
        <v>12.610911554893001</v>
      </c>
    </row>
    <row r="6" spans="1:5">
      <c r="A6" s="32" t="s">
        <v>81</v>
      </c>
      <c r="B6" s="48">
        <v>15.879810092379634</v>
      </c>
      <c r="C6" s="48">
        <v>19.486397193511166</v>
      </c>
      <c r="D6" s="48">
        <v>6.1133077791684576</v>
      </c>
      <c r="E6" s="48">
        <v>15.352582729697367</v>
      </c>
    </row>
    <row r="7" spans="1:5">
      <c r="A7" s="32" t="s">
        <v>70</v>
      </c>
      <c r="B7" s="48">
        <v>15.742049423506598</v>
      </c>
      <c r="C7" s="48">
        <v>19.372148122691431</v>
      </c>
      <c r="D7" s="48">
        <v>6.2790316142303029</v>
      </c>
      <c r="E7" s="48">
        <v>15.608200411310333</v>
      </c>
    </row>
    <row r="8" spans="1:5">
      <c r="A8" s="32" t="s">
        <v>67</v>
      </c>
      <c r="B8" s="48">
        <v>15.428805545773534</v>
      </c>
      <c r="C8" s="48">
        <v>19.88748816227503</v>
      </c>
      <c r="D8" s="48">
        <v>6.4380211067849507</v>
      </c>
      <c r="E8" s="48">
        <v>15.435583013530566</v>
      </c>
    </row>
    <row r="9" spans="1:5">
      <c r="A9" s="32" t="s">
        <v>68</v>
      </c>
      <c r="B9" s="48">
        <v>15.096718977352133</v>
      </c>
      <c r="C9" s="48">
        <v>19.930037207489633</v>
      </c>
      <c r="D9" s="48">
        <v>6.2130598496652238</v>
      </c>
      <c r="E9" s="48">
        <v>15.340417765403435</v>
      </c>
    </row>
    <row r="10" spans="1:5">
      <c r="A10" s="32" t="s">
        <v>82</v>
      </c>
      <c r="B10" s="48">
        <v>15.1118622458806</v>
      </c>
      <c r="C10" s="48">
        <v>20.1982254291039</v>
      </c>
      <c r="D10" s="48">
        <v>6.0901069304399469</v>
      </c>
      <c r="E10" s="48">
        <v>14.830397526837166</v>
      </c>
    </row>
    <row r="11" spans="1:5">
      <c r="A11" s="32" t="s">
        <v>70</v>
      </c>
      <c r="B11" s="48">
        <v>14.665140502527436</v>
      </c>
      <c r="C11" s="48">
        <v>19.574958000365399</v>
      </c>
      <c r="D11" s="48">
        <v>5.8721746833037365</v>
      </c>
      <c r="E11" s="48">
        <v>13.608725423283266</v>
      </c>
    </row>
    <row r="12" spans="1:5">
      <c r="A12" s="32" t="s">
        <v>67</v>
      </c>
      <c r="B12" s="48">
        <v>13.844850060471234</v>
      </c>
      <c r="C12" s="48">
        <v>19.113130551383033</v>
      </c>
      <c r="D12" s="48">
        <v>5.7702959741477899</v>
      </c>
      <c r="E12" s="48">
        <v>13.062844021352268</v>
      </c>
    </row>
    <row r="13" spans="1:5">
      <c r="A13" s="32" t="s">
        <v>68</v>
      </c>
      <c r="B13" s="48">
        <v>14.066772891155232</v>
      </c>
      <c r="C13" s="48">
        <v>18.5262741004864</v>
      </c>
      <c r="D13" s="48">
        <v>5.417311358536967</v>
      </c>
      <c r="E13" s="48">
        <v>11.9270746709714</v>
      </c>
    </row>
    <row r="14" spans="1:5">
      <c r="A14" s="32" t="s">
        <v>83</v>
      </c>
      <c r="B14" s="48">
        <v>13.656253490324167</v>
      </c>
      <c r="C14" s="48">
        <v>18.200878850999299</v>
      </c>
      <c r="D14" s="48">
        <v>4.8096259527542768</v>
      </c>
      <c r="E14" s="48">
        <v>11.441299481377399</v>
      </c>
    </row>
    <row r="15" spans="1:5">
      <c r="A15" s="32" t="s">
        <v>70</v>
      </c>
      <c r="B15" s="48">
        <v>12.616363873298035</v>
      </c>
      <c r="C15" s="48">
        <v>17.3665824824194</v>
      </c>
      <c r="D15" s="48">
        <v>4.5057122874965243</v>
      </c>
      <c r="E15" s="48">
        <v>10.549850667326734</v>
      </c>
    </row>
    <row r="16" spans="1:5">
      <c r="A16" s="32" t="s">
        <v>67</v>
      </c>
      <c r="B16" s="48">
        <v>12.651104968557641</v>
      </c>
      <c r="C16" s="48">
        <v>16.5053900957768</v>
      </c>
      <c r="D16" s="48">
        <v>4.5013554027797191</v>
      </c>
      <c r="E16" s="48">
        <v>9.8800641963289149</v>
      </c>
    </row>
    <row r="17" spans="1:7">
      <c r="A17" s="31" t="s">
        <v>68</v>
      </c>
      <c r="B17" s="48">
        <v>11.6318459</v>
      </c>
      <c r="C17" s="48">
        <v>15.06634</v>
      </c>
      <c r="D17" s="48">
        <v>4.3044215899999996</v>
      </c>
      <c r="E17" s="48">
        <v>9.3251906800000004</v>
      </c>
    </row>
    <row r="18" spans="1:7">
      <c r="A18" s="31" t="s">
        <v>84</v>
      </c>
      <c r="B18" s="48">
        <v>11.576687145768799</v>
      </c>
      <c r="C18" s="48">
        <v>14.4960714281429</v>
      </c>
      <c r="D18" s="48">
        <v>4.0578914392271503</v>
      </c>
      <c r="E18" s="48">
        <v>9.2455643112345101</v>
      </c>
    </row>
    <row r="19" spans="1:7">
      <c r="A19" s="31" t="s">
        <v>70</v>
      </c>
      <c r="B19" s="48">
        <v>11.4779750631219</v>
      </c>
      <c r="C19" s="48">
        <v>13.6537335295203</v>
      </c>
      <c r="D19" s="48">
        <v>3.81292347317327</v>
      </c>
      <c r="E19" s="48">
        <v>8.8359944986791596</v>
      </c>
    </row>
    <row r="20" spans="1:7">
      <c r="A20" s="31" t="s">
        <v>67</v>
      </c>
      <c r="B20" s="48">
        <v>11.477492157091007</v>
      </c>
      <c r="C20" s="48">
        <v>13.054965862553111</v>
      </c>
      <c r="D20" s="48">
        <v>3.9168963096536453</v>
      </c>
      <c r="E20" s="48">
        <v>9.0616759228371269</v>
      </c>
    </row>
    <row r="21" spans="1:7">
      <c r="A21" s="31" t="s">
        <v>68</v>
      </c>
      <c r="B21" s="48">
        <v>11.00807899165086</v>
      </c>
      <c r="C21" s="48">
        <v>12.600345302190053</v>
      </c>
      <c r="D21" s="48">
        <v>3.9684653431192456</v>
      </c>
      <c r="E21" s="48">
        <v>9.0164666175094492</v>
      </c>
    </row>
    <row r="22" spans="1:7" ht="16.5">
      <c r="B22"/>
      <c r="C22"/>
      <c r="D22"/>
      <c r="E22"/>
    </row>
    <row r="23" spans="1:7" ht="15">
      <c r="A23" s="4"/>
      <c r="G23" s="63"/>
    </row>
  </sheetData>
  <hyperlinks>
    <hyperlink ref="A1" location="List!A1" display="List!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zoomScale="85" zoomScaleNormal="85" workbookViewId="0">
      <selection activeCell="F37" sqref="F37"/>
    </sheetView>
  </sheetViews>
  <sheetFormatPr defaultColWidth="8.88671875" defaultRowHeight="15"/>
  <cols>
    <col min="1" max="16384" width="8.88671875" style="172"/>
  </cols>
  <sheetData>
    <row r="1" spans="1:4">
      <c r="A1" s="239" t="s">
        <v>528</v>
      </c>
      <c r="B1" s="31" t="s">
        <v>325</v>
      </c>
      <c r="C1" s="31" t="s">
        <v>326</v>
      </c>
      <c r="D1" s="31" t="s">
        <v>327</v>
      </c>
    </row>
    <row r="2" spans="1:4" ht="16.5" hidden="1">
      <c r="A2" s="184" t="s">
        <v>86</v>
      </c>
      <c r="B2" s="183">
        <v>9.67</v>
      </c>
      <c r="C2" s="183">
        <v>22.474701627779154</v>
      </c>
      <c r="D2" s="183">
        <v>3.2111192989974171</v>
      </c>
    </row>
    <row r="3" spans="1:4" ht="16.5" hidden="1">
      <c r="A3" s="184" t="s">
        <v>87</v>
      </c>
      <c r="B3" s="183">
        <v>9.1994290575264586</v>
      </c>
      <c r="C3" s="183">
        <v>23.686538826373749</v>
      </c>
      <c r="D3" s="183">
        <v>1.9957920876392024</v>
      </c>
    </row>
    <row r="4" spans="1:4" ht="16.5" hidden="1">
      <c r="A4" s="184" t="s">
        <v>88</v>
      </c>
      <c r="B4" s="183">
        <v>11.647067367305368</v>
      </c>
      <c r="C4" s="183">
        <v>21.559096381417419</v>
      </c>
      <c r="D4" s="183">
        <v>6.3730949026447945</v>
      </c>
    </row>
    <row r="5" spans="1:4" ht="16.5" hidden="1">
      <c r="A5" s="184" t="s">
        <v>89</v>
      </c>
      <c r="B5" s="183">
        <v>12.756604502446777</v>
      </c>
      <c r="C5" s="183">
        <v>21.672159492440983</v>
      </c>
      <c r="D5" s="183">
        <v>7.9922919951610965</v>
      </c>
    </row>
    <row r="6" spans="1:4" ht="16.5" hidden="1">
      <c r="A6" s="184" t="s">
        <v>88</v>
      </c>
      <c r="B6" s="183">
        <v>11.729658785886386</v>
      </c>
      <c r="C6" s="183">
        <v>19.688297560628328</v>
      </c>
      <c r="D6" s="183">
        <v>7.4329397509367965</v>
      </c>
    </row>
    <row r="7" spans="1:4" ht="16.5" hidden="1">
      <c r="A7" s="184" t="s">
        <v>90</v>
      </c>
      <c r="B7" s="183">
        <v>12.326084429498493</v>
      </c>
      <c r="C7" s="183">
        <v>19.583429720941183</v>
      </c>
      <c r="D7" s="183">
        <v>8.3695205913614501</v>
      </c>
    </row>
    <row r="8" spans="1:4" ht="16.5" hidden="1">
      <c r="A8" s="184" t="s">
        <v>90</v>
      </c>
      <c r="B8" s="183">
        <v>6.5716017562256468</v>
      </c>
      <c r="C8" s="183">
        <v>17.764787131624175</v>
      </c>
      <c r="D8" s="183">
        <v>0.76478349093736142</v>
      </c>
    </row>
    <row r="9" spans="1:4" ht="16.5" hidden="1">
      <c r="A9" s="184" t="s">
        <v>91</v>
      </c>
      <c r="B9" s="183">
        <v>8.1341865329615217</v>
      </c>
      <c r="C9" s="183">
        <v>17.362470952423621</v>
      </c>
      <c r="D9" s="183">
        <v>3.1961126220934659</v>
      </c>
    </row>
    <row r="10" spans="1:4" ht="16.5" hidden="1">
      <c r="A10" s="184" t="s">
        <v>92</v>
      </c>
      <c r="B10" s="183">
        <v>11.991648960732419</v>
      </c>
      <c r="C10" s="183">
        <v>16.301488451519504</v>
      </c>
      <c r="D10" s="183">
        <v>9.5239227362368553</v>
      </c>
    </row>
    <row r="11" spans="1:4" ht="16.5" hidden="1">
      <c r="A11" s="184" t="s">
        <v>90</v>
      </c>
      <c r="B11" s="183">
        <v>9.2859730315712312</v>
      </c>
      <c r="C11" s="183">
        <v>16.44545799867015</v>
      </c>
      <c r="D11" s="183">
        <v>5.3315921745859924</v>
      </c>
    </row>
    <row r="12" spans="1:4" ht="16.5" hidden="1">
      <c r="A12" s="184" t="s">
        <v>93</v>
      </c>
      <c r="B12" s="183">
        <v>16.382712288442676</v>
      </c>
      <c r="C12" s="183">
        <v>19.746390762337285</v>
      </c>
      <c r="D12" s="183">
        <v>14.425077420418347</v>
      </c>
    </row>
    <row r="13" spans="1:4" ht="16.5" hidden="1">
      <c r="A13" s="184" t="s">
        <v>94</v>
      </c>
      <c r="B13" s="183">
        <v>19.353458754644606</v>
      </c>
      <c r="C13" s="183">
        <v>23.973411410046012</v>
      </c>
      <c r="D13" s="183">
        <v>16.681958930367145</v>
      </c>
    </row>
    <row r="14" spans="1:4">
      <c r="A14" s="94" t="s">
        <v>264</v>
      </c>
      <c r="B14" s="96">
        <v>18.120297166162743</v>
      </c>
      <c r="C14" s="96">
        <v>21.162620427997524</v>
      </c>
      <c r="D14" s="96">
        <v>16.308670223524885</v>
      </c>
    </row>
    <row r="15" spans="1:4">
      <c r="A15" s="94" t="s">
        <v>256</v>
      </c>
      <c r="B15" s="96">
        <v>15.741715927116331</v>
      </c>
      <c r="C15" s="96">
        <v>17.417058669989146</v>
      </c>
      <c r="D15" s="96">
        <v>14.731500682615774</v>
      </c>
    </row>
    <row r="16" spans="1:4">
      <c r="A16" s="94" t="s">
        <v>257</v>
      </c>
      <c r="B16" s="96">
        <v>12.894882861528671</v>
      </c>
      <c r="C16" s="96">
        <v>13.858116294894771</v>
      </c>
      <c r="D16" s="96">
        <v>12.309200008190274</v>
      </c>
    </row>
    <row r="17" spans="1:4">
      <c r="A17" s="94" t="s">
        <v>258</v>
      </c>
      <c r="B17" s="96">
        <v>12.410362043412675</v>
      </c>
      <c r="C17" s="96">
        <v>12.265938459844094</v>
      </c>
      <c r="D17" s="96">
        <v>12.49731581658618</v>
      </c>
    </row>
    <row r="18" spans="1:4">
      <c r="A18" s="94" t="s">
        <v>257</v>
      </c>
      <c r="B18" s="96">
        <v>10.107202110352247</v>
      </c>
      <c r="C18" s="96">
        <v>10.71718949473113</v>
      </c>
      <c r="D18" s="96">
        <v>9.7403143316094827</v>
      </c>
    </row>
    <row r="19" spans="1:4">
      <c r="A19" s="94" t="s">
        <v>259</v>
      </c>
      <c r="B19" s="96">
        <v>8.6538820892550206</v>
      </c>
      <c r="C19" s="96">
        <v>9.3953155279060638</v>
      </c>
      <c r="D19" s="96">
        <v>8.2078394133317261</v>
      </c>
    </row>
    <row r="20" spans="1:4">
      <c r="A20" s="94" t="s">
        <v>259</v>
      </c>
      <c r="B20" s="96">
        <v>9.5486080318415389</v>
      </c>
      <c r="C20" s="96">
        <v>8.0014437383870103</v>
      </c>
      <c r="D20" s="96">
        <v>10.486661615818946</v>
      </c>
    </row>
    <row r="21" spans="1:4">
      <c r="A21" s="94" t="s">
        <v>258</v>
      </c>
      <c r="B21" s="96">
        <v>8.9993953059322394</v>
      </c>
      <c r="C21" s="96">
        <v>7.3159120735589056</v>
      </c>
      <c r="D21" s="96">
        <v>10.023893781907873</v>
      </c>
    </row>
    <row r="22" spans="1:4">
      <c r="A22" s="94" t="s">
        <v>260</v>
      </c>
      <c r="B22" s="96">
        <v>6.1355402426621453</v>
      </c>
      <c r="C22" s="96">
        <v>4.4328449324500383</v>
      </c>
      <c r="D22" s="96">
        <v>7.1707994523909235</v>
      </c>
    </row>
    <row r="23" spans="1:4">
      <c r="A23" s="94" t="s">
        <v>261</v>
      </c>
      <c r="B23" s="96">
        <v>4.6703340092582977</v>
      </c>
      <c r="C23" s="96">
        <v>3.2661646538706606</v>
      </c>
      <c r="D23" s="96">
        <v>5.527727355161673</v>
      </c>
    </row>
    <row r="24" spans="1:4">
      <c r="A24" s="94" t="s">
        <v>262</v>
      </c>
      <c r="B24" s="96">
        <v>1.5841812576521193</v>
      </c>
      <c r="C24" s="96">
        <v>1.0786160137805467</v>
      </c>
      <c r="D24" s="96">
        <v>1.8920996588266235</v>
      </c>
    </row>
    <row r="25" spans="1:4">
      <c r="A25" s="94" t="s">
        <v>263</v>
      </c>
      <c r="B25" s="96">
        <v>-3.8365980314789851</v>
      </c>
      <c r="C25" s="96">
        <v>-3.069296446130636</v>
      </c>
      <c r="D25" s="96">
        <v>-4.3080186363016963</v>
      </c>
    </row>
    <row r="26" spans="1:4">
      <c r="A26" s="94" t="s">
        <v>265</v>
      </c>
      <c r="B26" s="96">
        <v>-2.698321055711645</v>
      </c>
      <c r="C26" s="96">
        <v>-2.0423666448389923</v>
      </c>
      <c r="D26" s="96">
        <v>-3.1052266273811426</v>
      </c>
    </row>
    <row r="27" spans="1:4">
      <c r="A27" s="94" t="s">
        <v>256</v>
      </c>
      <c r="B27" s="96">
        <v>-4.0598111710366425E-2</v>
      </c>
      <c r="C27" s="96">
        <v>-0.2898839783664755</v>
      </c>
      <c r="D27" s="96">
        <v>0.11323733914039735</v>
      </c>
    </row>
    <row r="28" spans="1:4">
      <c r="A28" s="94" t="s">
        <v>257</v>
      </c>
      <c r="B28" s="96">
        <v>1.3323050781748549</v>
      </c>
      <c r="C28" s="96">
        <v>1.0902716263572358</v>
      </c>
      <c r="D28" s="96">
        <v>1.4815003350981328</v>
      </c>
    </row>
    <row r="29" spans="1:4">
      <c r="A29" s="94" t="s">
        <v>258</v>
      </c>
      <c r="B29" s="96">
        <v>6.9254633241015995E-2</v>
      </c>
      <c r="C29" s="96">
        <v>-6.8850098101748358E-2</v>
      </c>
      <c r="D29" s="96">
        <v>0.15223296958232879</v>
      </c>
    </row>
    <row r="30" spans="1:4">
      <c r="A30" s="94" t="s">
        <v>257</v>
      </c>
      <c r="B30" s="96">
        <v>1.818987564213856</v>
      </c>
      <c r="C30" s="96">
        <v>-0.6572923541936575</v>
      </c>
      <c r="D30" s="96">
        <v>3.3216484470937928</v>
      </c>
    </row>
    <row r="31" spans="1:4">
      <c r="A31" s="94" t="s">
        <v>259</v>
      </c>
      <c r="B31" s="96">
        <v>3.5805353105066331</v>
      </c>
      <c r="C31" s="96">
        <v>0.6121127608093957</v>
      </c>
      <c r="D31" s="96">
        <v>5.3859208746596323</v>
      </c>
    </row>
    <row r="32" spans="1:4">
      <c r="A32" s="94" t="s">
        <v>259</v>
      </c>
      <c r="B32" s="96">
        <v>3.0115045200238626</v>
      </c>
      <c r="C32" s="96">
        <v>1.3853475799948853</v>
      </c>
      <c r="D32" s="96">
        <v>3.9752744671699247</v>
      </c>
    </row>
    <row r="33" spans="1:4">
      <c r="A33" s="94" t="s">
        <v>258</v>
      </c>
      <c r="B33" s="96">
        <v>2.3910443064846731</v>
      </c>
      <c r="C33" s="96">
        <v>1.0744444553724861</v>
      </c>
      <c r="D33" s="96">
        <v>3.1725523161507425</v>
      </c>
    </row>
    <row r="34" spans="1:4">
      <c r="A34" s="94" t="s">
        <v>260</v>
      </c>
      <c r="B34" s="96">
        <v>3.7854728127361312</v>
      </c>
      <c r="C34" s="96">
        <v>3.4136677160253441</v>
      </c>
      <c r="D34" s="96">
        <v>4.0057594434119466</v>
      </c>
    </row>
    <row r="35" spans="1:4">
      <c r="A35" s="94" t="s">
        <v>261</v>
      </c>
      <c r="B35" s="96">
        <v>4.1584314999818019</v>
      </c>
      <c r="C35" s="96">
        <v>5.1611202749189999</v>
      </c>
      <c r="D35" s="96">
        <v>3.5593054085226896</v>
      </c>
    </row>
    <row r="36" spans="1:4">
      <c r="A36" s="94" t="s">
        <v>262</v>
      </c>
      <c r="B36" s="96">
        <v>4.5970437614522695</v>
      </c>
      <c r="C36" s="96">
        <v>3.84829206549162</v>
      </c>
      <c r="D36" s="96">
        <v>5.0494358772228338</v>
      </c>
    </row>
    <row r="37" spans="1:4">
      <c r="A37" s="94" t="s">
        <v>263</v>
      </c>
      <c r="B37" s="96">
        <v>5.7494255941539905</v>
      </c>
      <c r="C37" s="96">
        <v>5.9398281664721111</v>
      </c>
      <c r="D37" s="96">
        <v>5.6309303024157771</v>
      </c>
    </row>
    <row r="38" spans="1:4">
      <c r="A38" s="94" t="s">
        <v>266</v>
      </c>
      <c r="B38" s="96">
        <v>6.381811470942921</v>
      </c>
      <c r="C38" s="96">
        <v>3.3986467548619856</v>
      </c>
      <c r="D38" s="96">
        <v>8.2526450068174171</v>
      </c>
    </row>
    <row r="39" spans="1:4">
      <c r="A39" s="94" t="s">
        <v>256</v>
      </c>
      <c r="B39" s="96">
        <v>4.7235104630077416</v>
      </c>
      <c r="C39" s="96">
        <v>3.0691120541058012</v>
      </c>
      <c r="D39" s="96">
        <v>5.7403363447456002</v>
      </c>
    </row>
    <row r="40" spans="1:4">
      <c r="A40" s="94" t="s">
        <v>257</v>
      </c>
      <c r="B40" s="96">
        <v>5.3081666107645873</v>
      </c>
      <c r="C40" s="96">
        <v>6.0368126657036214</v>
      </c>
      <c r="D40" s="96">
        <v>4.8607431795309139</v>
      </c>
    </row>
    <row r="41" spans="1:4">
      <c r="A41" s="94" t="s">
        <v>258</v>
      </c>
      <c r="B41" s="96">
        <v>7.0103833133789522</v>
      </c>
      <c r="C41" s="96">
        <v>7.5074349486606025</v>
      </c>
      <c r="D41" s="96">
        <v>6.7123958995646262</v>
      </c>
    </row>
    <row r="42" spans="1:4">
      <c r="A42" s="94" t="s">
        <v>257</v>
      </c>
      <c r="B42" s="96">
        <v>7.0711343659695132</v>
      </c>
      <c r="C42" s="96">
        <v>11.159173405128399</v>
      </c>
      <c r="D42" s="96">
        <v>4.6859555358227141</v>
      </c>
    </row>
    <row r="43" spans="1:4">
      <c r="A43" s="94" t="s">
        <v>259</v>
      </c>
      <c r="B43" s="96">
        <v>7.9648152588823962</v>
      </c>
      <c r="C43" s="96">
        <v>13.792808367874727</v>
      </c>
      <c r="D43" s="96">
        <v>4.5808106400738922</v>
      </c>
    </row>
    <row r="44" spans="1:4">
      <c r="A44" s="94" t="s">
        <v>259</v>
      </c>
      <c r="B44" s="96">
        <v>8.6096793466745112</v>
      </c>
      <c r="C44" s="96">
        <v>16.662443112499531</v>
      </c>
      <c r="D44" s="96">
        <v>3.9559512984857008</v>
      </c>
    </row>
    <row r="45" spans="1:4">
      <c r="A45" s="94" t="s">
        <v>258</v>
      </c>
      <c r="B45" s="96">
        <v>9.8329348646536801</v>
      </c>
      <c r="C45" s="96">
        <v>16.396848862324049</v>
      </c>
      <c r="D45" s="96">
        <v>6.0159564626373054</v>
      </c>
    </row>
    <row r="46" spans="1:4">
      <c r="A46" s="94" t="s">
        <v>260</v>
      </c>
      <c r="B46" s="96">
        <v>12.495824702847628</v>
      </c>
      <c r="C46" s="96">
        <v>16.937017077726011</v>
      </c>
      <c r="D46" s="96">
        <v>9.8794921860999807</v>
      </c>
    </row>
    <row r="47" spans="1:4">
      <c r="A47" s="94" t="s">
        <v>261</v>
      </c>
      <c r="B47" s="96">
        <v>12.756271073131757</v>
      </c>
      <c r="C47" s="96">
        <v>16.662268006978607</v>
      </c>
      <c r="D47" s="96">
        <v>10.386261756498925</v>
      </c>
    </row>
    <row r="48" spans="1:4">
      <c r="A48" s="94" t="s">
        <v>262</v>
      </c>
      <c r="B48" s="96">
        <v>13.108749761645683</v>
      </c>
      <c r="C48" s="96">
        <v>18.47723585106074</v>
      </c>
      <c r="D48" s="96">
        <v>9.9022244367364323</v>
      </c>
    </row>
    <row r="49" spans="1:4">
      <c r="A49" s="94" t="s">
        <v>263</v>
      </c>
      <c r="B49" s="96">
        <v>16.113328313814776</v>
      </c>
      <c r="C49" s="96">
        <v>23.032153018289108</v>
      </c>
      <c r="D49" s="96">
        <v>11.794869617904325</v>
      </c>
    </row>
    <row r="50" spans="1:4">
      <c r="A50" s="94" t="s">
        <v>267</v>
      </c>
      <c r="B50" s="96">
        <v>16.096904373259548</v>
      </c>
      <c r="C50" s="96">
        <v>23.906090031040605</v>
      </c>
      <c r="D50" s="96">
        <v>11.419122151739998</v>
      </c>
    </row>
    <row r="51" spans="1:4">
      <c r="A51" s="94" t="s">
        <v>256</v>
      </c>
      <c r="B51" s="96">
        <v>17.220536132626194</v>
      </c>
      <c r="C51" s="96">
        <v>24.443428619542388</v>
      </c>
      <c r="D51" s="96">
        <v>12.893350905631237</v>
      </c>
    </row>
    <row r="52" spans="1:4">
      <c r="A52" s="94" t="s">
        <v>257</v>
      </c>
      <c r="B52" s="96">
        <v>19.195770977882859</v>
      </c>
      <c r="C52" s="96">
        <v>22.493582007604559</v>
      </c>
      <c r="D52" s="96">
        <v>17.148046103184427</v>
      </c>
    </row>
    <row r="53" spans="1:4">
      <c r="A53" s="94" t="s">
        <v>258</v>
      </c>
      <c r="B53" s="96">
        <v>19.279852979855349</v>
      </c>
      <c r="C53" s="96">
        <v>24.49498698532912</v>
      </c>
      <c r="D53" s="96">
        <v>16.130034579728189</v>
      </c>
    </row>
    <row r="54" spans="1:4">
      <c r="A54" s="94" t="s">
        <v>257</v>
      </c>
      <c r="B54" s="96">
        <v>21.207674482654753</v>
      </c>
      <c r="C54" s="96">
        <v>24.277188009135813</v>
      </c>
      <c r="D54" s="96">
        <v>19.306016765052675</v>
      </c>
    </row>
    <row r="55" spans="1:4">
      <c r="A55" s="94" t="s">
        <v>259</v>
      </c>
      <c r="B55" s="96">
        <v>21.157556355844392</v>
      </c>
      <c r="C55" s="96">
        <v>23.054937253991795</v>
      </c>
      <c r="D55" s="96">
        <v>19.958804607768627</v>
      </c>
    </row>
    <row r="56" spans="1:4">
      <c r="A56" s="94" t="s">
        <v>259</v>
      </c>
      <c r="B56" s="96">
        <v>22.097152839423131</v>
      </c>
      <c r="C56" s="96">
        <v>25.335714745527</v>
      </c>
      <c r="D56" s="96">
        <v>19.996811139154659</v>
      </c>
    </row>
    <row r="57" spans="1:4">
      <c r="A57" s="94" t="s">
        <v>258</v>
      </c>
      <c r="B57" s="96">
        <v>21.639365532484135</v>
      </c>
      <c r="C57" s="96">
        <v>26.121215627074363</v>
      </c>
      <c r="D57" s="96">
        <v>18.777928890922297</v>
      </c>
    </row>
    <row r="58" spans="1:4">
      <c r="A58" s="94" t="s">
        <v>260</v>
      </c>
      <c r="B58" s="96">
        <v>19.674349047878906</v>
      </c>
      <c r="C58" s="96">
        <v>26.062872024624113</v>
      </c>
      <c r="D58" s="96">
        <v>15.669103170295088</v>
      </c>
    </row>
    <row r="59" spans="1:4">
      <c r="A59" s="94" t="s">
        <v>261</v>
      </c>
      <c r="B59" s="96">
        <v>21.027110937698581</v>
      </c>
      <c r="C59" s="96">
        <v>27.155246794146876</v>
      </c>
      <c r="D59" s="96">
        <v>17.09738802572322</v>
      </c>
    </row>
    <row r="60" spans="1:4">
      <c r="A60" s="94" t="s">
        <v>262</v>
      </c>
      <c r="B60" s="96">
        <v>21.209458703680156</v>
      </c>
      <c r="C60" s="96">
        <v>28.754188467497499</v>
      </c>
      <c r="D60" s="96">
        <v>16.351487214831664</v>
      </c>
    </row>
    <row r="61" spans="1:4">
      <c r="A61" s="94" t="s">
        <v>263</v>
      </c>
      <c r="B61" s="96">
        <v>17.230965198655795</v>
      </c>
      <c r="C61" s="96">
        <v>22.86430214784167</v>
      </c>
      <c r="D61" s="96">
        <v>13.361428929848216</v>
      </c>
    </row>
  </sheetData>
  <hyperlinks>
    <hyperlink ref="A1" location="List!A1" display="List!A1"/>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C10" sqref="C10"/>
    </sheetView>
  </sheetViews>
  <sheetFormatPr defaultColWidth="8.88671875" defaultRowHeight="13.5"/>
  <cols>
    <col min="1" max="16384" width="8.88671875" style="2"/>
  </cols>
  <sheetData>
    <row r="1" spans="1:7" ht="15">
      <c r="A1" s="239" t="s">
        <v>528</v>
      </c>
    </row>
    <row r="4" spans="1:7" ht="14.25">
      <c r="B4" s="101" t="s">
        <v>328</v>
      </c>
    </row>
    <row r="5" spans="1:7" ht="14.25" thickBot="1"/>
    <row r="6" spans="1:7" ht="20.100000000000001" customHeight="1" thickBot="1">
      <c r="B6" s="242" t="s">
        <v>329</v>
      </c>
      <c r="C6" s="244" t="s">
        <v>330</v>
      </c>
      <c r="D6" s="245"/>
      <c r="E6" s="245"/>
      <c r="F6" s="245"/>
      <c r="G6" s="246"/>
    </row>
    <row r="7" spans="1:7" ht="20.100000000000001" customHeight="1" thickBot="1">
      <c r="B7" s="243"/>
      <c r="C7" s="193" t="s">
        <v>106</v>
      </c>
      <c r="D7" s="193" t="s">
        <v>107</v>
      </c>
      <c r="E7" s="193" t="s">
        <v>108</v>
      </c>
      <c r="F7" s="193" t="s">
        <v>109</v>
      </c>
      <c r="G7" s="194" t="s">
        <v>110</v>
      </c>
    </row>
    <row r="8" spans="1:7" ht="20.100000000000001" customHeight="1" thickBot="1">
      <c r="B8" s="187" t="s">
        <v>331</v>
      </c>
      <c r="C8" s="195">
        <v>9.6000000000000002E-2</v>
      </c>
      <c r="D8" s="195">
        <v>0.85299999999999998</v>
      </c>
      <c r="E8" s="195">
        <v>5.0999999999999997E-2</v>
      </c>
      <c r="F8" s="195">
        <v>0</v>
      </c>
      <c r="G8" s="196">
        <v>0</v>
      </c>
    </row>
    <row r="9" spans="1:7" ht="20.100000000000001" customHeight="1" thickBot="1">
      <c r="B9" s="187" t="s">
        <v>332</v>
      </c>
      <c r="C9" s="195">
        <v>0.186</v>
      </c>
      <c r="D9" s="195">
        <v>0.39500000000000002</v>
      </c>
      <c r="E9" s="195">
        <v>0.41199999999999998</v>
      </c>
      <c r="F9" s="195">
        <v>7.0000000000000001E-3</v>
      </c>
      <c r="G9" s="196">
        <v>0</v>
      </c>
    </row>
    <row r="10" spans="1:7" ht="20.100000000000001" customHeight="1" thickBot="1">
      <c r="B10" s="187" t="s">
        <v>333</v>
      </c>
      <c r="C10" s="195">
        <v>0.33300000000000002</v>
      </c>
      <c r="D10" s="195">
        <v>0.375</v>
      </c>
      <c r="E10" s="195">
        <v>0.28599999999999998</v>
      </c>
      <c r="F10" s="195">
        <v>5.0000000000000001E-3</v>
      </c>
      <c r="G10" s="196">
        <v>0</v>
      </c>
    </row>
    <row r="11" spans="1:7" ht="20.100000000000001" customHeight="1" thickBot="1">
      <c r="B11" s="187" t="s">
        <v>334</v>
      </c>
      <c r="C11" s="195">
        <v>0.219</v>
      </c>
      <c r="D11" s="195">
        <v>0.32100000000000001</v>
      </c>
      <c r="E11" s="195">
        <v>0.43</v>
      </c>
      <c r="F11" s="195">
        <v>2.7E-2</v>
      </c>
      <c r="G11" s="196">
        <v>3.0000000000000001E-3</v>
      </c>
    </row>
    <row r="12" spans="1:7" ht="20.100000000000001" customHeight="1" thickBot="1">
      <c r="B12" s="187" t="s">
        <v>335</v>
      </c>
      <c r="C12" s="195">
        <v>0.16300000000000001</v>
      </c>
      <c r="D12" s="195">
        <v>0.28399999999999997</v>
      </c>
      <c r="E12" s="195">
        <v>0.501</v>
      </c>
      <c r="F12" s="195">
        <v>4.5999999999999999E-2</v>
      </c>
      <c r="G12" s="196">
        <v>6.0000000000000001E-3</v>
      </c>
    </row>
    <row r="13" spans="1:7" ht="20.100000000000001" customHeight="1" thickBot="1">
      <c r="B13" s="187" t="s">
        <v>332</v>
      </c>
      <c r="C13" s="195">
        <v>0.14299999999999999</v>
      </c>
      <c r="D13" s="195">
        <v>0.254</v>
      </c>
      <c r="E13" s="195">
        <v>0.53100000000000003</v>
      </c>
      <c r="F13" s="195">
        <v>6.3E-2</v>
      </c>
      <c r="G13" s="196">
        <v>8.9999999999999993E-3</v>
      </c>
    </row>
    <row r="14" spans="1:7" ht="20.100000000000001" customHeight="1" thickBot="1">
      <c r="B14" s="187" t="s">
        <v>333</v>
      </c>
      <c r="C14" s="195">
        <v>0.114</v>
      </c>
      <c r="D14" s="195">
        <v>0.22600000000000001</v>
      </c>
      <c r="E14" s="195">
        <v>0.56100000000000005</v>
      </c>
      <c r="F14" s="195">
        <v>8.4000000000000005E-2</v>
      </c>
      <c r="G14" s="196">
        <v>1.4999999999999999E-2</v>
      </c>
    </row>
    <row r="15" spans="1:7" ht="20.100000000000001" customHeight="1" thickBot="1">
      <c r="B15" s="187" t="s">
        <v>334</v>
      </c>
      <c r="C15" s="195">
        <v>9.9000000000000005E-2</v>
      </c>
      <c r="D15" s="195">
        <v>0.20799999999999999</v>
      </c>
      <c r="E15" s="195">
        <v>0.57299999999999995</v>
      </c>
      <c r="F15" s="195">
        <v>0.1</v>
      </c>
      <c r="G15" s="196">
        <v>0.02</v>
      </c>
    </row>
    <row r="16" spans="1:7" ht="20.100000000000001" customHeight="1" thickBot="1">
      <c r="B16" s="187" t="s">
        <v>336</v>
      </c>
      <c r="C16" s="195">
        <v>9.4E-2</v>
      </c>
      <c r="D16" s="195">
        <v>0.19600000000000001</v>
      </c>
      <c r="E16" s="195">
        <v>0.56699999999999995</v>
      </c>
      <c r="F16" s="195">
        <v>0.11600000000000001</v>
      </c>
      <c r="G16" s="196">
        <v>2.8000000000000001E-2</v>
      </c>
    </row>
    <row r="17" spans="2:7" ht="20.100000000000001" customHeight="1" thickBot="1">
      <c r="B17" s="187" t="s">
        <v>332</v>
      </c>
      <c r="C17" s="195">
        <v>9.4E-2</v>
      </c>
      <c r="D17" s="195">
        <v>0.185</v>
      </c>
      <c r="E17" s="195">
        <v>0.54900000000000004</v>
      </c>
      <c r="F17" s="195">
        <v>0.13100000000000001</v>
      </c>
      <c r="G17" s="196">
        <v>0.04</v>
      </c>
    </row>
    <row r="18" spans="2:7" ht="20.100000000000001" customHeight="1" thickBot="1">
      <c r="B18" s="187" t="s">
        <v>333</v>
      </c>
      <c r="C18" s="195">
        <v>0.09</v>
      </c>
      <c r="D18" s="195">
        <v>0.17799999999999999</v>
      </c>
      <c r="E18" s="195">
        <v>0.54700000000000004</v>
      </c>
      <c r="F18" s="195">
        <v>0.13900000000000001</v>
      </c>
      <c r="G18" s="196">
        <v>4.5999999999999999E-2</v>
      </c>
    </row>
    <row r="19" spans="2:7" ht="20.100000000000001" customHeight="1" thickBot="1">
      <c r="B19" s="240" t="s">
        <v>334</v>
      </c>
      <c r="C19" s="197">
        <v>8.5000000000000006E-2</v>
      </c>
      <c r="D19" s="197">
        <v>0.17100000000000001</v>
      </c>
      <c r="E19" s="197">
        <v>0.54400000000000004</v>
      </c>
      <c r="F19" s="197">
        <v>0.14799999999999999</v>
      </c>
      <c r="G19" s="198">
        <v>5.1999999999999998E-2</v>
      </c>
    </row>
  </sheetData>
  <mergeCells count="2">
    <mergeCell ref="B6:B7"/>
    <mergeCell ref="C6:G6"/>
  </mergeCells>
  <hyperlinks>
    <hyperlink ref="A1" location="List!A1" display="List!A1"/>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
  <sheetViews>
    <sheetView workbookViewId="0">
      <selection activeCell="D9" sqref="D9"/>
    </sheetView>
  </sheetViews>
  <sheetFormatPr defaultColWidth="8.88671875" defaultRowHeight="13.5"/>
  <cols>
    <col min="1" max="2" width="8.88671875" style="2"/>
    <col min="3" max="3" width="15.77734375" style="2" customWidth="1"/>
    <col min="4" max="4" width="25.6640625" style="2" customWidth="1"/>
    <col min="5" max="5" width="28" style="2" customWidth="1"/>
    <col min="6" max="16384" width="8.88671875" style="2"/>
  </cols>
  <sheetData>
    <row r="1" spans="1:5" ht="15">
      <c r="A1" s="239" t="s">
        <v>528</v>
      </c>
    </row>
    <row r="6" spans="1:5" ht="14.25">
      <c r="C6" s="101" t="s">
        <v>337</v>
      </c>
    </row>
    <row r="7" spans="1:5" ht="14.25" thickBot="1"/>
    <row r="8" spans="1:5" ht="30" customHeight="1" thickBot="1">
      <c r="C8" s="247" t="s">
        <v>338</v>
      </c>
      <c r="D8" s="248"/>
      <c r="E8" s="249"/>
    </row>
    <row r="9" spans="1:5" ht="30" customHeight="1" thickBot="1">
      <c r="C9" s="190" t="s">
        <v>329</v>
      </c>
      <c r="D9" s="199" t="s">
        <v>339</v>
      </c>
      <c r="E9" s="200" t="s">
        <v>340</v>
      </c>
    </row>
    <row r="10" spans="1:5" ht="30" customHeight="1" thickBot="1">
      <c r="C10" s="187" t="s">
        <v>341</v>
      </c>
      <c r="D10" s="201" t="s">
        <v>342</v>
      </c>
      <c r="E10" s="202" t="s">
        <v>343</v>
      </c>
    </row>
    <row r="11" spans="1:5" ht="30" customHeight="1" thickBot="1">
      <c r="C11" s="187" t="s">
        <v>344</v>
      </c>
      <c r="D11" s="201" t="s">
        <v>345</v>
      </c>
      <c r="E11" s="202" t="s">
        <v>346</v>
      </c>
    </row>
    <row r="12" spans="1:5" ht="30" customHeight="1" thickBot="1">
      <c r="C12" s="190" t="s">
        <v>347</v>
      </c>
      <c r="D12" s="203" t="s">
        <v>348</v>
      </c>
      <c r="E12" s="204" t="s">
        <v>349</v>
      </c>
    </row>
  </sheetData>
  <mergeCells count="1">
    <mergeCell ref="C8:E8"/>
  </mergeCells>
  <hyperlinks>
    <hyperlink ref="A1" location="List!A1" display="List!A1"/>
  </hyperlink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4"/>
  <sheetViews>
    <sheetView zoomScaleNormal="100" workbookViewId="0">
      <selection activeCell="F11" sqref="F11"/>
    </sheetView>
  </sheetViews>
  <sheetFormatPr defaultColWidth="8.88671875" defaultRowHeight="13.5"/>
  <cols>
    <col min="1" max="1" width="8.88671875" style="2"/>
    <col min="2" max="2" width="7.44140625" style="2" customWidth="1"/>
    <col min="3" max="3" width="22.6640625" style="2" customWidth="1"/>
    <col min="4" max="4" width="34.44140625" style="2" customWidth="1"/>
    <col min="5" max="16384" width="8.88671875" style="2"/>
  </cols>
  <sheetData>
    <row r="1" spans="1:4" ht="15">
      <c r="A1" s="239" t="s">
        <v>528</v>
      </c>
    </row>
    <row r="3" spans="1:4" ht="14.25">
      <c r="C3" s="50" t="s">
        <v>350</v>
      </c>
    </row>
    <row r="4" spans="1:4" ht="14.25" thickBot="1"/>
    <row r="5" spans="1:4" ht="24" customHeight="1" thickBot="1">
      <c r="C5" s="185" t="s">
        <v>351</v>
      </c>
      <c r="D5" s="186" t="s">
        <v>352</v>
      </c>
    </row>
    <row r="6" spans="1:4" ht="72" customHeight="1">
      <c r="C6" s="250" t="s">
        <v>353</v>
      </c>
      <c r="D6" s="205" t="s">
        <v>354</v>
      </c>
    </row>
    <row r="7" spans="1:4" ht="43.5" customHeight="1" thickBot="1">
      <c r="C7" s="251"/>
      <c r="D7" s="206" t="s">
        <v>355</v>
      </c>
    </row>
    <row r="8" spans="1:4" ht="141.75" customHeight="1" thickBot="1">
      <c r="C8" s="187" t="s">
        <v>356</v>
      </c>
      <c r="D8" s="207" t="s">
        <v>357</v>
      </c>
    </row>
    <row r="9" spans="1:4" ht="85.5" customHeight="1" thickBot="1">
      <c r="C9" s="187" t="s">
        <v>358</v>
      </c>
      <c r="D9" s="207" t="s">
        <v>359</v>
      </c>
    </row>
    <row r="10" spans="1:4" ht="79.5" customHeight="1" thickBot="1">
      <c r="C10" s="187" t="s">
        <v>360</v>
      </c>
      <c r="D10" s="207" t="s">
        <v>361</v>
      </c>
    </row>
    <row r="11" spans="1:4" ht="68.25" customHeight="1" thickBot="1">
      <c r="C11" s="187" t="s">
        <v>362</v>
      </c>
      <c r="D11" s="207" t="s">
        <v>363</v>
      </c>
    </row>
    <row r="12" spans="1:4" ht="44.25" customHeight="1" thickBot="1">
      <c r="C12" s="208" t="s">
        <v>364</v>
      </c>
      <c r="D12" s="206" t="s">
        <v>365</v>
      </c>
    </row>
    <row r="13" spans="1:4" ht="67.5" customHeight="1">
      <c r="C13" s="250" t="s">
        <v>366</v>
      </c>
      <c r="D13" s="205" t="s">
        <v>367</v>
      </c>
    </row>
    <row r="14" spans="1:4" ht="57.75" customHeight="1" thickBot="1">
      <c r="C14" s="251"/>
      <c r="D14" s="206" t="s">
        <v>368</v>
      </c>
    </row>
  </sheetData>
  <mergeCells count="2">
    <mergeCell ref="C13:C14"/>
    <mergeCell ref="C6:C7"/>
  </mergeCells>
  <hyperlinks>
    <hyperlink ref="A1" location="List!A1" display="List!A1"/>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
  <sheetViews>
    <sheetView zoomScaleNormal="100" workbookViewId="0">
      <selection activeCell="C22" sqref="C8:I22"/>
    </sheetView>
  </sheetViews>
  <sheetFormatPr defaultColWidth="8.88671875" defaultRowHeight="13.5"/>
  <cols>
    <col min="1" max="2" width="8.88671875" style="2"/>
    <col min="3" max="3" width="29.44140625" style="2" customWidth="1"/>
    <col min="4" max="4" width="8.44140625" style="2" customWidth="1"/>
    <col min="5" max="5" width="8.88671875" style="2" bestFit="1" customWidth="1"/>
    <col min="6" max="9" width="8.44140625" style="2" customWidth="1"/>
    <col min="10" max="11" width="8.88671875" style="2"/>
    <col min="12" max="12" width="24.88671875" style="2" customWidth="1"/>
    <col min="13" max="16384" width="8.88671875" style="2"/>
  </cols>
  <sheetData>
    <row r="1" spans="1:9" ht="15">
      <c r="A1" s="239" t="s">
        <v>528</v>
      </c>
    </row>
    <row r="6" spans="1:9" ht="14.25">
      <c r="C6" s="50" t="s">
        <v>369</v>
      </c>
    </row>
    <row r="7" spans="1:9" ht="14.25" thickBot="1"/>
    <row r="8" spans="1:9" ht="20.100000000000001" customHeight="1" thickBot="1">
      <c r="C8" s="254" t="s">
        <v>384</v>
      </c>
      <c r="D8" s="255"/>
      <c r="E8" s="255"/>
      <c r="F8" s="255"/>
      <c r="G8" s="255"/>
      <c r="H8" s="255"/>
      <c r="I8" s="256"/>
    </row>
    <row r="9" spans="1:9" ht="20.100000000000001" customHeight="1" thickBot="1">
      <c r="C9" s="252" t="s">
        <v>370</v>
      </c>
      <c r="D9" s="257" t="s">
        <v>536</v>
      </c>
      <c r="E9" s="258"/>
      <c r="F9" s="257" t="s">
        <v>535</v>
      </c>
      <c r="G9" s="258"/>
      <c r="H9" s="257" t="s">
        <v>282</v>
      </c>
      <c r="I9" s="259"/>
    </row>
    <row r="10" spans="1:9" ht="53.25" customHeight="1" thickBot="1">
      <c r="C10" s="253"/>
      <c r="D10" s="286" t="s">
        <v>371</v>
      </c>
      <c r="E10" s="286" t="s">
        <v>372</v>
      </c>
      <c r="F10" s="286" t="s">
        <v>371</v>
      </c>
      <c r="G10" s="286" t="s">
        <v>372</v>
      </c>
      <c r="H10" s="286" t="s">
        <v>371</v>
      </c>
      <c r="I10" s="287" t="s">
        <v>372</v>
      </c>
    </row>
    <row r="11" spans="1:9" ht="20.100000000000001" customHeight="1" thickBot="1">
      <c r="C11" s="209" t="s">
        <v>373</v>
      </c>
      <c r="D11" s="210">
        <v>3.5</v>
      </c>
      <c r="E11" s="210"/>
      <c r="F11" s="210">
        <v>1.8</v>
      </c>
      <c r="G11" s="210"/>
      <c r="H11" s="210">
        <v>2.6</v>
      </c>
      <c r="I11" s="211"/>
    </row>
    <row r="12" spans="1:9" ht="30" customHeight="1" thickBot="1">
      <c r="C12" s="209" t="s">
        <v>374</v>
      </c>
      <c r="D12" s="210">
        <v>5.3</v>
      </c>
      <c r="E12" s="210">
        <v>2.4</v>
      </c>
      <c r="F12" s="210">
        <v>1.8</v>
      </c>
      <c r="G12" s="210">
        <v>0.83</v>
      </c>
      <c r="H12" s="210">
        <v>4.9000000000000004</v>
      </c>
      <c r="I12" s="211">
        <v>2.25</v>
      </c>
    </row>
    <row r="13" spans="1:9" ht="20.100000000000001" customHeight="1" thickBot="1">
      <c r="C13" s="187" t="s">
        <v>375</v>
      </c>
      <c r="D13" s="212">
        <v>-0.2</v>
      </c>
      <c r="E13" s="212">
        <v>-0.02</v>
      </c>
      <c r="F13" s="212">
        <v>0.7</v>
      </c>
      <c r="G13" s="212">
        <v>0.06</v>
      </c>
      <c r="H13" s="212">
        <v>0.4</v>
      </c>
      <c r="I13" s="213">
        <v>0.04</v>
      </c>
    </row>
    <row r="14" spans="1:9" ht="20.100000000000001" customHeight="1" thickBot="1">
      <c r="C14" s="187" t="s">
        <v>376</v>
      </c>
      <c r="D14" s="212">
        <v>10.8</v>
      </c>
      <c r="E14" s="212">
        <v>1.05</v>
      </c>
      <c r="F14" s="212">
        <v>8.1999999999999993</v>
      </c>
      <c r="G14" s="212">
        <v>0.79</v>
      </c>
      <c r="H14" s="212">
        <v>1.7</v>
      </c>
      <c r="I14" s="213">
        <v>0.23</v>
      </c>
    </row>
    <row r="15" spans="1:9" ht="20.100000000000001" customHeight="1" thickBot="1">
      <c r="C15" s="187" t="s">
        <v>377</v>
      </c>
      <c r="D15" s="212">
        <v>11.7</v>
      </c>
      <c r="E15" s="212">
        <v>0.35</v>
      </c>
      <c r="F15" s="212">
        <v>3.1</v>
      </c>
      <c r="G15" s="212">
        <v>0.09</v>
      </c>
      <c r="H15" s="212">
        <v>-0.1</v>
      </c>
      <c r="I15" s="213">
        <v>0</v>
      </c>
    </row>
    <row r="16" spans="1:9" ht="20.100000000000001" customHeight="1" thickBot="1">
      <c r="C16" s="187" t="s">
        <v>378</v>
      </c>
      <c r="D16" s="212">
        <v>0.3</v>
      </c>
      <c r="E16" s="212">
        <v>0.01</v>
      </c>
      <c r="F16" s="212">
        <v>10</v>
      </c>
      <c r="G16" s="212">
        <v>0.28000000000000003</v>
      </c>
      <c r="H16" s="212">
        <v>16.8</v>
      </c>
      <c r="I16" s="213">
        <v>0.47</v>
      </c>
    </row>
    <row r="17" spans="3:9" ht="20.100000000000001" customHeight="1" thickBot="1">
      <c r="C17" s="187" t="s">
        <v>379</v>
      </c>
      <c r="D17" s="212">
        <v>19.2</v>
      </c>
      <c r="E17" s="212">
        <v>1.06</v>
      </c>
      <c r="F17" s="212">
        <v>-6.3</v>
      </c>
      <c r="G17" s="212">
        <v>-0.35</v>
      </c>
      <c r="H17" s="212">
        <v>37.4</v>
      </c>
      <c r="I17" s="213">
        <v>2.09</v>
      </c>
    </row>
    <row r="18" spans="3:9" ht="20.100000000000001" customHeight="1" thickBot="1">
      <c r="C18" s="187" t="s">
        <v>380</v>
      </c>
      <c r="D18" s="212">
        <v>4.3</v>
      </c>
      <c r="E18" s="212">
        <v>0.06</v>
      </c>
      <c r="F18" s="212">
        <v>-6.5</v>
      </c>
      <c r="G18" s="212">
        <v>-0.09</v>
      </c>
      <c r="H18" s="212">
        <v>6.9</v>
      </c>
      <c r="I18" s="213">
        <v>0.09</v>
      </c>
    </row>
    <row r="19" spans="3:9" ht="20.100000000000001" customHeight="1" thickBot="1">
      <c r="C19" s="187" t="s">
        <v>381</v>
      </c>
      <c r="D19" s="212">
        <v>-15.4</v>
      </c>
      <c r="E19" s="212">
        <v>-0.12</v>
      </c>
      <c r="F19" s="212">
        <v>-11.7</v>
      </c>
      <c r="G19" s="212">
        <v>-0.09</v>
      </c>
      <c r="H19" s="212">
        <v>-0.4</v>
      </c>
      <c r="I19" s="213">
        <v>0</v>
      </c>
    </row>
    <row r="20" spans="3:9" ht="20.100000000000001" customHeight="1" thickBot="1">
      <c r="C20" s="187" t="s">
        <v>382</v>
      </c>
      <c r="D20" s="212">
        <v>9.6</v>
      </c>
      <c r="E20" s="212">
        <v>0.15</v>
      </c>
      <c r="F20" s="212">
        <v>7.9</v>
      </c>
      <c r="G20" s="212">
        <v>0.13</v>
      </c>
      <c r="H20" s="212">
        <v>0.3</v>
      </c>
      <c r="I20" s="213">
        <v>0</v>
      </c>
    </row>
    <row r="21" spans="3:9" ht="20.100000000000001" customHeight="1" thickBot="1">
      <c r="C21" s="214" t="s">
        <v>383</v>
      </c>
      <c r="D21" s="210">
        <v>3.9</v>
      </c>
      <c r="E21" s="210">
        <v>0.82</v>
      </c>
      <c r="F21" s="210">
        <v>3.2</v>
      </c>
      <c r="G21" s="210">
        <v>0.69</v>
      </c>
      <c r="H21" s="210">
        <v>1.8</v>
      </c>
      <c r="I21" s="211">
        <v>0.38</v>
      </c>
    </row>
    <row r="22" spans="3:9" ht="20.100000000000001" customHeight="1" thickBot="1">
      <c r="C22" s="215" t="s">
        <v>291</v>
      </c>
      <c r="D22" s="193">
        <v>0.7</v>
      </c>
      <c r="E22" s="193">
        <v>0.25</v>
      </c>
      <c r="F22" s="193">
        <v>0.8</v>
      </c>
      <c r="G22" s="193">
        <v>0.3</v>
      </c>
      <c r="H22" s="193">
        <v>0.1</v>
      </c>
      <c r="I22" s="194">
        <v>0.03</v>
      </c>
    </row>
    <row r="23" spans="3:9" ht="16.5">
      <c r="C23"/>
      <c r="D23"/>
      <c r="E23"/>
      <c r="F23"/>
      <c r="G23"/>
      <c r="H23"/>
      <c r="I23"/>
    </row>
    <row r="24" spans="3:9" ht="16.5">
      <c r="C24" s="216" t="s">
        <v>385</v>
      </c>
      <c r="D24"/>
      <c r="E24"/>
      <c r="F24"/>
      <c r="G24"/>
      <c r="H24"/>
      <c r="I24"/>
    </row>
  </sheetData>
  <mergeCells count="5">
    <mergeCell ref="C9:C10"/>
    <mergeCell ref="C8:I8"/>
    <mergeCell ref="D9:E9"/>
    <mergeCell ref="F9:G9"/>
    <mergeCell ref="H9:I9"/>
  </mergeCells>
  <hyperlinks>
    <hyperlink ref="A1" location="List!A1" display="List!A1"/>
    <hyperlink ref="C8" location="_ftn1" display="_ftn1"/>
    <hyperlink ref="C24" location="_ftnref1" display="_ftnref1"/>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2"/>
  <sheetViews>
    <sheetView workbookViewId="0">
      <selection activeCell="C4" sqref="C4:H12"/>
    </sheetView>
  </sheetViews>
  <sheetFormatPr defaultColWidth="8.88671875" defaultRowHeight="13.5"/>
  <cols>
    <col min="1" max="2" width="8.88671875" style="2"/>
    <col min="3" max="3" width="37.21875" style="2" bestFit="1" customWidth="1"/>
    <col min="4" max="16384" width="8.88671875" style="2"/>
  </cols>
  <sheetData>
    <row r="1" spans="1:14" ht="15">
      <c r="A1" s="239" t="s">
        <v>528</v>
      </c>
    </row>
    <row r="2" spans="1:14" ht="14.25">
      <c r="C2" s="50" t="s">
        <v>386</v>
      </c>
    </row>
    <row r="3" spans="1:14" ht="14.25" thickBot="1"/>
    <row r="4" spans="1:14" ht="20.100000000000001" customHeight="1" thickBot="1">
      <c r="C4" s="260" t="s">
        <v>387</v>
      </c>
      <c r="D4" s="261"/>
      <c r="E4" s="261"/>
      <c r="F4" s="261"/>
      <c r="G4" s="261"/>
      <c r="H4" s="259"/>
    </row>
    <row r="5" spans="1:14" ht="20.100000000000001" customHeight="1" thickBot="1">
      <c r="C5" s="209" t="s">
        <v>388</v>
      </c>
      <c r="D5" s="212" t="s">
        <v>283</v>
      </c>
      <c r="E5" s="212" t="s">
        <v>389</v>
      </c>
      <c r="F5" s="212" t="s">
        <v>390</v>
      </c>
      <c r="G5" s="212" t="s">
        <v>391</v>
      </c>
      <c r="H5" s="213" t="s">
        <v>282</v>
      </c>
    </row>
    <row r="6" spans="1:14" ht="20.100000000000001" customHeight="1" thickBot="1">
      <c r="C6" s="188" t="s">
        <v>392</v>
      </c>
      <c r="D6" s="212">
        <v>6</v>
      </c>
      <c r="E6" s="212">
        <v>6</v>
      </c>
      <c r="F6" s="212">
        <v>6</v>
      </c>
      <c r="G6" s="212">
        <v>6</v>
      </c>
      <c r="H6" s="213">
        <v>6</v>
      </c>
    </row>
    <row r="7" spans="1:14" ht="20.100000000000001" customHeight="1" thickBot="1">
      <c r="C7" s="188" t="s">
        <v>393</v>
      </c>
      <c r="D7" s="212">
        <v>6.2</v>
      </c>
      <c r="E7" s="212">
        <v>6.2</v>
      </c>
      <c r="F7" s="212">
        <v>6.32</v>
      </c>
      <c r="G7" s="212">
        <v>6.17</v>
      </c>
      <c r="H7" s="213">
        <v>6.17</v>
      </c>
    </row>
    <row r="8" spans="1:14" ht="20.100000000000001" customHeight="1" thickBot="1">
      <c r="C8" s="187" t="s">
        <v>394</v>
      </c>
      <c r="D8" s="212">
        <v>5.89</v>
      </c>
      <c r="E8" s="212">
        <v>5.94</v>
      </c>
      <c r="F8" s="212">
        <v>6.09</v>
      </c>
      <c r="G8" s="212">
        <v>6.17</v>
      </c>
      <c r="H8" s="213">
        <v>6.15</v>
      </c>
    </row>
    <row r="9" spans="1:14" ht="20.100000000000001" customHeight="1" thickBot="1">
      <c r="C9" s="187" t="s">
        <v>395</v>
      </c>
      <c r="D9" s="212"/>
      <c r="E9" s="212"/>
      <c r="F9" s="212"/>
      <c r="G9" s="212"/>
      <c r="H9" s="213"/>
    </row>
    <row r="10" spans="1:14" ht="20.100000000000001" customHeight="1" thickBot="1">
      <c r="C10" s="187" t="s">
        <v>396</v>
      </c>
      <c r="D10" s="212">
        <v>6.25</v>
      </c>
      <c r="E10" s="212">
        <v>6.37</v>
      </c>
      <c r="F10" s="212">
        <v>6.55</v>
      </c>
      <c r="G10" s="212">
        <v>6.7</v>
      </c>
      <c r="H10" s="213">
        <v>6.63</v>
      </c>
    </row>
    <row r="11" spans="1:14" ht="20.100000000000001" customHeight="1" thickBot="1">
      <c r="C11" s="188" t="s">
        <v>397</v>
      </c>
      <c r="D11" s="212">
        <v>8.41</v>
      </c>
      <c r="E11" s="212">
        <v>8.15</v>
      </c>
      <c r="F11" s="212">
        <v>8.3699999999999992</v>
      </c>
      <c r="G11" s="212">
        <v>8.6</v>
      </c>
      <c r="H11" s="213">
        <v>8.48</v>
      </c>
    </row>
    <row r="12" spans="1:14" ht="20.100000000000001" customHeight="1" thickBot="1">
      <c r="C12" s="208" t="s">
        <v>398</v>
      </c>
      <c r="D12" s="199">
        <v>12.27</v>
      </c>
      <c r="E12" s="199">
        <v>11.4</v>
      </c>
      <c r="F12" s="199">
        <v>11.52</v>
      </c>
      <c r="G12" s="199">
        <v>10.54</v>
      </c>
      <c r="H12" s="200">
        <v>10.68</v>
      </c>
      <c r="N12" s="102"/>
    </row>
  </sheetData>
  <mergeCells count="1">
    <mergeCell ref="C4:H4"/>
  </mergeCells>
  <hyperlinks>
    <hyperlink ref="A1" location="List!A1" display="List!A1"/>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zoomScale="115" zoomScaleNormal="115" workbookViewId="0">
      <pane xSplit="3" ySplit="1" topLeftCell="D2" activePane="bottomRight" state="frozen"/>
      <selection activeCell="AA62" sqref="AA62"/>
      <selection pane="topRight" activeCell="AA62" sqref="AA62"/>
      <selection pane="bottomLeft" activeCell="AA62" sqref="AA62"/>
      <selection pane="bottomRight" activeCell="Q20" sqref="Q20"/>
    </sheetView>
  </sheetViews>
  <sheetFormatPr defaultColWidth="8.88671875" defaultRowHeight="13.5"/>
  <cols>
    <col min="1" max="1" width="8.88671875" style="2"/>
    <col min="2" max="2" width="0.77734375" style="2" customWidth="1"/>
    <col min="3" max="3" width="25" style="2" customWidth="1"/>
    <col min="4" max="15" width="4.77734375" style="2" customWidth="1"/>
    <col min="16" max="16384" width="8.88671875" style="2"/>
  </cols>
  <sheetData>
    <row r="1" spans="1:15" ht="15">
      <c r="A1" s="239" t="s">
        <v>528</v>
      </c>
    </row>
    <row r="2" spans="1:15" ht="16.5" customHeight="1">
      <c r="A2" s="292" t="s">
        <v>399</v>
      </c>
      <c r="B2" s="292"/>
      <c r="C2" s="292"/>
      <c r="D2" s="292"/>
      <c r="E2" s="292"/>
      <c r="F2" s="292"/>
      <c r="G2" s="292"/>
      <c r="H2" s="292"/>
      <c r="I2" s="292"/>
      <c r="J2" s="292"/>
      <c r="K2" s="292"/>
      <c r="L2" s="292"/>
      <c r="M2" s="292"/>
      <c r="N2" s="292"/>
      <c r="O2" s="292"/>
    </row>
    <row r="3" spans="1:15" ht="15" thickBot="1">
      <c r="C3" s="189"/>
    </row>
    <row r="4" spans="1:15">
      <c r="C4" s="282"/>
      <c r="D4" s="262">
        <v>2010</v>
      </c>
      <c r="E4" s="262">
        <v>2011</v>
      </c>
      <c r="F4" s="262">
        <v>2012</v>
      </c>
      <c r="G4" s="262">
        <v>2013</v>
      </c>
      <c r="H4" s="262">
        <v>2014</v>
      </c>
      <c r="I4" s="262">
        <v>2015</v>
      </c>
      <c r="J4" s="262">
        <v>2016</v>
      </c>
      <c r="K4" s="262">
        <v>2017</v>
      </c>
      <c r="L4" s="262">
        <v>2018</v>
      </c>
      <c r="M4" s="278">
        <v>2019</v>
      </c>
      <c r="N4" s="280">
        <v>2020</v>
      </c>
      <c r="O4" s="270">
        <v>2021</v>
      </c>
    </row>
    <row r="5" spans="1:15" ht="14.25" thickBot="1">
      <c r="C5" s="283"/>
      <c r="D5" s="263"/>
      <c r="E5" s="263"/>
      <c r="F5" s="263"/>
      <c r="G5" s="263"/>
      <c r="H5" s="263"/>
      <c r="I5" s="263"/>
      <c r="J5" s="263"/>
      <c r="K5" s="263"/>
      <c r="L5" s="263"/>
      <c r="M5" s="279"/>
      <c r="N5" s="281"/>
      <c r="O5" s="271"/>
    </row>
    <row r="6" spans="1:15" ht="36.75" customHeight="1" thickBot="1">
      <c r="C6" s="284"/>
      <c r="D6" s="288" t="s">
        <v>400</v>
      </c>
      <c r="E6" s="288" t="s">
        <v>400</v>
      </c>
      <c r="F6" s="288" t="s">
        <v>400</v>
      </c>
      <c r="G6" s="288" t="s">
        <v>400</v>
      </c>
      <c r="H6" s="288" t="s">
        <v>400</v>
      </c>
      <c r="I6" s="288" t="s">
        <v>400</v>
      </c>
      <c r="J6" s="288" t="s">
        <v>400</v>
      </c>
      <c r="K6" s="289" t="s">
        <v>400</v>
      </c>
      <c r="L6" s="289" t="s">
        <v>400</v>
      </c>
      <c r="M6" s="290" t="s">
        <v>401</v>
      </c>
      <c r="N6" s="290" t="s">
        <v>401</v>
      </c>
      <c r="O6" s="291" t="s">
        <v>401</v>
      </c>
    </row>
    <row r="7" spans="1:15" ht="14.25" thickBot="1">
      <c r="C7" s="272" t="s">
        <v>402</v>
      </c>
      <c r="D7" s="273"/>
      <c r="E7" s="273"/>
      <c r="F7" s="273"/>
      <c r="G7" s="273"/>
      <c r="H7" s="273"/>
      <c r="I7" s="273"/>
      <c r="J7" s="273"/>
      <c r="K7" s="273"/>
      <c r="L7" s="273"/>
      <c r="M7" s="273"/>
      <c r="N7" s="273"/>
      <c r="O7" s="274"/>
    </row>
    <row r="8" spans="1:15" ht="14.25" thickBot="1">
      <c r="C8" s="217" t="s">
        <v>403</v>
      </c>
      <c r="D8" s="218">
        <v>9.4</v>
      </c>
      <c r="E8" s="218">
        <v>4.7</v>
      </c>
      <c r="F8" s="218">
        <v>3.2</v>
      </c>
      <c r="G8" s="218">
        <v>5.6</v>
      </c>
      <c r="H8" s="218">
        <v>4.5999999999999996</v>
      </c>
      <c r="I8" s="218">
        <v>-0.1</v>
      </c>
      <c r="J8" s="218">
        <v>-1.1000000000000001</v>
      </c>
      <c r="K8" s="218">
        <v>2.6</v>
      </c>
      <c r="L8" s="218">
        <v>1.8</v>
      </c>
      <c r="M8" s="219">
        <v>2.4</v>
      </c>
      <c r="N8" s="220">
        <v>3.6</v>
      </c>
      <c r="O8" s="221">
        <v>4</v>
      </c>
    </row>
    <row r="9" spans="1:15" ht="14.25" thickBot="1">
      <c r="C9" s="217" t="s">
        <v>404</v>
      </c>
      <c r="D9" s="218">
        <v>8.1999999999999993</v>
      </c>
      <c r="E9" s="218">
        <v>7.7</v>
      </c>
      <c r="F9" s="218">
        <v>2.6</v>
      </c>
      <c r="G9" s="218">
        <v>5.8</v>
      </c>
      <c r="H9" s="218">
        <v>3</v>
      </c>
      <c r="I9" s="218">
        <v>3.7</v>
      </c>
      <c r="J9" s="218">
        <v>-1.4</v>
      </c>
      <c r="K9" s="218">
        <v>1</v>
      </c>
      <c r="L9" s="218">
        <v>2.5</v>
      </c>
      <c r="M9" s="219">
        <v>1.9</v>
      </c>
      <c r="N9" s="220">
        <v>3.1</v>
      </c>
      <c r="O9" s="221">
        <v>3.9</v>
      </c>
    </row>
    <row r="10" spans="1:15" ht="14.25" thickBot="1">
      <c r="C10" s="222" t="s">
        <v>405</v>
      </c>
      <c r="D10" s="223">
        <v>7.5</v>
      </c>
      <c r="E10" s="223">
        <v>8.6</v>
      </c>
      <c r="F10" s="223">
        <v>5.3</v>
      </c>
      <c r="G10" s="223">
        <v>5.8</v>
      </c>
      <c r="H10" s="223">
        <v>1.9</v>
      </c>
      <c r="I10" s="223">
        <v>5.0999999999999996</v>
      </c>
      <c r="J10" s="223">
        <v>-2</v>
      </c>
      <c r="K10" s="223">
        <v>0.8</v>
      </c>
      <c r="L10" s="223">
        <v>4</v>
      </c>
      <c r="M10" s="224">
        <v>1.6</v>
      </c>
      <c r="N10" s="225">
        <v>3.7</v>
      </c>
      <c r="O10" s="226">
        <v>4.2</v>
      </c>
    </row>
    <row r="11" spans="1:15" ht="14.25" thickBot="1">
      <c r="C11" s="264" t="s">
        <v>406</v>
      </c>
      <c r="D11" s="265"/>
      <c r="E11" s="265"/>
      <c r="F11" s="265"/>
      <c r="G11" s="265"/>
      <c r="H11" s="265"/>
      <c r="I11" s="265"/>
      <c r="J11" s="265"/>
      <c r="K11" s="265"/>
      <c r="L11" s="265"/>
      <c r="M11" s="265"/>
      <c r="N11" s="265"/>
      <c r="O11" s="266"/>
    </row>
    <row r="12" spans="1:15" ht="14.25" thickBot="1">
      <c r="C12" s="217" t="s">
        <v>407</v>
      </c>
      <c r="D12" s="218">
        <v>3690</v>
      </c>
      <c r="E12" s="218">
        <v>4028.9</v>
      </c>
      <c r="F12" s="218">
        <v>4266.5</v>
      </c>
      <c r="G12" s="218">
        <v>4555.6000000000004</v>
      </c>
      <c r="H12" s="218">
        <v>4828.6000000000004</v>
      </c>
      <c r="I12" s="218">
        <v>5043.6000000000004</v>
      </c>
      <c r="J12" s="218">
        <v>5067.3</v>
      </c>
      <c r="K12" s="218">
        <v>5568.9</v>
      </c>
      <c r="L12" s="218">
        <v>6002.7</v>
      </c>
      <c r="M12" s="219">
        <v>6526.4</v>
      </c>
      <c r="N12" s="220">
        <v>7133.6</v>
      </c>
      <c r="O12" s="221">
        <v>7782.5</v>
      </c>
    </row>
    <row r="13" spans="1:15" ht="14.25" thickBot="1">
      <c r="C13" s="217" t="s">
        <v>408</v>
      </c>
      <c r="D13" s="218">
        <v>2.2000000000000002</v>
      </c>
      <c r="E13" s="218">
        <v>4.7</v>
      </c>
      <c r="F13" s="218">
        <v>7.2</v>
      </c>
      <c r="G13" s="218">
        <v>3.3</v>
      </c>
      <c r="H13" s="218">
        <v>3.6</v>
      </c>
      <c r="I13" s="218">
        <v>3.2</v>
      </c>
      <c r="J13" s="218">
        <v>0.2</v>
      </c>
      <c r="K13" s="218">
        <v>7.5</v>
      </c>
      <c r="L13" s="218">
        <v>5.2</v>
      </c>
      <c r="M13" s="219">
        <v>5.4</v>
      </c>
      <c r="N13" s="220">
        <v>5.0999999999999996</v>
      </c>
      <c r="O13" s="221">
        <v>4.9000000000000004</v>
      </c>
    </row>
    <row r="14" spans="1:15" ht="14.25" thickBot="1">
      <c r="C14" s="275" t="s">
        <v>409</v>
      </c>
      <c r="D14" s="276"/>
      <c r="E14" s="276"/>
      <c r="F14" s="276"/>
      <c r="G14" s="276"/>
      <c r="H14" s="276"/>
      <c r="I14" s="276"/>
      <c r="J14" s="276"/>
      <c r="K14" s="276"/>
      <c r="L14" s="276"/>
      <c r="M14" s="276"/>
      <c r="N14" s="276"/>
      <c r="O14" s="277"/>
    </row>
    <row r="15" spans="1:15" ht="14.25" thickBot="1">
      <c r="C15" s="217" t="s">
        <v>410</v>
      </c>
      <c r="D15" s="218">
        <v>9.1999999999999993</v>
      </c>
      <c r="E15" s="218">
        <v>13.6</v>
      </c>
      <c r="F15" s="218">
        <v>6.4</v>
      </c>
      <c r="G15" s="218">
        <v>6.3</v>
      </c>
      <c r="H15" s="218">
        <v>-0.9</v>
      </c>
      <c r="I15" s="218">
        <v>6.2</v>
      </c>
      <c r="J15" s="218">
        <v>7.7</v>
      </c>
      <c r="K15" s="218">
        <v>6.6</v>
      </c>
      <c r="L15" s="218">
        <v>4.0999999999999996</v>
      </c>
      <c r="M15" s="219">
        <v>2.8</v>
      </c>
      <c r="N15" s="220">
        <v>4.5</v>
      </c>
      <c r="O15" s="221">
        <v>4.9000000000000004</v>
      </c>
    </row>
    <row r="16" spans="1:15" ht="14.25" thickBot="1">
      <c r="C16" s="217" t="s">
        <v>411</v>
      </c>
      <c r="D16" s="218">
        <v>-16</v>
      </c>
      <c r="E16" s="218">
        <v>14</v>
      </c>
      <c r="F16" s="218">
        <v>9.5</v>
      </c>
      <c r="G16" s="218">
        <v>7.6</v>
      </c>
      <c r="H16" s="218">
        <v>6.1</v>
      </c>
      <c r="I16" s="218">
        <v>13.2</v>
      </c>
      <c r="J16" s="218">
        <v>-5</v>
      </c>
      <c r="K16" s="218">
        <v>-5.3</v>
      </c>
      <c r="L16" s="218">
        <v>-8.5</v>
      </c>
      <c r="M16" s="219">
        <v>1.5</v>
      </c>
      <c r="N16" s="220">
        <v>2.4</v>
      </c>
      <c r="O16" s="221">
        <v>3.5</v>
      </c>
    </row>
    <row r="17" spans="3:15" ht="14.25" thickBot="1">
      <c r="C17" s="217" t="s">
        <v>412</v>
      </c>
      <c r="D17" s="218">
        <v>3.3</v>
      </c>
      <c r="E17" s="218">
        <v>-12.2</v>
      </c>
      <c r="F17" s="218">
        <v>4.5</v>
      </c>
      <c r="G17" s="218">
        <v>-7.4</v>
      </c>
      <c r="H17" s="218">
        <v>-4.5</v>
      </c>
      <c r="I17" s="218">
        <v>-3.1</v>
      </c>
      <c r="J17" s="218">
        <v>-14.1</v>
      </c>
      <c r="K17" s="218">
        <v>2.5</v>
      </c>
      <c r="L17" s="218">
        <v>1.6</v>
      </c>
      <c r="M17" s="219">
        <v>3.5</v>
      </c>
      <c r="N17" s="220">
        <v>3.1</v>
      </c>
      <c r="O17" s="221">
        <v>3.4</v>
      </c>
    </row>
    <row r="18" spans="3:15" ht="14.25" thickBot="1">
      <c r="C18" s="217" t="s">
        <v>413</v>
      </c>
      <c r="D18" s="218">
        <v>4.0999999999999996</v>
      </c>
      <c r="E18" s="218">
        <v>4.7</v>
      </c>
      <c r="F18" s="218">
        <v>6.3</v>
      </c>
      <c r="G18" s="218">
        <v>3.1</v>
      </c>
      <c r="H18" s="218">
        <v>6.7</v>
      </c>
      <c r="I18" s="218">
        <v>1.6</v>
      </c>
      <c r="J18" s="218">
        <v>3.2</v>
      </c>
      <c r="K18" s="218">
        <v>12.4</v>
      </c>
      <c r="L18" s="218">
        <v>9.6</v>
      </c>
      <c r="M18" s="219">
        <v>7.8</v>
      </c>
      <c r="N18" s="220">
        <v>6.2</v>
      </c>
      <c r="O18" s="221">
        <v>5.4</v>
      </c>
    </row>
    <row r="19" spans="3:15" ht="14.25" thickBot="1">
      <c r="C19" s="222" t="s">
        <v>414</v>
      </c>
      <c r="D19" s="223">
        <v>13.4</v>
      </c>
      <c r="E19" s="223">
        <v>3.8</v>
      </c>
      <c r="F19" s="223">
        <v>9.9</v>
      </c>
      <c r="G19" s="223">
        <v>3.6</v>
      </c>
      <c r="H19" s="223">
        <v>1.8</v>
      </c>
      <c r="I19" s="223">
        <v>-5.0999999999999996</v>
      </c>
      <c r="J19" s="223">
        <v>-4.7</v>
      </c>
      <c r="K19" s="223">
        <v>10.1</v>
      </c>
      <c r="L19" s="223">
        <v>8</v>
      </c>
      <c r="M19" s="224">
        <v>4.0999999999999996</v>
      </c>
      <c r="N19" s="225">
        <v>5.4</v>
      </c>
      <c r="O19" s="226">
        <v>4.9000000000000004</v>
      </c>
    </row>
    <row r="20" spans="3:15" ht="14.25" thickBot="1">
      <c r="C20" s="272" t="s">
        <v>415</v>
      </c>
      <c r="D20" s="273"/>
      <c r="E20" s="273"/>
      <c r="F20" s="273"/>
      <c r="G20" s="273"/>
      <c r="H20" s="273"/>
      <c r="I20" s="273"/>
      <c r="J20" s="273"/>
      <c r="K20" s="273"/>
      <c r="L20" s="273"/>
      <c r="M20" s="273"/>
      <c r="N20" s="273"/>
      <c r="O20" s="274"/>
    </row>
    <row r="21" spans="3:15" ht="14.25" thickBot="1">
      <c r="C21" s="227" t="s">
        <v>416</v>
      </c>
      <c r="D21" s="218">
        <v>3.9</v>
      </c>
      <c r="E21" s="218">
        <v>2.6</v>
      </c>
      <c r="F21" s="218">
        <v>7.7</v>
      </c>
      <c r="G21" s="218">
        <v>1.9</v>
      </c>
      <c r="H21" s="218">
        <v>0.7</v>
      </c>
      <c r="I21" s="218">
        <v>-6.2</v>
      </c>
      <c r="J21" s="218">
        <v>-0.5</v>
      </c>
      <c r="K21" s="218">
        <v>9.5</v>
      </c>
      <c r="L21" s="218">
        <v>3.9</v>
      </c>
      <c r="M21" s="219">
        <v>4.5</v>
      </c>
      <c r="N21" s="220">
        <v>3.8</v>
      </c>
      <c r="O21" s="221">
        <v>3.4</v>
      </c>
    </row>
    <row r="22" spans="3:15" ht="14.25" thickBot="1">
      <c r="C22" s="217" t="s">
        <v>417</v>
      </c>
      <c r="D22" s="218">
        <v>3.9</v>
      </c>
      <c r="E22" s="218">
        <v>1.9</v>
      </c>
      <c r="F22" s="218">
        <v>-1.4</v>
      </c>
      <c r="G22" s="218">
        <v>8.6999999999999993</v>
      </c>
      <c r="H22" s="218">
        <v>3.4</v>
      </c>
      <c r="I22" s="218">
        <v>4.7</v>
      </c>
      <c r="J22" s="218">
        <v>5.8</v>
      </c>
      <c r="K22" s="218">
        <v>11.5</v>
      </c>
      <c r="L22" s="218">
        <v>-5.8</v>
      </c>
      <c r="M22" s="219">
        <v>0.7</v>
      </c>
      <c r="N22" s="220">
        <v>1.3</v>
      </c>
      <c r="O22" s="221">
        <v>2.2000000000000002</v>
      </c>
    </row>
    <row r="23" spans="3:15" ht="14.25" thickBot="1">
      <c r="C23" s="217" t="s">
        <v>418</v>
      </c>
      <c r="D23" s="218">
        <v>3.9</v>
      </c>
      <c r="E23" s="218">
        <v>2.7</v>
      </c>
      <c r="F23" s="218">
        <v>9.1</v>
      </c>
      <c r="G23" s="218">
        <v>0.9</v>
      </c>
      <c r="H23" s="218">
        <v>1</v>
      </c>
      <c r="I23" s="218">
        <v>-7.7</v>
      </c>
      <c r="J23" s="218">
        <v>-1.2</v>
      </c>
      <c r="K23" s="218">
        <v>8.9</v>
      </c>
      <c r="L23" s="218">
        <v>5.2</v>
      </c>
      <c r="M23" s="219">
        <v>5.0999999999999996</v>
      </c>
      <c r="N23" s="220">
        <v>4.2</v>
      </c>
      <c r="O23" s="221">
        <v>3.6</v>
      </c>
    </row>
    <row r="24" spans="3:15" ht="14.25" thickBot="1">
      <c r="C24" s="227" t="s">
        <v>419</v>
      </c>
      <c r="D24" s="218">
        <v>0.5</v>
      </c>
      <c r="E24" s="218">
        <v>-5.2</v>
      </c>
      <c r="F24" s="218">
        <v>0.5</v>
      </c>
      <c r="G24" s="218">
        <v>-10.5</v>
      </c>
      <c r="H24" s="218">
        <v>-3</v>
      </c>
      <c r="I24" s="218">
        <v>-1.2</v>
      </c>
      <c r="J24" s="218">
        <v>-8.6999999999999993</v>
      </c>
      <c r="K24" s="218">
        <v>13.9</v>
      </c>
      <c r="L24" s="218">
        <v>28.5</v>
      </c>
      <c r="M24" s="219">
        <v>3.1</v>
      </c>
      <c r="N24" s="220">
        <v>6.3</v>
      </c>
      <c r="O24" s="221">
        <v>6</v>
      </c>
    </row>
    <row r="25" spans="3:15" ht="14.25" thickBot="1">
      <c r="C25" s="217" t="s">
        <v>420</v>
      </c>
      <c r="D25" s="218">
        <v>-12.7</v>
      </c>
      <c r="E25" s="218">
        <v>-6.1</v>
      </c>
      <c r="F25" s="218">
        <v>-22.4</v>
      </c>
      <c r="G25" s="218">
        <v>-13.8</v>
      </c>
      <c r="H25" s="218">
        <v>10</v>
      </c>
      <c r="I25" s="218">
        <v>13.6</v>
      </c>
      <c r="J25" s="218">
        <v>5</v>
      </c>
      <c r="K25" s="218">
        <v>31.7</v>
      </c>
      <c r="L25" s="218">
        <v>-38</v>
      </c>
      <c r="M25" s="219">
        <v>37.4</v>
      </c>
      <c r="N25" s="220">
        <v>15</v>
      </c>
      <c r="O25" s="221">
        <v>12</v>
      </c>
    </row>
    <row r="26" spans="3:15" ht="14.25" thickBot="1">
      <c r="C26" s="217" t="s">
        <v>421</v>
      </c>
      <c r="D26" s="218">
        <v>2.6</v>
      </c>
      <c r="E26" s="218">
        <v>-5.0999999999999996</v>
      </c>
      <c r="F26" s="218">
        <v>3.6</v>
      </c>
      <c r="G26" s="218">
        <v>-10</v>
      </c>
      <c r="H26" s="218">
        <v>-3.7</v>
      </c>
      <c r="I26" s="218">
        <v>-3.6</v>
      </c>
      <c r="J26" s="218">
        <v>-10.5</v>
      </c>
      <c r="K26" s="218">
        <v>11.1</v>
      </c>
      <c r="L26" s="218">
        <v>41</v>
      </c>
      <c r="M26" s="219">
        <v>0.3</v>
      </c>
      <c r="N26" s="220">
        <v>4.9000000000000004</v>
      </c>
      <c r="O26" s="221">
        <v>4.9000000000000004</v>
      </c>
    </row>
    <row r="27" spans="3:15" ht="14.25" thickBot="1">
      <c r="C27" s="227" t="s">
        <v>422</v>
      </c>
      <c r="D27" s="218">
        <v>20.399999999999999</v>
      </c>
      <c r="E27" s="218">
        <v>14.5</v>
      </c>
      <c r="F27" s="218">
        <v>12</v>
      </c>
      <c r="G27" s="218">
        <v>8.9</v>
      </c>
      <c r="H27" s="218">
        <v>6.4</v>
      </c>
      <c r="I27" s="218">
        <v>4.9000000000000004</v>
      </c>
      <c r="J27" s="218">
        <v>19.100000000000001</v>
      </c>
      <c r="K27" s="218">
        <v>18.2</v>
      </c>
      <c r="L27" s="218">
        <v>5.2</v>
      </c>
      <c r="M27" s="219">
        <v>5</v>
      </c>
      <c r="N27" s="220">
        <v>7.9</v>
      </c>
      <c r="O27" s="221">
        <v>7.5</v>
      </c>
    </row>
    <row r="28" spans="3:15" ht="14.25" thickBot="1">
      <c r="C28" s="228" t="s">
        <v>423</v>
      </c>
      <c r="D28" s="223">
        <v>7.2</v>
      </c>
      <c r="E28" s="223">
        <v>-0.1</v>
      </c>
      <c r="F28" s="223">
        <v>4.7</v>
      </c>
      <c r="G28" s="223">
        <v>5.5</v>
      </c>
      <c r="H28" s="223">
        <v>-1</v>
      </c>
      <c r="I28" s="223">
        <v>-15.1</v>
      </c>
      <c r="J28" s="223">
        <v>7.6</v>
      </c>
      <c r="K28" s="223">
        <v>24.8</v>
      </c>
      <c r="L28" s="223">
        <v>10.9</v>
      </c>
      <c r="M28" s="224">
        <v>2.7</v>
      </c>
      <c r="N28" s="225">
        <v>5</v>
      </c>
      <c r="O28" s="226">
        <v>4.3</v>
      </c>
    </row>
    <row r="29" spans="3:15" ht="14.25" thickBot="1">
      <c r="C29" s="272" t="s">
        <v>424</v>
      </c>
      <c r="D29" s="273"/>
      <c r="E29" s="273"/>
      <c r="F29" s="273"/>
      <c r="G29" s="273"/>
      <c r="H29" s="273"/>
      <c r="I29" s="273"/>
      <c r="J29" s="273"/>
      <c r="K29" s="273"/>
      <c r="L29" s="273"/>
      <c r="M29" s="273"/>
      <c r="N29" s="273"/>
      <c r="O29" s="274"/>
    </row>
    <row r="30" spans="3:15" ht="14.25" thickBot="1">
      <c r="C30" s="217" t="s">
        <v>425</v>
      </c>
      <c r="D30" s="218">
        <v>-2065.6999999999998</v>
      </c>
      <c r="E30" s="218">
        <v>-2109.8000000000002</v>
      </c>
      <c r="F30" s="218">
        <v>-2111.9</v>
      </c>
      <c r="G30" s="218">
        <v>-2196.1999999999998</v>
      </c>
      <c r="H30" s="218">
        <v>-2055.4</v>
      </c>
      <c r="I30" s="218">
        <v>-1186.4000000000001</v>
      </c>
      <c r="J30" s="218">
        <v>-944.4</v>
      </c>
      <c r="K30" s="218">
        <v>-1375.4</v>
      </c>
      <c r="L30" s="218">
        <v>-1755.7</v>
      </c>
      <c r="M30" s="219">
        <v>-1741.6</v>
      </c>
      <c r="N30" s="220">
        <v>-1820.1</v>
      </c>
      <c r="O30" s="221">
        <v>-1851.2</v>
      </c>
    </row>
    <row r="31" spans="3:15" ht="14.25" thickBot="1">
      <c r="C31" s="217" t="s">
        <v>426</v>
      </c>
      <c r="D31" s="218">
        <v>-260.8</v>
      </c>
      <c r="E31" s="218">
        <v>-65.8</v>
      </c>
      <c r="F31" s="218">
        <v>-101.6</v>
      </c>
      <c r="G31" s="218">
        <v>-124.3</v>
      </c>
      <c r="H31" s="218">
        <v>-113</v>
      </c>
      <c r="I31" s="218">
        <v>-94.5</v>
      </c>
      <c r="J31" s="218">
        <v>-71.400000000000006</v>
      </c>
      <c r="K31" s="218">
        <v>-27.9</v>
      </c>
      <c r="L31" s="218">
        <v>-86.9</v>
      </c>
      <c r="M31" s="219">
        <v>-67.8</v>
      </c>
      <c r="N31" s="220">
        <v>-39.200000000000003</v>
      </c>
      <c r="O31" s="221">
        <v>-25</v>
      </c>
    </row>
    <row r="32" spans="3:15" ht="14.25" thickBot="1">
      <c r="C32" s="217" t="s">
        <v>427</v>
      </c>
      <c r="D32" s="218">
        <v>1421.9</v>
      </c>
      <c r="E32" s="218">
        <v>1440.4</v>
      </c>
      <c r="F32" s="218">
        <v>1539.8</v>
      </c>
      <c r="G32" s="218">
        <v>1755.1</v>
      </c>
      <c r="H32" s="218">
        <v>1616.1</v>
      </c>
      <c r="I32" s="218">
        <v>1082.4000000000001</v>
      </c>
      <c r="J32" s="218">
        <v>989.6</v>
      </c>
      <c r="K32" s="218">
        <v>1128.0999999999999</v>
      </c>
      <c r="L32" s="218">
        <v>1111.4000000000001</v>
      </c>
      <c r="M32" s="219">
        <v>1172.2</v>
      </c>
      <c r="N32" s="220">
        <v>1289.4000000000001</v>
      </c>
      <c r="O32" s="221">
        <v>1418.3</v>
      </c>
    </row>
    <row r="33" spans="3:15" ht="14.25" thickBot="1">
      <c r="C33" s="217" t="s">
        <v>428</v>
      </c>
      <c r="D33" s="218">
        <v>-1261.4000000000001</v>
      </c>
      <c r="E33" s="218">
        <v>-1058.9000000000001</v>
      </c>
      <c r="F33" s="218">
        <v>-1057.9000000000001</v>
      </c>
      <c r="G33" s="218">
        <v>-812.9</v>
      </c>
      <c r="H33" s="218">
        <v>-883.1</v>
      </c>
      <c r="I33" s="218">
        <v>-279.10000000000002</v>
      </c>
      <c r="J33" s="218">
        <v>-238.1</v>
      </c>
      <c r="K33" s="218">
        <v>-279.7</v>
      </c>
      <c r="L33" s="218">
        <v>-1025</v>
      </c>
      <c r="M33" s="219">
        <v>-855.5</v>
      </c>
      <c r="N33" s="220">
        <v>-822.9</v>
      </c>
      <c r="O33" s="221">
        <v>-760.9</v>
      </c>
    </row>
    <row r="34" spans="3:15" ht="14.25" thickBot="1">
      <c r="C34" s="217" t="s">
        <v>429</v>
      </c>
      <c r="D34" s="218">
        <v>-22.1</v>
      </c>
      <c r="E34" s="218">
        <v>-20.8</v>
      </c>
      <c r="F34" s="218">
        <v>-19.899999999999999</v>
      </c>
      <c r="G34" s="218">
        <v>-19.7</v>
      </c>
      <c r="H34" s="218">
        <v>-17.8</v>
      </c>
      <c r="I34" s="218">
        <v>-11.3</v>
      </c>
      <c r="J34" s="218">
        <v>-8.9</v>
      </c>
      <c r="K34" s="218">
        <v>-11.9</v>
      </c>
      <c r="L34" s="218">
        <v>-14.1</v>
      </c>
      <c r="M34" s="219">
        <v>-13</v>
      </c>
      <c r="N34" s="220">
        <v>-12.4</v>
      </c>
      <c r="O34" s="221">
        <v>-11.5</v>
      </c>
    </row>
    <row r="35" spans="3:15" ht="14.25" thickBot="1">
      <c r="C35" s="217" t="s">
        <v>430</v>
      </c>
      <c r="D35" s="218">
        <v>-2.8</v>
      </c>
      <c r="E35" s="218">
        <v>-0.7</v>
      </c>
      <c r="F35" s="218">
        <v>-1</v>
      </c>
      <c r="G35" s="218">
        <v>-1.1000000000000001</v>
      </c>
      <c r="H35" s="218">
        <v>-1</v>
      </c>
      <c r="I35" s="218">
        <v>-0.9</v>
      </c>
      <c r="J35" s="218">
        <v>-0.7</v>
      </c>
      <c r="K35" s="218">
        <v>-0.2</v>
      </c>
      <c r="L35" s="218">
        <v>-0.7</v>
      </c>
      <c r="M35" s="219">
        <v>-0.5</v>
      </c>
      <c r="N35" s="220">
        <v>-0.3</v>
      </c>
      <c r="O35" s="221">
        <v>-0.2</v>
      </c>
    </row>
    <row r="36" spans="3:15" ht="14.25" thickBot="1">
      <c r="C36" s="217" t="s">
        <v>431</v>
      </c>
      <c r="D36" s="218">
        <v>15.2</v>
      </c>
      <c r="E36" s="218">
        <v>14.2</v>
      </c>
      <c r="F36" s="218">
        <v>14.6</v>
      </c>
      <c r="G36" s="218">
        <v>15.8</v>
      </c>
      <c r="H36" s="218">
        <v>14</v>
      </c>
      <c r="I36" s="218">
        <v>10.3</v>
      </c>
      <c r="J36" s="218">
        <v>9.3000000000000007</v>
      </c>
      <c r="K36" s="218">
        <v>9.8000000000000007</v>
      </c>
      <c r="L36" s="218">
        <v>8.9</v>
      </c>
      <c r="M36" s="219">
        <v>8.6999999999999993</v>
      </c>
      <c r="N36" s="220">
        <v>8.8000000000000007</v>
      </c>
      <c r="O36" s="221">
        <v>8.8000000000000007</v>
      </c>
    </row>
    <row r="37" spans="3:15" ht="14.25" thickBot="1">
      <c r="C37" s="222" t="s">
        <v>432</v>
      </c>
      <c r="D37" s="223">
        <v>-13.5</v>
      </c>
      <c r="E37" s="223">
        <v>-10.5</v>
      </c>
      <c r="F37" s="223">
        <v>-10</v>
      </c>
      <c r="G37" s="223">
        <v>-7.3</v>
      </c>
      <c r="H37" s="223">
        <v>-7.6</v>
      </c>
      <c r="I37" s="223">
        <v>-2.7</v>
      </c>
      <c r="J37" s="223">
        <v>-2.2000000000000002</v>
      </c>
      <c r="K37" s="223">
        <v>-2.4</v>
      </c>
      <c r="L37" s="223">
        <v>-8.1999999999999993</v>
      </c>
      <c r="M37" s="224">
        <v>-6.4</v>
      </c>
      <c r="N37" s="225">
        <v>-5.6</v>
      </c>
      <c r="O37" s="226">
        <v>-4.7</v>
      </c>
    </row>
    <row r="38" spans="3:15" ht="14.25" thickBot="1">
      <c r="C38" s="264" t="s">
        <v>433</v>
      </c>
      <c r="D38" s="265"/>
      <c r="E38" s="265"/>
      <c r="F38" s="265"/>
      <c r="G38" s="265"/>
      <c r="H38" s="265"/>
      <c r="I38" s="265"/>
      <c r="J38" s="265"/>
      <c r="K38" s="265"/>
      <c r="L38" s="265"/>
      <c r="M38" s="265"/>
      <c r="N38" s="265"/>
      <c r="O38" s="266"/>
    </row>
    <row r="39" spans="3:15" ht="14.25" thickBot="1">
      <c r="C39" s="217" t="s">
        <v>434</v>
      </c>
      <c r="D39" s="218">
        <v>780.4</v>
      </c>
      <c r="E39" s="218">
        <v>880.9</v>
      </c>
      <c r="F39" s="218">
        <v>946.2</v>
      </c>
      <c r="G39" s="218">
        <v>1071.4000000000001</v>
      </c>
      <c r="H39" s="218">
        <v>1144.8</v>
      </c>
      <c r="I39" s="218">
        <v>1167.7</v>
      </c>
      <c r="J39" s="218">
        <v>1171.0999999999999</v>
      </c>
      <c r="K39" s="218">
        <v>1237.2</v>
      </c>
      <c r="L39" s="218">
        <v>1298.4000000000001</v>
      </c>
      <c r="M39" s="219">
        <v>1462</v>
      </c>
      <c r="N39" s="229" t="s">
        <v>111</v>
      </c>
      <c r="O39" s="230" t="s">
        <v>111</v>
      </c>
    </row>
    <row r="40" spans="3:15" ht="14.25" thickBot="1">
      <c r="C40" s="217" t="s">
        <v>435</v>
      </c>
      <c r="D40" s="218">
        <v>699.4</v>
      </c>
      <c r="E40" s="218">
        <v>777.4</v>
      </c>
      <c r="F40" s="218">
        <v>878.4</v>
      </c>
      <c r="G40" s="218">
        <v>1000.9</v>
      </c>
      <c r="H40" s="218">
        <v>1064.0999999999999</v>
      </c>
      <c r="I40" s="218">
        <v>1067.9000000000001</v>
      </c>
      <c r="J40" s="218">
        <v>1079.7</v>
      </c>
      <c r="K40" s="218">
        <v>1158.0999999999999</v>
      </c>
      <c r="L40" s="218">
        <v>1255.5</v>
      </c>
      <c r="M40" s="219">
        <v>1399.2</v>
      </c>
      <c r="N40" s="229" t="s">
        <v>111</v>
      </c>
      <c r="O40" s="230" t="s">
        <v>111</v>
      </c>
    </row>
    <row r="41" spans="3:15" ht="14.25" thickBot="1">
      <c r="C41" s="217" t="s">
        <v>436</v>
      </c>
      <c r="D41" s="218">
        <v>954.3</v>
      </c>
      <c r="E41" s="218">
        <v>986.5</v>
      </c>
      <c r="F41" s="218">
        <v>1006.1</v>
      </c>
      <c r="G41" s="218">
        <v>1142.9000000000001</v>
      </c>
      <c r="H41" s="218">
        <v>1235.0999999999999</v>
      </c>
      <c r="I41" s="218">
        <v>1409</v>
      </c>
      <c r="J41" s="218">
        <v>1449.1</v>
      </c>
      <c r="K41" s="218">
        <v>1503.9</v>
      </c>
      <c r="L41" s="218">
        <v>1409.7</v>
      </c>
      <c r="M41" s="219">
        <v>1573.3</v>
      </c>
      <c r="N41" s="229" t="s">
        <v>111</v>
      </c>
      <c r="O41" s="230" t="s">
        <v>111</v>
      </c>
    </row>
    <row r="42" spans="3:15" ht="14.25" thickBot="1">
      <c r="C42" s="217" t="s">
        <v>437</v>
      </c>
      <c r="D42" s="218">
        <v>-173.9</v>
      </c>
      <c r="E42" s="218">
        <v>-105.6</v>
      </c>
      <c r="F42" s="218">
        <v>-59.9</v>
      </c>
      <c r="G42" s="218">
        <v>-71.5</v>
      </c>
      <c r="H42" s="218">
        <v>-90.3</v>
      </c>
      <c r="I42" s="218">
        <v>-241.3</v>
      </c>
      <c r="J42" s="218">
        <v>-278</v>
      </c>
      <c r="K42" s="218">
        <v>-266.7</v>
      </c>
      <c r="L42" s="218">
        <v>-111.3</v>
      </c>
      <c r="M42" s="219">
        <v>-111.3</v>
      </c>
      <c r="N42" s="229" t="s">
        <v>111</v>
      </c>
      <c r="O42" s="230" t="s">
        <v>111</v>
      </c>
    </row>
    <row r="43" spans="3:15" ht="14.25" thickBot="1">
      <c r="C43" s="217" t="s">
        <v>438</v>
      </c>
      <c r="D43" s="218">
        <v>22.6</v>
      </c>
      <c r="E43" s="218">
        <v>23.3</v>
      </c>
      <c r="F43" s="218">
        <v>22.2</v>
      </c>
      <c r="G43" s="218">
        <v>23.5</v>
      </c>
      <c r="H43" s="218">
        <v>23.7</v>
      </c>
      <c r="I43" s="218">
        <v>23.2</v>
      </c>
      <c r="J43" s="218">
        <v>23.1</v>
      </c>
      <c r="K43" s="218">
        <v>22.2</v>
      </c>
      <c r="L43" s="218">
        <v>21.6</v>
      </c>
      <c r="M43" s="219">
        <v>22.4</v>
      </c>
      <c r="N43" s="229" t="s">
        <v>111</v>
      </c>
      <c r="O43" s="230" t="s">
        <v>111</v>
      </c>
    </row>
    <row r="44" spans="3:15" ht="14.25" thickBot="1">
      <c r="C44" s="217" t="s">
        <v>439</v>
      </c>
      <c r="D44" s="218">
        <v>20.2</v>
      </c>
      <c r="E44" s="218">
        <v>20.6</v>
      </c>
      <c r="F44" s="218">
        <v>20.6</v>
      </c>
      <c r="G44" s="218">
        <v>22</v>
      </c>
      <c r="H44" s="218">
        <v>22</v>
      </c>
      <c r="I44" s="218">
        <v>21.2</v>
      </c>
      <c r="J44" s="218">
        <v>21.3</v>
      </c>
      <c r="K44" s="218">
        <v>20.8</v>
      </c>
      <c r="L44" s="218">
        <v>20.9</v>
      </c>
      <c r="M44" s="219">
        <v>21.4</v>
      </c>
      <c r="N44" s="229" t="s">
        <v>111</v>
      </c>
      <c r="O44" s="230" t="s">
        <v>111</v>
      </c>
    </row>
    <row r="45" spans="3:15" ht="14.25" thickBot="1">
      <c r="C45" s="217" t="s">
        <v>440</v>
      </c>
      <c r="D45" s="218">
        <v>27.6</v>
      </c>
      <c r="E45" s="218">
        <v>26.1</v>
      </c>
      <c r="F45" s="218">
        <v>23.6</v>
      </c>
      <c r="G45" s="218">
        <v>25.1</v>
      </c>
      <c r="H45" s="218">
        <v>25.6</v>
      </c>
      <c r="I45" s="218">
        <v>28</v>
      </c>
      <c r="J45" s="218">
        <v>28.6</v>
      </c>
      <c r="K45" s="218">
        <v>27</v>
      </c>
      <c r="L45" s="218">
        <v>23.5</v>
      </c>
      <c r="M45" s="219">
        <v>24.1</v>
      </c>
      <c r="N45" s="229" t="s">
        <v>111</v>
      </c>
      <c r="O45" s="230" t="s">
        <v>111</v>
      </c>
    </row>
    <row r="46" spans="3:15" ht="14.25" thickBot="1">
      <c r="C46" s="222" t="s">
        <v>441</v>
      </c>
      <c r="D46" s="223">
        <v>-5</v>
      </c>
      <c r="E46" s="223">
        <v>-2.8</v>
      </c>
      <c r="F46" s="223">
        <v>-1.4</v>
      </c>
      <c r="G46" s="223">
        <v>-1.6</v>
      </c>
      <c r="H46" s="223">
        <v>-1.9</v>
      </c>
      <c r="I46" s="223">
        <v>-4.8</v>
      </c>
      <c r="J46" s="223">
        <v>-5.5</v>
      </c>
      <c r="K46" s="223">
        <v>-4.8</v>
      </c>
      <c r="L46" s="223">
        <v>-1.9</v>
      </c>
      <c r="M46" s="224">
        <v>-1.7</v>
      </c>
      <c r="N46" s="231" t="s">
        <v>111</v>
      </c>
      <c r="O46" s="232" t="s">
        <v>111</v>
      </c>
    </row>
    <row r="47" spans="3:15" ht="14.25" thickBot="1">
      <c r="C47" s="264" t="s">
        <v>442</v>
      </c>
      <c r="D47" s="265"/>
      <c r="E47" s="265"/>
      <c r="F47" s="265"/>
      <c r="G47" s="265"/>
      <c r="H47" s="265"/>
      <c r="I47" s="265"/>
      <c r="J47" s="265"/>
      <c r="K47" s="265"/>
      <c r="L47" s="265"/>
      <c r="M47" s="265"/>
      <c r="N47" s="265"/>
      <c r="O47" s="266"/>
    </row>
    <row r="48" spans="3:15" ht="14.25" thickBot="1">
      <c r="C48" s="217" t="s">
        <v>443</v>
      </c>
      <c r="D48" s="218">
        <v>11.8</v>
      </c>
      <c r="E48" s="218">
        <v>23.7</v>
      </c>
      <c r="F48" s="218">
        <v>19.5</v>
      </c>
      <c r="G48" s="218">
        <v>14.8</v>
      </c>
      <c r="H48" s="218">
        <v>8.3000000000000007</v>
      </c>
      <c r="I48" s="218">
        <v>10.8</v>
      </c>
      <c r="J48" s="218">
        <v>17.5</v>
      </c>
      <c r="K48" s="218">
        <v>18.5</v>
      </c>
      <c r="L48" s="218">
        <v>7.4</v>
      </c>
      <c r="M48" s="233" t="s">
        <v>111</v>
      </c>
      <c r="N48" s="229" t="s">
        <v>111</v>
      </c>
      <c r="O48" s="230" t="s">
        <v>111</v>
      </c>
    </row>
    <row r="49" spans="3:15" ht="14.25" thickBot="1">
      <c r="C49" s="217" t="s">
        <v>444</v>
      </c>
      <c r="D49" s="218">
        <v>15.7</v>
      </c>
      <c r="E49" s="218">
        <v>26.4</v>
      </c>
      <c r="F49" s="218">
        <v>11.9</v>
      </c>
      <c r="G49" s="218">
        <v>14.9</v>
      </c>
      <c r="H49" s="218">
        <v>-3.5</v>
      </c>
      <c r="I49" s="218">
        <v>5.2</v>
      </c>
      <c r="J49" s="218">
        <v>24.8</v>
      </c>
      <c r="K49" s="218">
        <v>28.9</v>
      </c>
      <c r="L49" s="218">
        <v>13.2</v>
      </c>
      <c r="M49" s="233" t="s">
        <v>111</v>
      </c>
      <c r="N49" s="229" t="s">
        <v>111</v>
      </c>
      <c r="O49" s="230" t="s">
        <v>111</v>
      </c>
    </row>
    <row r="50" spans="3:15" ht="14.25" thickBot="1">
      <c r="C50" s="217" t="s">
        <v>445</v>
      </c>
      <c r="D50" s="218">
        <v>26.7</v>
      </c>
      <c r="E50" s="218">
        <v>35.299999999999997</v>
      </c>
      <c r="F50" s="218">
        <v>27.6</v>
      </c>
      <c r="G50" s="218">
        <v>12.9</v>
      </c>
      <c r="H50" s="218">
        <v>20.8</v>
      </c>
      <c r="I50" s="218">
        <v>-3.3</v>
      </c>
      <c r="J50" s="218">
        <v>6</v>
      </c>
      <c r="K50" s="218">
        <v>16.5</v>
      </c>
      <c r="L50" s="218">
        <v>17.2</v>
      </c>
      <c r="M50" s="233" t="s">
        <v>111</v>
      </c>
      <c r="N50" s="229" t="s">
        <v>111</v>
      </c>
      <c r="O50" s="230" t="s">
        <v>111</v>
      </c>
    </row>
    <row r="51" spans="3:15" ht="14.25" thickBot="1">
      <c r="C51" s="222" t="s">
        <v>446</v>
      </c>
      <c r="D51" s="223">
        <v>373.7</v>
      </c>
      <c r="E51" s="223">
        <v>372.4</v>
      </c>
      <c r="F51" s="223">
        <v>401.8</v>
      </c>
      <c r="G51" s="223">
        <v>409.6</v>
      </c>
      <c r="H51" s="223">
        <v>415.9</v>
      </c>
      <c r="I51" s="223">
        <v>477.9</v>
      </c>
      <c r="J51" s="223">
        <v>480.5</v>
      </c>
      <c r="K51" s="223">
        <v>482.7</v>
      </c>
      <c r="L51" s="223">
        <v>483</v>
      </c>
      <c r="M51" s="234" t="s">
        <v>111</v>
      </c>
      <c r="N51" s="231" t="s">
        <v>111</v>
      </c>
      <c r="O51" s="232" t="s">
        <v>111</v>
      </c>
    </row>
    <row r="52" spans="3:15" ht="14.25" thickBot="1">
      <c r="C52" s="267" t="s">
        <v>534</v>
      </c>
      <c r="D52" s="268"/>
      <c r="E52" s="268"/>
      <c r="F52" s="268"/>
      <c r="G52" s="268"/>
      <c r="H52" s="268"/>
      <c r="I52" s="268"/>
      <c r="J52" s="268"/>
      <c r="K52" s="268"/>
      <c r="L52" s="268"/>
      <c r="M52" s="268"/>
      <c r="N52" s="268"/>
      <c r="O52" s="269"/>
    </row>
  </sheetData>
  <mergeCells count="22">
    <mergeCell ref="A2:O2"/>
    <mergeCell ref="C38:O38"/>
    <mergeCell ref="C47:O47"/>
    <mergeCell ref="C52:O52"/>
    <mergeCell ref="C7:O7"/>
    <mergeCell ref="C11:O11"/>
    <mergeCell ref="C14:O14"/>
    <mergeCell ref="C20:O20"/>
    <mergeCell ref="C29:O29"/>
    <mergeCell ref="D4:D5"/>
    <mergeCell ref="E4:E5"/>
    <mergeCell ref="F4:F5"/>
    <mergeCell ref="G4:G5"/>
    <mergeCell ref="H4:H5"/>
    <mergeCell ref="C4:C6"/>
    <mergeCell ref="N4:N5"/>
    <mergeCell ref="M4:M5"/>
    <mergeCell ref="L4:L5"/>
    <mergeCell ref="K4:K5"/>
    <mergeCell ref="J4:J5"/>
    <mergeCell ref="I4:I5"/>
    <mergeCell ref="O4:O5"/>
  </mergeCells>
  <hyperlinks>
    <hyperlink ref="A1" location="List!A1" display="List!A1"/>
  </hyperlinks>
  <pageMargins left="0.7" right="0.7" top="0" bottom="0" header="0.3" footer="0.3"/>
  <pageSetup paperSize="9" scale="6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A6" sqref="A6:A32"/>
    </sheetView>
  </sheetViews>
  <sheetFormatPr defaultColWidth="8.88671875" defaultRowHeight="14.25"/>
  <cols>
    <col min="1" max="1" width="8.88671875" style="6"/>
    <col min="2" max="16384" width="8.88671875" style="4"/>
  </cols>
  <sheetData>
    <row r="1" spans="1:4" s="31" customFormat="1" ht="15">
      <c r="A1" s="236" t="s">
        <v>528</v>
      </c>
      <c r="B1" s="31" t="s">
        <v>212</v>
      </c>
      <c r="C1" s="31" t="s">
        <v>213</v>
      </c>
      <c r="D1" s="31" t="s">
        <v>214</v>
      </c>
    </row>
    <row r="2" spans="1:4" hidden="1">
      <c r="A2" s="78" t="s">
        <v>80</v>
      </c>
      <c r="B2" s="43">
        <v>1.40786206</v>
      </c>
      <c r="C2" s="43">
        <v>0.70405208399999997</v>
      </c>
      <c r="D2" s="43">
        <v>6.15934574</v>
      </c>
    </row>
    <row r="3" spans="1:4" hidden="1">
      <c r="A3" s="78" t="s">
        <v>70</v>
      </c>
      <c r="B3" s="43">
        <v>2.0321517999999998</v>
      </c>
      <c r="C3" s="43">
        <v>0.55813011599999995</v>
      </c>
      <c r="D3" s="43">
        <v>7.2684198899999997</v>
      </c>
    </row>
    <row r="4" spans="1:4" hidden="1">
      <c r="A4" s="78" t="s">
        <v>67</v>
      </c>
      <c r="B4" s="43">
        <v>1.7749233499999999</v>
      </c>
      <c r="C4" s="43">
        <v>0.324894197</v>
      </c>
      <c r="D4" s="43">
        <v>7.4752827000000002</v>
      </c>
    </row>
    <row r="5" spans="1:4" hidden="1">
      <c r="A5" s="78" t="s">
        <v>68</v>
      </c>
      <c r="B5" s="43">
        <v>1.21799682</v>
      </c>
      <c r="C5" s="43">
        <v>0.15135146199999999</v>
      </c>
      <c r="D5" s="43">
        <v>9.1583397200000007</v>
      </c>
    </row>
    <row r="6" spans="1:4">
      <c r="A6" s="78" t="s">
        <v>81</v>
      </c>
      <c r="B6" s="43">
        <v>-5.1759078600000001E-2</v>
      </c>
      <c r="C6" s="43">
        <v>-0.28551299200000002</v>
      </c>
      <c r="D6" s="43">
        <v>14.9234305</v>
      </c>
    </row>
    <row r="7" spans="1:4">
      <c r="A7" s="78" t="s">
        <v>70</v>
      </c>
      <c r="B7" s="43">
        <v>-3.4935434899999999E-2</v>
      </c>
      <c r="C7" s="43">
        <v>0.17974717800000001</v>
      </c>
      <c r="D7" s="43">
        <v>14.7011032</v>
      </c>
    </row>
    <row r="8" spans="1:4">
      <c r="A8" s="78" t="s">
        <v>67</v>
      </c>
      <c r="B8" s="43">
        <v>0.120156415</v>
      </c>
      <c r="C8" s="43">
        <v>8.5589188400000002E-2</v>
      </c>
      <c r="D8" s="43">
        <v>14.623015000000001</v>
      </c>
    </row>
    <row r="9" spans="1:4">
      <c r="A9" s="78" t="s">
        <v>68</v>
      </c>
      <c r="B9" s="43">
        <v>0.44450923399999998</v>
      </c>
      <c r="C9" s="43">
        <v>0.160852629</v>
      </c>
      <c r="D9" s="43">
        <v>13.472229199999999</v>
      </c>
    </row>
    <row r="10" spans="1:4">
      <c r="A10" s="78" t="s">
        <v>82</v>
      </c>
      <c r="B10" s="43">
        <v>1.07829964</v>
      </c>
      <c r="C10" s="43">
        <v>4.8494947900000002E-2</v>
      </c>
      <c r="D10" s="43">
        <v>8.0278760800000004</v>
      </c>
    </row>
    <row r="11" spans="1:4">
      <c r="A11" s="78" t="s">
        <v>70</v>
      </c>
      <c r="B11" s="43">
        <v>1.0457840899999999</v>
      </c>
      <c r="C11" s="43">
        <v>-8.6823522E-2</v>
      </c>
      <c r="D11" s="43">
        <v>7.1322750900000003</v>
      </c>
    </row>
    <row r="12" spans="1:4">
      <c r="A12" s="78" t="s">
        <v>67</v>
      </c>
      <c r="B12" s="43">
        <v>1.12529024</v>
      </c>
      <c r="C12" s="43">
        <v>0.274010637</v>
      </c>
      <c r="D12" s="43">
        <v>6.5984441</v>
      </c>
    </row>
    <row r="13" spans="1:4">
      <c r="A13" s="78" t="s">
        <v>68</v>
      </c>
      <c r="B13" s="43">
        <v>1.7688387299999999</v>
      </c>
      <c r="C13" s="43">
        <v>0.73892088</v>
      </c>
      <c r="D13" s="43">
        <v>5.5318181800000001</v>
      </c>
    </row>
    <row r="14" spans="1:4" ht="16.5">
      <c r="A14" s="78" t="s">
        <v>83</v>
      </c>
      <c r="B14" s="60">
        <v>2.4854699</v>
      </c>
      <c r="C14" s="60">
        <v>1.74858085</v>
      </c>
      <c r="D14" s="60">
        <v>4.5918952099999997</v>
      </c>
    </row>
    <row r="15" spans="1:4" ht="16.5">
      <c r="A15" s="78" t="s">
        <v>70</v>
      </c>
      <c r="B15" s="60">
        <v>1.8934199700000001</v>
      </c>
      <c r="C15" s="60">
        <v>1.50507547</v>
      </c>
      <c r="D15" s="60">
        <v>4.1721187100000003</v>
      </c>
    </row>
    <row r="16" spans="1:4" ht="16.5">
      <c r="A16" s="78" t="s">
        <v>67</v>
      </c>
      <c r="B16" s="60">
        <v>1.9774564100000001</v>
      </c>
      <c r="C16" s="60">
        <v>1.4421282799999999</v>
      </c>
      <c r="D16" s="60">
        <v>3.2450906900000001</v>
      </c>
    </row>
    <row r="17" spans="1:4" ht="16.5">
      <c r="A17" s="78" t="s">
        <v>68</v>
      </c>
      <c r="B17" s="60">
        <v>2.0816296699999999</v>
      </c>
      <c r="C17" s="60">
        <v>1.41077842</v>
      </c>
      <c r="D17" s="60">
        <v>2.4850956000000002</v>
      </c>
    </row>
    <row r="18" spans="1:4" ht="16.5">
      <c r="A18" s="78" t="s">
        <v>84</v>
      </c>
      <c r="B18" s="60">
        <v>2.1694900800000001</v>
      </c>
      <c r="C18" s="60">
        <v>1.2494847499999999</v>
      </c>
      <c r="D18" s="60">
        <v>2.3134566699999999</v>
      </c>
    </row>
    <row r="19" spans="1:4" ht="16.5">
      <c r="A19" s="78" t="s">
        <v>70</v>
      </c>
      <c r="B19" s="60">
        <v>2.6837141400000002</v>
      </c>
      <c r="C19" s="60">
        <v>1.6828793099999999</v>
      </c>
      <c r="D19" s="60">
        <v>2.3755581000000001</v>
      </c>
    </row>
    <row r="20" spans="1:4" ht="16.5">
      <c r="A20" s="78" t="s">
        <v>67</v>
      </c>
      <c r="B20" s="60">
        <v>2.6213466099999998</v>
      </c>
      <c r="C20" s="60">
        <v>2.0505076199999999</v>
      </c>
      <c r="D20" s="60">
        <v>2.90482095</v>
      </c>
    </row>
    <row r="21" spans="1:4" ht="16.5">
      <c r="A21" s="78" t="s">
        <v>68</v>
      </c>
      <c r="B21" s="60">
        <v>2.1719018800000001</v>
      </c>
      <c r="C21" s="60">
        <v>1.8734259200000001</v>
      </c>
      <c r="D21" s="60">
        <v>3.8031883299999998</v>
      </c>
    </row>
    <row r="22" spans="1:4" ht="16.5">
      <c r="A22" s="78" t="s">
        <v>85</v>
      </c>
      <c r="B22" s="60">
        <v>1.7538612899999999</v>
      </c>
      <c r="C22" s="60">
        <v>1.7109443900000001</v>
      </c>
      <c r="D22" s="60">
        <v>5.6970608800000004</v>
      </c>
    </row>
    <row r="23" spans="1:4" ht="16.5">
      <c r="A23" s="78" t="s">
        <v>70</v>
      </c>
      <c r="B23" s="60">
        <v>1.6815681499999999</v>
      </c>
      <c r="C23" s="60">
        <v>1.55419017</v>
      </c>
      <c r="D23" s="60">
        <v>5.5950098199999996</v>
      </c>
    </row>
    <row r="24" spans="1:4" ht="16.5">
      <c r="A24" s="78" t="s">
        <v>67</v>
      </c>
      <c r="B24" s="60">
        <v>1.70697112</v>
      </c>
      <c r="C24" s="60">
        <v>1.3299965199999999</v>
      </c>
      <c r="D24" s="60">
        <v>5.5866611400000004</v>
      </c>
    </row>
    <row r="25" spans="1:4" ht="16.5">
      <c r="A25" s="78" t="s">
        <v>68</v>
      </c>
      <c r="B25" s="60">
        <v>1.9285962800000001</v>
      </c>
      <c r="C25" s="60">
        <v>1.5400801500000001</v>
      </c>
      <c r="D25" s="60">
        <v>5.5230555700000004</v>
      </c>
    </row>
    <row r="26" spans="1:4" ht="16.5">
      <c r="A26" s="78" t="s">
        <v>95</v>
      </c>
      <c r="B26" s="60">
        <v>2.1241932700000001</v>
      </c>
      <c r="C26" s="60">
        <v>1.62877871</v>
      </c>
      <c r="D26" s="60">
        <v>4.5201925300000001</v>
      </c>
    </row>
    <row r="27" spans="1:4" ht="16.5">
      <c r="A27" s="78" t="s">
        <v>70</v>
      </c>
      <c r="B27" s="60">
        <v>2.2644963699999998</v>
      </c>
      <c r="C27" s="60">
        <v>1.7166949300000001</v>
      </c>
      <c r="D27" s="60">
        <v>4.8438139500000004</v>
      </c>
    </row>
    <row r="28" spans="1:4" ht="16.5">
      <c r="A28" s="78" t="s">
        <v>67</v>
      </c>
      <c r="B28" s="60">
        <v>2.3212938799999998</v>
      </c>
      <c r="C28" s="60">
        <v>1.7900502</v>
      </c>
      <c r="D28" s="60">
        <v>4.9281591200000001</v>
      </c>
    </row>
    <row r="29" spans="1:4" ht="16.5">
      <c r="A29" s="78" t="s">
        <v>68</v>
      </c>
      <c r="B29" s="60">
        <v>2.2975666499999998</v>
      </c>
      <c r="C29" s="60">
        <v>1.8566275400000001</v>
      </c>
      <c r="D29" s="60">
        <v>5.0083513000000002</v>
      </c>
    </row>
    <row r="30" spans="1:4" ht="16.5">
      <c r="A30" s="78" t="s">
        <v>150</v>
      </c>
      <c r="B30" s="60">
        <v>2.2240137199999999</v>
      </c>
      <c r="C30" s="60">
        <v>1.9144220999999999</v>
      </c>
      <c r="D30" s="60">
        <v>4.82680256</v>
      </c>
    </row>
    <row r="31" spans="1:4" ht="16.5">
      <c r="A31" s="78" t="s">
        <v>70</v>
      </c>
      <c r="B31" s="60">
        <v>2.1784150900000001</v>
      </c>
      <c r="C31" s="60">
        <v>1.96382126</v>
      </c>
      <c r="D31" s="60">
        <v>4.5598179400000003</v>
      </c>
    </row>
    <row r="32" spans="1:4" ht="16.5">
      <c r="A32" s="78" t="s">
        <v>67</v>
      </c>
      <c r="B32" s="60">
        <v>2.1398876599999999</v>
      </c>
      <c r="C32" s="60">
        <v>2.0045791099999999</v>
      </c>
      <c r="D32" s="60">
        <v>4.2908414199999996</v>
      </c>
    </row>
    <row r="36" spans="7:7" ht="16.5">
      <c r="G36" s="54"/>
    </row>
  </sheetData>
  <hyperlinks>
    <hyperlink ref="A1" location="List!A1" display="List!A1"/>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D32" sqref="B6:D32"/>
    </sheetView>
  </sheetViews>
  <sheetFormatPr defaultColWidth="8.88671875" defaultRowHeight="14.25"/>
  <cols>
    <col min="1" max="1" width="8.88671875" style="6"/>
    <col min="2" max="16384" width="8.88671875" style="4"/>
  </cols>
  <sheetData>
    <row r="1" spans="1:5" s="31" customFormat="1" ht="15">
      <c r="A1" s="236" t="s">
        <v>528</v>
      </c>
      <c r="B1" s="31" t="s">
        <v>215</v>
      </c>
      <c r="C1" s="31" t="s">
        <v>217</v>
      </c>
      <c r="D1" s="31" t="s">
        <v>216</v>
      </c>
    </row>
    <row r="2" spans="1:5" hidden="1">
      <c r="A2" s="78" t="s">
        <v>80</v>
      </c>
      <c r="B2" s="43">
        <v>107.927513</v>
      </c>
      <c r="C2" s="43">
        <v>7024.7758100000001</v>
      </c>
      <c r="D2" s="43">
        <v>208.48834400000001</v>
      </c>
    </row>
    <row r="3" spans="1:5" hidden="1">
      <c r="A3" s="78" t="s">
        <v>70</v>
      </c>
      <c r="B3" s="43">
        <v>109.794208</v>
      </c>
      <c r="C3" s="43">
        <v>6794.6693100000002</v>
      </c>
      <c r="D3" s="43">
        <v>210.27056899999999</v>
      </c>
    </row>
    <row r="4" spans="1:5" hidden="1">
      <c r="A4" s="78" t="s">
        <v>67</v>
      </c>
      <c r="B4" s="43">
        <v>102.00436000000001</v>
      </c>
      <c r="C4" s="43">
        <v>6995.1185999999998</v>
      </c>
      <c r="D4" s="43">
        <v>198.346419</v>
      </c>
    </row>
    <row r="5" spans="1:5" hidden="1">
      <c r="A5" s="78" t="s">
        <v>68</v>
      </c>
      <c r="B5" s="43">
        <v>75.215581499999999</v>
      </c>
      <c r="C5" s="43">
        <v>6630.93876</v>
      </c>
      <c r="D5" s="43">
        <v>189.921223</v>
      </c>
    </row>
    <row r="6" spans="1:5">
      <c r="A6" s="78" t="s">
        <v>81</v>
      </c>
      <c r="B6" s="121">
        <v>53.887869799999997</v>
      </c>
      <c r="C6" s="121">
        <v>5832.5275000000001</v>
      </c>
      <c r="D6" s="121">
        <v>175.366354</v>
      </c>
    </row>
    <row r="7" spans="1:5">
      <c r="A7" s="78" t="s">
        <v>70</v>
      </c>
      <c r="B7" s="121">
        <v>62.062708200000003</v>
      </c>
      <c r="C7" s="121">
        <v>6053.6896900000002</v>
      </c>
      <c r="D7" s="121">
        <v>166.83400399999999</v>
      </c>
    </row>
    <row r="8" spans="1:5">
      <c r="A8" s="78" t="s">
        <v>67</v>
      </c>
      <c r="B8" s="121">
        <v>49.865783299999997</v>
      </c>
      <c r="C8" s="121">
        <v>5265.2800800000005</v>
      </c>
      <c r="D8" s="121">
        <v>158.08239599999999</v>
      </c>
    </row>
    <row r="9" spans="1:5">
      <c r="A9" s="78" t="s">
        <v>68</v>
      </c>
      <c r="B9" s="121">
        <v>43.200816199999998</v>
      </c>
      <c r="C9" s="121">
        <v>4878.9747900000002</v>
      </c>
      <c r="D9" s="121">
        <v>155.582572</v>
      </c>
    </row>
    <row r="10" spans="1:5">
      <c r="A10" s="78" t="s">
        <v>82</v>
      </c>
      <c r="B10" s="121">
        <v>34.185668</v>
      </c>
      <c r="C10" s="121">
        <v>4670.3468000000003</v>
      </c>
      <c r="D10" s="121">
        <v>149.89097599999999</v>
      </c>
    </row>
    <row r="11" spans="1:5">
      <c r="A11" s="78" t="s">
        <v>70</v>
      </c>
      <c r="B11" s="121">
        <v>45.873539899999997</v>
      </c>
      <c r="C11" s="121">
        <v>4735.3949199999997</v>
      </c>
      <c r="D11" s="121">
        <v>157.74853899999999</v>
      </c>
    </row>
    <row r="12" spans="1:5">
      <c r="A12" s="78" t="s">
        <v>67</v>
      </c>
      <c r="B12" s="121">
        <v>45.797071000000003</v>
      </c>
      <c r="C12" s="121">
        <v>4779.1961499999998</v>
      </c>
      <c r="D12" s="121">
        <v>166.42310499999999</v>
      </c>
    </row>
    <row r="13" spans="1:5">
      <c r="A13" s="78" t="s">
        <v>68</v>
      </c>
      <c r="B13" s="121">
        <v>49.983003199999999</v>
      </c>
      <c r="C13" s="121">
        <v>5265.3862499999996</v>
      </c>
      <c r="D13" s="121">
        <v>171.46463399999999</v>
      </c>
    </row>
    <row r="14" spans="1:5" ht="16.5">
      <c r="A14" s="78" t="s">
        <v>83</v>
      </c>
      <c r="B14" s="121">
        <v>54.0945556</v>
      </c>
      <c r="C14" s="121">
        <v>5839.52891</v>
      </c>
      <c r="D14" s="121">
        <v>173.89854</v>
      </c>
      <c r="E14" s="60"/>
    </row>
    <row r="15" spans="1:5" ht="16.5">
      <c r="A15" s="78" t="s">
        <v>70</v>
      </c>
      <c r="B15" s="121">
        <v>50.211200900000001</v>
      </c>
      <c r="C15" s="121">
        <v>5667.5154499999999</v>
      </c>
      <c r="D15" s="121">
        <v>172.38641999999999</v>
      </c>
      <c r="E15" s="60"/>
    </row>
    <row r="16" spans="1:5" ht="16.5">
      <c r="A16" s="78" t="s">
        <v>67</v>
      </c>
      <c r="B16" s="121">
        <v>51.675845899999999</v>
      </c>
      <c r="C16" s="121">
        <v>6343.8761999999997</v>
      </c>
      <c r="D16" s="121">
        <v>178.26559399999999</v>
      </c>
      <c r="E16" s="60"/>
    </row>
    <row r="17" spans="1:5" ht="16.5">
      <c r="A17" s="78" t="s">
        <v>68</v>
      </c>
      <c r="B17" s="121">
        <v>61.4017421</v>
      </c>
      <c r="C17" s="121">
        <v>6822.6710000000003</v>
      </c>
      <c r="D17" s="121">
        <v>173.727464</v>
      </c>
      <c r="E17" s="60"/>
    </row>
    <row r="18" spans="1:5" ht="16.5">
      <c r="A18" s="78" t="s">
        <v>84</v>
      </c>
      <c r="B18" s="121">
        <v>66.936637200000007</v>
      </c>
      <c r="C18" s="121">
        <v>6956.2381100000002</v>
      </c>
      <c r="D18" s="121">
        <v>171.004133</v>
      </c>
      <c r="E18" s="60"/>
    </row>
    <row r="19" spans="1:5" ht="16.5">
      <c r="A19" s="78" t="s">
        <v>70</v>
      </c>
      <c r="B19" s="121">
        <v>74.459891400000004</v>
      </c>
      <c r="C19" s="121">
        <v>6880.6102499999997</v>
      </c>
      <c r="D19" s="121">
        <v>174.175027</v>
      </c>
      <c r="E19" s="60"/>
    </row>
    <row r="20" spans="1:5" ht="16.5">
      <c r="A20" s="78" t="s">
        <v>67</v>
      </c>
      <c r="B20" s="121">
        <v>75.437317500000006</v>
      </c>
      <c r="C20" s="121">
        <v>6116.79979</v>
      </c>
      <c r="D20" s="121">
        <v>166.47861499999999</v>
      </c>
      <c r="E20" s="60"/>
    </row>
    <row r="21" spans="1:5" ht="16.5">
      <c r="A21" s="78" t="s">
        <v>68</v>
      </c>
      <c r="B21" s="121">
        <v>66.6511323</v>
      </c>
      <c r="C21" s="121">
        <v>6163.2848299999996</v>
      </c>
      <c r="D21" s="121">
        <v>162.14166800000001</v>
      </c>
      <c r="E21" s="60"/>
    </row>
    <row r="22" spans="1:5" ht="16.5">
      <c r="A22" s="78" t="s">
        <v>85</v>
      </c>
      <c r="B22" s="121">
        <v>62.967897000000001</v>
      </c>
      <c r="C22" s="121">
        <v>6174.5756300000003</v>
      </c>
      <c r="D22" s="121">
        <v>167.10676699999999</v>
      </c>
      <c r="E22" s="60"/>
    </row>
    <row r="23" spans="1:5" ht="16.5">
      <c r="A23" s="78" t="s">
        <v>70</v>
      </c>
      <c r="B23" s="121">
        <v>65.090461199999993</v>
      </c>
      <c r="C23" s="121">
        <v>6201.3711800000001</v>
      </c>
      <c r="D23" s="121">
        <v>167.52708699999999</v>
      </c>
      <c r="E23" s="60"/>
    </row>
    <row r="24" spans="1:5" ht="16.5">
      <c r="A24" s="78" t="s">
        <v>67</v>
      </c>
      <c r="B24" s="121">
        <v>65.753776500000001</v>
      </c>
      <c r="C24" s="121">
        <v>6220.50252</v>
      </c>
      <c r="D24" s="121">
        <v>166.34454400000001</v>
      </c>
      <c r="E24" s="60"/>
    </row>
    <row r="25" spans="1:5" ht="16.5">
      <c r="A25" s="78" t="s">
        <v>68</v>
      </c>
      <c r="B25" s="121">
        <v>66.478715600000001</v>
      </c>
      <c r="C25" s="121">
        <v>6271.6516199999996</v>
      </c>
      <c r="D25" s="121">
        <v>166.305384</v>
      </c>
      <c r="E25" s="60"/>
    </row>
    <row r="26" spans="1:5" ht="16.5">
      <c r="A26" s="78" t="s">
        <v>95</v>
      </c>
      <c r="B26" s="121">
        <v>67.210577799999996</v>
      </c>
      <c r="C26" s="121">
        <v>6317.9075300000004</v>
      </c>
      <c r="D26" s="121">
        <v>166.555992</v>
      </c>
      <c r="E26" s="60"/>
    </row>
    <row r="27" spans="1:5" ht="16.5">
      <c r="A27" s="78" t="s">
        <v>70</v>
      </c>
      <c r="B27" s="121">
        <v>67.888333399999993</v>
      </c>
      <c r="C27" s="121">
        <v>6358.6396100000002</v>
      </c>
      <c r="D27" s="121">
        <v>166.906149</v>
      </c>
      <c r="E27" s="60"/>
    </row>
    <row r="28" spans="1:5" ht="16.5">
      <c r="A28" s="78" t="s">
        <v>67</v>
      </c>
      <c r="B28" s="121">
        <v>68.5228228</v>
      </c>
      <c r="C28" s="121">
        <v>6397.2915899999998</v>
      </c>
      <c r="D28" s="121">
        <v>168.094956</v>
      </c>
      <c r="E28" s="60"/>
    </row>
    <row r="29" spans="1:5" ht="16.5">
      <c r="A29" s="78" t="s">
        <v>68</v>
      </c>
      <c r="B29" s="121">
        <v>69.106836900000005</v>
      </c>
      <c r="C29" s="121">
        <v>6434.5024000000003</v>
      </c>
      <c r="D29" s="121">
        <v>169.266728</v>
      </c>
      <c r="E29" s="60"/>
    </row>
    <row r="30" spans="1:5" ht="16.5">
      <c r="A30" s="78" t="s">
        <v>150</v>
      </c>
      <c r="B30" s="121">
        <v>69.647442100000006</v>
      </c>
      <c r="C30" s="121">
        <v>6471.1495800000002</v>
      </c>
      <c r="D30" s="121">
        <v>170.41452200000001</v>
      </c>
      <c r="E30" s="60"/>
    </row>
    <row r="31" spans="1:5" ht="16.5">
      <c r="A31" s="78" t="s">
        <v>70</v>
      </c>
      <c r="B31" s="121">
        <v>70.152881199999996</v>
      </c>
      <c r="C31" s="121">
        <v>6507.8162400000001</v>
      </c>
      <c r="D31" s="121">
        <v>171.53762699999999</v>
      </c>
      <c r="E31" s="60"/>
    </row>
    <row r="32" spans="1:5" ht="16.5">
      <c r="A32" s="78" t="s">
        <v>67</v>
      </c>
      <c r="B32" s="121">
        <v>70.631613400000006</v>
      </c>
      <c r="C32" s="121">
        <v>6544.9456099999998</v>
      </c>
      <c r="D32" s="121">
        <v>172.64039099999999</v>
      </c>
      <c r="E32" s="60"/>
    </row>
  </sheetData>
  <hyperlinks>
    <hyperlink ref="A1" location="List!A1" display="List!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U53"/>
  <sheetViews>
    <sheetView zoomScale="85" zoomScaleNormal="85" workbookViewId="0">
      <pane xSplit="1" ySplit="19" topLeftCell="X20" activePane="bottomRight" state="frozen"/>
      <selection activeCell="AA62" sqref="AA62"/>
      <selection pane="topRight" activeCell="AA62" sqref="AA62"/>
      <selection pane="bottomLeft" activeCell="AA62" sqref="AA62"/>
      <selection pane="bottomRight" activeCell="AB51" sqref="AB51"/>
    </sheetView>
  </sheetViews>
  <sheetFormatPr defaultColWidth="8.88671875" defaultRowHeight="14.25"/>
  <cols>
    <col min="1" max="1" width="8.5546875" style="31" customWidth="1"/>
    <col min="2" max="4" width="7.77734375" style="2" customWidth="1"/>
    <col min="5" max="19" width="8.88671875" style="2"/>
    <col min="20" max="22" width="8.88671875" style="2" customWidth="1"/>
    <col min="23" max="23" width="14.88671875" style="2" customWidth="1"/>
    <col min="24" max="16384" width="8.88671875" style="2"/>
  </cols>
  <sheetData>
    <row r="1" spans="1:29" s="31" customFormat="1" ht="15">
      <c r="A1" s="236" t="s">
        <v>528</v>
      </c>
      <c r="B1" s="103" t="s">
        <v>0</v>
      </c>
      <c r="C1" s="103" t="s">
        <v>1</v>
      </c>
      <c r="D1" s="103" t="s">
        <v>2</v>
      </c>
      <c r="E1" s="103" t="s">
        <v>3</v>
      </c>
      <c r="F1" s="103" t="s">
        <v>4</v>
      </c>
      <c r="G1" s="103" t="s">
        <v>5</v>
      </c>
      <c r="H1" s="103" t="s">
        <v>6</v>
      </c>
      <c r="I1" s="103" t="s">
        <v>7</v>
      </c>
      <c r="J1" s="103" t="s">
        <v>8</v>
      </c>
      <c r="K1" s="103" t="s">
        <v>9</v>
      </c>
      <c r="L1" s="103" t="s">
        <v>10</v>
      </c>
      <c r="M1" s="103" t="s">
        <v>11</v>
      </c>
      <c r="N1" s="103" t="s">
        <v>12</v>
      </c>
      <c r="O1" s="103" t="s">
        <v>13</v>
      </c>
      <c r="P1" s="103" t="s">
        <v>14</v>
      </c>
      <c r="Q1" s="103" t="s">
        <v>15</v>
      </c>
      <c r="R1" s="103" t="s">
        <v>16</v>
      </c>
      <c r="S1" s="103" t="s">
        <v>17</v>
      </c>
      <c r="T1" s="106" t="s">
        <v>18</v>
      </c>
      <c r="U1" s="106" t="s">
        <v>19</v>
      </c>
      <c r="V1" s="106" t="s">
        <v>20</v>
      </c>
      <c r="W1" s="31" t="s">
        <v>210</v>
      </c>
      <c r="X1" s="31" t="s">
        <v>209</v>
      </c>
      <c r="Y1" s="31" t="s">
        <v>211</v>
      </c>
      <c r="Z1" s="106" t="s">
        <v>529</v>
      </c>
      <c r="AA1" s="106" t="s">
        <v>530</v>
      </c>
      <c r="AB1" s="106" t="s">
        <v>531</v>
      </c>
      <c r="AC1" s="106" t="s">
        <v>114</v>
      </c>
    </row>
    <row r="2" spans="1:29" hidden="1">
      <c r="A2" s="45" t="s">
        <v>21</v>
      </c>
      <c r="B2" s="107">
        <v>3.7</v>
      </c>
      <c r="C2" s="107">
        <v>0</v>
      </c>
      <c r="D2" s="107">
        <v>0</v>
      </c>
      <c r="E2" s="108">
        <v>0</v>
      </c>
      <c r="F2" s="108">
        <v>0</v>
      </c>
      <c r="G2" s="108">
        <v>0</v>
      </c>
      <c r="H2" s="108">
        <v>0</v>
      </c>
      <c r="I2" s="108">
        <v>0</v>
      </c>
      <c r="J2" s="108">
        <v>0</v>
      </c>
      <c r="K2" s="108">
        <v>0</v>
      </c>
      <c r="L2" s="108">
        <v>0</v>
      </c>
      <c r="M2" s="108">
        <v>0</v>
      </c>
      <c r="N2" s="108">
        <v>0</v>
      </c>
      <c r="O2" s="108">
        <v>0</v>
      </c>
      <c r="P2" s="108">
        <v>0</v>
      </c>
      <c r="Q2" s="108">
        <v>0</v>
      </c>
      <c r="R2" s="108">
        <v>0</v>
      </c>
      <c r="S2" s="108">
        <v>0</v>
      </c>
      <c r="T2" s="108">
        <v>4</v>
      </c>
      <c r="U2" s="108">
        <v>5.5</v>
      </c>
      <c r="V2" s="108">
        <v>2.5</v>
      </c>
      <c r="W2" s="108">
        <v>3.7</v>
      </c>
      <c r="X2" s="108">
        <v>3.7</v>
      </c>
      <c r="Y2" s="108">
        <v>3.7</v>
      </c>
      <c r="Z2" s="108"/>
      <c r="AA2" s="108"/>
      <c r="AB2" s="108"/>
      <c r="AC2" s="108">
        <f>8</f>
        <v>8</v>
      </c>
    </row>
    <row r="3" spans="1:29" hidden="1">
      <c r="A3" s="45" t="s">
        <v>22</v>
      </c>
      <c r="B3" s="107">
        <v>6.5</v>
      </c>
      <c r="C3" s="107">
        <v>0</v>
      </c>
      <c r="D3" s="107">
        <v>0</v>
      </c>
      <c r="E3" s="108">
        <v>0</v>
      </c>
      <c r="F3" s="108">
        <v>0</v>
      </c>
      <c r="G3" s="108">
        <v>0</v>
      </c>
      <c r="H3" s="108">
        <v>0</v>
      </c>
      <c r="I3" s="108">
        <v>0</v>
      </c>
      <c r="J3" s="108">
        <v>0</v>
      </c>
      <c r="K3" s="108">
        <v>0</v>
      </c>
      <c r="L3" s="108">
        <v>0</v>
      </c>
      <c r="M3" s="108">
        <v>0</v>
      </c>
      <c r="N3" s="108">
        <v>0</v>
      </c>
      <c r="O3" s="108">
        <v>0</v>
      </c>
      <c r="P3" s="108">
        <v>0</v>
      </c>
      <c r="Q3" s="108">
        <v>0</v>
      </c>
      <c r="R3" s="108">
        <v>0</v>
      </c>
      <c r="S3" s="108">
        <v>0</v>
      </c>
      <c r="T3" s="108">
        <v>4</v>
      </c>
      <c r="U3" s="108">
        <v>5.5</v>
      </c>
      <c r="V3" s="108">
        <v>2.5</v>
      </c>
      <c r="W3" s="108">
        <v>6.5</v>
      </c>
      <c r="X3" s="108">
        <v>6.5</v>
      </c>
      <c r="Y3" s="108">
        <v>6.5</v>
      </c>
      <c r="Z3" s="108"/>
      <c r="AA3" s="108"/>
      <c r="AB3" s="108"/>
      <c r="AC3" s="108">
        <f>8</f>
        <v>8</v>
      </c>
    </row>
    <row r="4" spans="1:29" hidden="1">
      <c r="A4" s="45" t="s">
        <v>23</v>
      </c>
      <c r="B4" s="107">
        <v>8.8000000000000007</v>
      </c>
      <c r="C4" s="107">
        <v>0</v>
      </c>
      <c r="D4" s="107">
        <v>0</v>
      </c>
      <c r="E4" s="108">
        <v>0</v>
      </c>
      <c r="F4" s="108">
        <v>0</v>
      </c>
      <c r="G4" s="108">
        <v>0</v>
      </c>
      <c r="H4" s="108">
        <v>0</v>
      </c>
      <c r="I4" s="108">
        <v>0</v>
      </c>
      <c r="J4" s="108">
        <v>0</v>
      </c>
      <c r="K4" s="108">
        <v>0</v>
      </c>
      <c r="L4" s="108">
        <v>0</v>
      </c>
      <c r="M4" s="108">
        <v>0</v>
      </c>
      <c r="N4" s="108">
        <v>0</v>
      </c>
      <c r="O4" s="108">
        <v>0</v>
      </c>
      <c r="P4" s="108">
        <v>0</v>
      </c>
      <c r="Q4" s="108">
        <v>0</v>
      </c>
      <c r="R4" s="108">
        <v>0</v>
      </c>
      <c r="S4" s="108">
        <v>0</v>
      </c>
      <c r="T4" s="108">
        <v>4</v>
      </c>
      <c r="U4" s="108">
        <v>5.5</v>
      </c>
      <c r="V4" s="108">
        <v>2.5</v>
      </c>
      <c r="W4" s="108">
        <v>8.8000000000000007</v>
      </c>
      <c r="X4" s="108">
        <v>8.8000000000000007</v>
      </c>
      <c r="Y4" s="108">
        <v>8.8000000000000007</v>
      </c>
      <c r="Z4" s="108"/>
      <c r="AA4" s="108"/>
      <c r="AB4" s="108"/>
      <c r="AC4" s="108">
        <f>8</f>
        <v>8</v>
      </c>
    </row>
    <row r="5" spans="1:29" hidden="1">
      <c r="A5" s="45" t="s">
        <v>24</v>
      </c>
      <c r="B5" s="107">
        <v>5.8</v>
      </c>
      <c r="C5" s="107">
        <v>0</v>
      </c>
      <c r="D5" s="107">
        <v>0</v>
      </c>
      <c r="E5" s="108">
        <v>0</v>
      </c>
      <c r="F5" s="108">
        <v>0</v>
      </c>
      <c r="G5" s="108">
        <v>0</v>
      </c>
      <c r="H5" s="108">
        <v>0</v>
      </c>
      <c r="I5" s="108">
        <v>0</v>
      </c>
      <c r="J5" s="108">
        <v>0</v>
      </c>
      <c r="K5" s="108">
        <v>0</v>
      </c>
      <c r="L5" s="108">
        <v>0</v>
      </c>
      <c r="M5" s="108">
        <v>0</v>
      </c>
      <c r="N5" s="108">
        <v>0</v>
      </c>
      <c r="O5" s="108">
        <v>0</v>
      </c>
      <c r="P5" s="108">
        <v>0</v>
      </c>
      <c r="Q5" s="108">
        <v>0</v>
      </c>
      <c r="R5" s="108">
        <v>0</v>
      </c>
      <c r="S5" s="108">
        <v>0</v>
      </c>
      <c r="T5" s="108">
        <v>4</v>
      </c>
      <c r="U5" s="108">
        <v>5.5</v>
      </c>
      <c r="V5" s="108">
        <v>2.5</v>
      </c>
      <c r="W5" s="108">
        <v>5.8</v>
      </c>
      <c r="X5" s="108">
        <v>5.8</v>
      </c>
      <c r="Y5" s="108">
        <v>5.8</v>
      </c>
      <c r="Z5" s="108"/>
      <c r="AA5" s="108"/>
      <c r="AB5" s="108"/>
      <c r="AC5" s="108">
        <f>8</f>
        <v>8</v>
      </c>
    </row>
    <row r="6" spans="1:29" hidden="1">
      <c r="A6" s="31" t="s">
        <v>25</v>
      </c>
      <c r="B6" s="108">
        <v>8.6</v>
      </c>
      <c r="C6" s="108">
        <v>0</v>
      </c>
      <c r="D6" s="108">
        <v>0</v>
      </c>
      <c r="E6" s="108">
        <v>0</v>
      </c>
      <c r="F6" s="108">
        <v>0</v>
      </c>
      <c r="G6" s="108">
        <v>0</v>
      </c>
      <c r="H6" s="108">
        <v>0</v>
      </c>
      <c r="I6" s="108">
        <v>0</v>
      </c>
      <c r="J6" s="108">
        <v>0</v>
      </c>
      <c r="K6" s="108">
        <v>0</v>
      </c>
      <c r="L6" s="108">
        <v>0</v>
      </c>
      <c r="M6" s="108">
        <v>0</v>
      </c>
      <c r="N6" s="108">
        <v>0</v>
      </c>
      <c r="O6" s="108">
        <v>0</v>
      </c>
      <c r="P6" s="108">
        <v>0</v>
      </c>
      <c r="Q6" s="108">
        <v>0</v>
      </c>
      <c r="R6" s="108">
        <v>0</v>
      </c>
      <c r="S6" s="108">
        <v>0</v>
      </c>
      <c r="T6" s="108">
        <v>4</v>
      </c>
      <c r="U6" s="108">
        <v>5.5</v>
      </c>
      <c r="V6" s="108">
        <v>2.5</v>
      </c>
      <c r="W6" s="108">
        <v>8.6</v>
      </c>
      <c r="X6" s="108">
        <v>8.6</v>
      </c>
      <c r="Y6" s="108">
        <v>8.6</v>
      </c>
      <c r="Z6" s="108"/>
      <c r="AA6" s="108"/>
      <c r="AB6" s="108"/>
      <c r="AC6" s="108">
        <f>8</f>
        <v>8</v>
      </c>
    </row>
    <row r="7" spans="1:29" hidden="1">
      <c r="A7" s="31" t="s">
        <v>26</v>
      </c>
      <c r="B7" s="108">
        <v>9.4</v>
      </c>
      <c r="C7" s="108">
        <v>0</v>
      </c>
      <c r="D7" s="108">
        <v>0</v>
      </c>
      <c r="E7" s="108">
        <v>0</v>
      </c>
      <c r="F7" s="108">
        <v>0</v>
      </c>
      <c r="G7" s="108">
        <v>0</v>
      </c>
      <c r="H7" s="108">
        <v>0</v>
      </c>
      <c r="I7" s="108">
        <v>0</v>
      </c>
      <c r="J7" s="108">
        <v>0</v>
      </c>
      <c r="K7" s="108">
        <v>0</v>
      </c>
      <c r="L7" s="108">
        <v>0</v>
      </c>
      <c r="M7" s="108">
        <v>0</v>
      </c>
      <c r="N7" s="108">
        <v>0</v>
      </c>
      <c r="O7" s="108">
        <v>0</v>
      </c>
      <c r="P7" s="108">
        <v>0</v>
      </c>
      <c r="Q7" s="108">
        <v>0</v>
      </c>
      <c r="R7" s="108">
        <v>0</v>
      </c>
      <c r="S7" s="108">
        <v>0</v>
      </c>
      <c r="T7" s="108">
        <v>4</v>
      </c>
      <c r="U7" s="108">
        <v>5.5</v>
      </c>
      <c r="V7" s="108">
        <v>2.5</v>
      </c>
      <c r="W7" s="108">
        <v>9.4</v>
      </c>
      <c r="X7" s="108">
        <v>9.4</v>
      </c>
      <c r="Y7" s="108">
        <v>9.4</v>
      </c>
      <c r="Z7" s="108"/>
      <c r="AA7" s="108"/>
      <c r="AB7" s="108"/>
      <c r="AC7" s="108">
        <f>8</f>
        <v>8</v>
      </c>
    </row>
    <row r="8" spans="1:29" hidden="1">
      <c r="A8" s="31" t="s">
        <v>27</v>
      </c>
      <c r="B8" s="108">
        <v>11.55</v>
      </c>
      <c r="C8" s="108">
        <v>0</v>
      </c>
      <c r="D8" s="108">
        <v>0</v>
      </c>
      <c r="E8" s="108">
        <v>0</v>
      </c>
      <c r="F8" s="108">
        <v>0</v>
      </c>
      <c r="G8" s="108">
        <v>0</v>
      </c>
      <c r="H8" s="108">
        <v>0</v>
      </c>
      <c r="I8" s="108">
        <v>0</v>
      </c>
      <c r="J8" s="108">
        <v>0</v>
      </c>
      <c r="K8" s="108">
        <v>0</v>
      </c>
      <c r="L8" s="108">
        <v>0</v>
      </c>
      <c r="M8" s="108">
        <v>0</v>
      </c>
      <c r="N8" s="108">
        <v>0</v>
      </c>
      <c r="O8" s="108">
        <v>0</v>
      </c>
      <c r="P8" s="108">
        <v>0</v>
      </c>
      <c r="Q8" s="108">
        <v>0</v>
      </c>
      <c r="R8" s="108">
        <v>0</v>
      </c>
      <c r="S8" s="108">
        <v>0</v>
      </c>
      <c r="T8" s="108">
        <v>4</v>
      </c>
      <c r="U8" s="108">
        <v>5.5</v>
      </c>
      <c r="V8" s="108">
        <v>2.5</v>
      </c>
      <c r="W8" s="108">
        <v>11.55</v>
      </c>
      <c r="X8" s="108">
        <v>11.55</v>
      </c>
      <c r="Y8" s="108">
        <v>11.55</v>
      </c>
      <c r="Z8" s="108"/>
      <c r="AA8" s="108"/>
      <c r="AB8" s="108"/>
      <c r="AC8" s="108">
        <f>8</f>
        <v>8</v>
      </c>
    </row>
    <row r="9" spans="1:29" hidden="1">
      <c r="A9" s="31" t="s">
        <v>28</v>
      </c>
      <c r="B9" s="108">
        <v>8.5</v>
      </c>
      <c r="C9" s="108">
        <v>0</v>
      </c>
      <c r="D9" s="108">
        <v>0</v>
      </c>
      <c r="E9" s="108">
        <v>0</v>
      </c>
      <c r="F9" s="108">
        <v>0</v>
      </c>
      <c r="G9" s="108">
        <v>0</v>
      </c>
      <c r="H9" s="108">
        <v>0</v>
      </c>
      <c r="I9" s="108">
        <v>0</v>
      </c>
      <c r="J9" s="108">
        <v>0</v>
      </c>
      <c r="K9" s="108">
        <v>0</v>
      </c>
      <c r="L9" s="108">
        <v>0</v>
      </c>
      <c r="M9" s="108">
        <v>0</v>
      </c>
      <c r="N9" s="108">
        <v>0</v>
      </c>
      <c r="O9" s="108">
        <v>0</v>
      </c>
      <c r="P9" s="108">
        <v>0</v>
      </c>
      <c r="Q9" s="108">
        <v>0</v>
      </c>
      <c r="R9" s="108">
        <v>0</v>
      </c>
      <c r="S9" s="108">
        <v>0</v>
      </c>
      <c r="T9" s="108">
        <v>4</v>
      </c>
      <c r="U9" s="108">
        <v>5.5</v>
      </c>
      <c r="V9" s="108">
        <v>2.5</v>
      </c>
      <c r="W9" s="108">
        <v>8.5</v>
      </c>
      <c r="X9" s="108">
        <v>8.5</v>
      </c>
      <c r="Y9" s="108">
        <v>8.5</v>
      </c>
      <c r="Z9" s="108"/>
      <c r="AA9" s="108"/>
      <c r="AB9" s="108"/>
      <c r="AC9" s="108">
        <f>8</f>
        <v>8</v>
      </c>
    </row>
    <row r="10" spans="1:29" hidden="1">
      <c r="A10" s="31" t="s">
        <v>29</v>
      </c>
      <c r="B10" s="108">
        <v>6.2</v>
      </c>
      <c r="C10" s="108">
        <v>0</v>
      </c>
      <c r="D10" s="108">
        <v>0</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4</v>
      </c>
      <c r="U10" s="108">
        <v>5.5</v>
      </c>
      <c r="V10" s="108">
        <v>2.5</v>
      </c>
      <c r="W10" s="108">
        <v>6.2</v>
      </c>
      <c r="X10" s="108">
        <v>6.2</v>
      </c>
      <c r="Y10" s="108">
        <v>6.2</v>
      </c>
      <c r="Z10" s="108"/>
      <c r="AA10" s="108"/>
      <c r="AB10" s="108"/>
      <c r="AC10" s="108">
        <f>8</f>
        <v>8</v>
      </c>
    </row>
    <row r="11" spans="1:29" hidden="1">
      <c r="A11" s="31" t="s">
        <v>30</v>
      </c>
      <c r="B11" s="108">
        <v>4.7</v>
      </c>
      <c r="C11" s="108">
        <v>0</v>
      </c>
      <c r="D11" s="108">
        <v>0</v>
      </c>
      <c r="E11" s="108">
        <v>0</v>
      </c>
      <c r="F11" s="108">
        <v>0</v>
      </c>
      <c r="G11" s="108">
        <v>0</v>
      </c>
      <c r="H11" s="108">
        <v>0</v>
      </c>
      <c r="I11" s="108">
        <v>0</v>
      </c>
      <c r="J11" s="108">
        <v>0</v>
      </c>
      <c r="K11" s="108">
        <v>0</v>
      </c>
      <c r="L11" s="108">
        <v>0</v>
      </c>
      <c r="M11" s="108">
        <v>0</v>
      </c>
      <c r="N11" s="108">
        <v>0</v>
      </c>
      <c r="O11" s="108">
        <v>0</v>
      </c>
      <c r="P11" s="108">
        <v>0</v>
      </c>
      <c r="Q11" s="108">
        <v>0</v>
      </c>
      <c r="R11" s="108">
        <v>0</v>
      </c>
      <c r="S11" s="108">
        <v>0</v>
      </c>
      <c r="T11" s="108">
        <v>4</v>
      </c>
      <c r="U11" s="108">
        <v>5.5</v>
      </c>
      <c r="V11" s="108">
        <v>2.5</v>
      </c>
      <c r="W11" s="108">
        <v>4.7</v>
      </c>
      <c r="X11" s="108">
        <v>4.7</v>
      </c>
      <c r="Y11" s="108">
        <v>4.7</v>
      </c>
      <c r="Z11" s="108"/>
      <c r="AA11" s="108"/>
      <c r="AB11" s="108"/>
      <c r="AC11" s="108">
        <f>8</f>
        <v>8</v>
      </c>
    </row>
    <row r="12" spans="1:29" hidden="1">
      <c r="A12" s="31" t="s">
        <v>31</v>
      </c>
      <c r="B12" s="108">
        <v>2.2000000000000002</v>
      </c>
      <c r="C12" s="108">
        <v>0</v>
      </c>
      <c r="D12" s="108">
        <v>0</v>
      </c>
      <c r="E12" s="108">
        <v>0</v>
      </c>
      <c r="F12" s="108">
        <v>0</v>
      </c>
      <c r="G12" s="108">
        <v>0</v>
      </c>
      <c r="H12" s="108">
        <v>0</v>
      </c>
      <c r="I12" s="108">
        <v>0</v>
      </c>
      <c r="J12" s="108">
        <v>0</v>
      </c>
      <c r="K12" s="108">
        <v>0</v>
      </c>
      <c r="L12" s="108">
        <v>0</v>
      </c>
      <c r="M12" s="108">
        <v>0</v>
      </c>
      <c r="N12" s="108">
        <v>0</v>
      </c>
      <c r="O12" s="108">
        <v>0</v>
      </c>
      <c r="P12" s="108">
        <v>0</v>
      </c>
      <c r="Q12" s="108">
        <v>0</v>
      </c>
      <c r="R12" s="108">
        <v>0</v>
      </c>
      <c r="S12" s="108">
        <v>0</v>
      </c>
      <c r="T12" s="108">
        <v>4</v>
      </c>
      <c r="U12" s="108">
        <v>5.5</v>
      </c>
      <c r="V12" s="108">
        <v>2.5</v>
      </c>
      <c r="W12" s="108">
        <v>2.2000000000000002</v>
      </c>
      <c r="X12" s="108">
        <v>2.2000000000000002</v>
      </c>
      <c r="Y12" s="108">
        <v>2.2000000000000002</v>
      </c>
      <c r="Z12" s="108"/>
      <c r="AA12" s="108"/>
      <c r="AB12" s="108"/>
      <c r="AC12" s="108">
        <f>8</f>
        <v>8</v>
      </c>
    </row>
    <row r="13" spans="1:29" hidden="1">
      <c r="A13" s="31" t="s">
        <v>32</v>
      </c>
      <c r="B13" s="108">
        <v>0.7</v>
      </c>
      <c r="C13" s="108">
        <v>0</v>
      </c>
      <c r="D13" s="108">
        <v>0</v>
      </c>
      <c r="E13" s="108">
        <v>0</v>
      </c>
      <c r="F13" s="108">
        <v>0</v>
      </c>
      <c r="G13" s="108">
        <v>0</v>
      </c>
      <c r="H13" s="108">
        <v>0</v>
      </c>
      <c r="I13" s="108">
        <v>0</v>
      </c>
      <c r="J13" s="108">
        <v>0</v>
      </c>
      <c r="K13" s="108">
        <v>0</v>
      </c>
      <c r="L13" s="108">
        <v>0</v>
      </c>
      <c r="M13" s="108">
        <v>0</v>
      </c>
      <c r="N13" s="108">
        <v>0</v>
      </c>
      <c r="O13" s="108">
        <v>0</v>
      </c>
      <c r="P13" s="108">
        <v>0</v>
      </c>
      <c r="Q13" s="108">
        <v>0</v>
      </c>
      <c r="R13" s="108">
        <v>0</v>
      </c>
      <c r="S13" s="108">
        <v>0</v>
      </c>
      <c r="T13" s="108">
        <v>4</v>
      </c>
      <c r="U13" s="108">
        <v>5.5</v>
      </c>
      <c r="V13" s="108">
        <v>2.5</v>
      </c>
      <c r="W13" s="108">
        <v>0.7</v>
      </c>
      <c r="X13" s="108">
        <v>0.7</v>
      </c>
      <c r="Y13" s="108">
        <v>0.7</v>
      </c>
      <c r="Z13" s="108"/>
      <c r="AA13" s="108"/>
      <c r="AB13" s="108"/>
      <c r="AC13" s="108">
        <f>8</f>
        <v>8</v>
      </c>
    </row>
    <row r="14" spans="1:29" hidden="1">
      <c r="A14" s="31" t="s">
        <v>33</v>
      </c>
      <c r="B14" s="109">
        <v>2.5</v>
      </c>
      <c r="C14" s="108">
        <v>0</v>
      </c>
      <c r="D14" s="108">
        <v>0</v>
      </c>
      <c r="E14" s="108">
        <v>0</v>
      </c>
      <c r="F14" s="108">
        <v>0</v>
      </c>
      <c r="G14" s="108">
        <v>0</v>
      </c>
      <c r="H14" s="108">
        <v>0</v>
      </c>
      <c r="I14" s="108">
        <v>0</v>
      </c>
      <c r="J14" s="108">
        <v>0</v>
      </c>
      <c r="K14" s="108">
        <v>0</v>
      </c>
      <c r="L14" s="108">
        <v>0</v>
      </c>
      <c r="M14" s="108">
        <v>0</v>
      </c>
      <c r="N14" s="108">
        <v>0</v>
      </c>
      <c r="O14" s="108">
        <v>0</v>
      </c>
      <c r="P14" s="108">
        <v>0</v>
      </c>
      <c r="Q14" s="108">
        <v>0</v>
      </c>
      <c r="R14" s="108">
        <v>0</v>
      </c>
      <c r="S14" s="108">
        <v>0</v>
      </c>
      <c r="T14" s="108">
        <v>4</v>
      </c>
      <c r="U14" s="108">
        <v>5.5</v>
      </c>
      <c r="V14" s="108">
        <v>2.5</v>
      </c>
      <c r="W14" s="108">
        <v>2.5</v>
      </c>
      <c r="X14" s="108">
        <v>2.5</v>
      </c>
      <c r="Y14" s="108">
        <v>2.5</v>
      </c>
      <c r="Z14" s="108"/>
      <c r="AA14" s="108"/>
      <c r="AB14" s="108"/>
      <c r="AC14" s="108">
        <f>8</f>
        <v>8</v>
      </c>
    </row>
    <row r="15" spans="1:29" hidden="1">
      <c r="A15" s="31" t="s">
        <v>34</v>
      </c>
      <c r="B15" s="109">
        <v>3.2</v>
      </c>
      <c r="C15" s="108">
        <v>0</v>
      </c>
      <c r="D15" s="108">
        <v>0</v>
      </c>
      <c r="E15" s="108">
        <v>0</v>
      </c>
      <c r="F15" s="108">
        <v>0</v>
      </c>
      <c r="G15" s="108">
        <v>0</v>
      </c>
      <c r="H15" s="108">
        <v>0</v>
      </c>
      <c r="I15" s="108">
        <v>0</v>
      </c>
      <c r="J15" s="108">
        <v>0</v>
      </c>
      <c r="K15" s="108">
        <v>0</v>
      </c>
      <c r="L15" s="108">
        <v>0</v>
      </c>
      <c r="M15" s="108">
        <v>0</v>
      </c>
      <c r="N15" s="108">
        <v>0</v>
      </c>
      <c r="O15" s="108">
        <v>0</v>
      </c>
      <c r="P15" s="108">
        <v>0</v>
      </c>
      <c r="Q15" s="108">
        <v>0</v>
      </c>
      <c r="R15" s="108">
        <v>0</v>
      </c>
      <c r="S15" s="108">
        <v>0</v>
      </c>
      <c r="T15" s="108">
        <v>4</v>
      </c>
      <c r="U15" s="108">
        <v>5.5</v>
      </c>
      <c r="V15" s="108">
        <v>2.5</v>
      </c>
      <c r="W15" s="108">
        <v>3.2</v>
      </c>
      <c r="X15" s="108">
        <v>3.2</v>
      </c>
      <c r="Y15" s="108">
        <v>3.2</v>
      </c>
      <c r="Z15" s="108"/>
      <c r="AA15" s="108"/>
      <c r="AB15" s="108"/>
      <c r="AC15" s="108">
        <f>8</f>
        <v>8</v>
      </c>
    </row>
    <row r="16" spans="1:29" hidden="1">
      <c r="A16" s="31" t="s">
        <v>35</v>
      </c>
      <c r="B16" s="109">
        <v>3.4</v>
      </c>
      <c r="C16" s="108">
        <v>0</v>
      </c>
      <c r="D16" s="108">
        <v>0</v>
      </c>
      <c r="E16" s="108">
        <v>0</v>
      </c>
      <c r="F16" s="108">
        <v>0</v>
      </c>
      <c r="G16" s="108">
        <v>0</v>
      </c>
      <c r="H16" s="108">
        <v>0</v>
      </c>
      <c r="I16" s="108">
        <v>0</v>
      </c>
      <c r="J16" s="108">
        <v>0</v>
      </c>
      <c r="K16" s="108">
        <v>0</v>
      </c>
      <c r="L16" s="108">
        <v>0</v>
      </c>
      <c r="M16" s="108">
        <v>0</v>
      </c>
      <c r="N16" s="108">
        <v>0</v>
      </c>
      <c r="O16" s="108">
        <v>0</v>
      </c>
      <c r="P16" s="108">
        <v>0</v>
      </c>
      <c r="Q16" s="108">
        <v>0</v>
      </c>
      <c r="R16" s="108">
        <v>0</v>
      </c>
      <c r="S16" s="108">
        <v>0</v>
      </c>
      <c r="T16" s="108">
        <v>4</v>
      </c>
      <c r="U16" s="108">
        <v>5.5</v>
      </c>
      <c r="V16" s="108">
        <v>2.5</v>
      </c>
      <c r="W16" s="108">
        <v>3.4</v>
      </c>
      <c r="X16" s="108">
        <v>3.4</v>
      </c>
      <c r="Y16" s="108">
        <v>3.4</v>
      </c>
      <c r="Z16" s="108"/>
      <c r="AA16" s="108"/>
      <c r="AB16" s="108"/>
      <c r="AC16" s="108">
        <f>8</f>
        <v>8</v>
      </c>
    </row>
    <row r="17" spans="1:1023 1025:2048 2050:3050 3073:4075 4098:5100 5123:6125 6148:7150 7173:8175 8198:9200 9223:10225 10248:11250 11273:12275 12298:13300 13323:14325 14348:15350 15373:16375" hidden="1">
      <c r="A17" s="31" t="s">
        <v>36</v>
      </c>
      <c r="B17" s="109">
        <v>6.5</v>
      </c>
      <c r="C17" s="108">
        <v>0</v>
      </c>
      <c r="D17" s="108">
        <v>0</v>
      </c>
      <c r="E17" s="108">
        <v>0</v>
      </c>
      <c r="F17" s="108">
        <v>0</v>
      </c>
      <c r="G17" s="108">
        <v>0</v>
      </c>
      <c r="H17" s="108">
        <v>0</v>
      </c>
      <c r="I17" s="108">
        <v>0</v>
      </c>
      <c r="J17" s="108">
        <v>0</v>
      </c>
      <c r="K17" s="108">
        <v>0</v>
      </c>
      <c r="L17" s="108">
        <v>0</v>
      </c>
      <c r="M17" s="108">
        <v>0</v>
      </c>
      <c r="N17" s="108">
        <v>0</v>
      </c>
      <c r="O17" s="108">
        <v>0</v>
      </c>
      <c r="P17" s="108">
        <v>0</v>
      </c>
      <c r="Q17" s="108">
        <v>0</v>
      </c>
      <c r="R17" s="108">
        <v>0</v>
      </c>
      <c r="S17" s="108">
        <v>0</v>
      </c>
      <c r="T17" s="108">
        <v>4</v>
      </c>
      <c r="U17" s="108">
        <v>5.5</v>
      </c>
      <c r="V17" s="108">
        <v>2.5</v>
      </c>
      <c r="W17" s="108">
        <v>6.5</v>
      </c>
      <c r="X17" s="108">
        <v>6.5</v>
      </c>
      <c r="Y17" s="108">
        <v>6.5</v>
      </c>
      <c r="Z17" s="108"/>
      <c r="AA17" s="108"/>
      <c r="AB17" s="108"/>
      <c r="AC17" s="108">
        <f>8</f>
        <v>8</v>
      </c>
      <c r="AV17" s="73"/>
      <c r="AX17" s="121"/>
      <c r="BU17" s="73"/>
      <c r="BW17" s="121"/>
      <c r="CT17" s="73"/>
      <c r="CV17" s="121"/>
      <c r="DS17" s="73"/>
      <c r="DU17" s="121"/>
      <c r="ER17" s="73"/>
      <c r="ET17" s="121"/>
      <c r="FQ17" s="73"/>
      <c r="FS17" s="121"/>
      <c r="GP17" s="73"/>
      <c r="GR17" s="121"/>
      <c r="HO17" s="73"/>
      <c r="HQ17" s="121"/>
      <c r="IN17" s="73"/>
      <c r="IP17" s="121"/>
      <c r="JM17" s="73"/>
      <c r="JO17" s="121"/>
      <c r="KL17" s="73"/>
      <c r="KN17" s="121"/>
      <c r="LK17" s="73"/>
      <c r="LM17" s="121"/>
      <c r="MJ17" s="73"/>
      <c r="ML17" s="121"/>
      <c r="NI17" s="73"/>
      <c r="NK17" s="121"/>
      <c r="OH17" s="73"/>
      <c r="OJ17" s="121"/>
      <c r="PG17" s="73"/>
      <c r="PI17" s="121"/>
      <c r="QF17" s="73"/>
      <c r="QH17" s="121"/>
      <c r="RE17" s="73"/>
      <c r="RG17" s="121"/>
      <c r="SD17" s="73"/>
      <c r="SF17" s="121"/>
      <c r="TC17" s="73"/>
      <c r="TE17" s="121"/>
      <c r="UB17" s="73"/>
      <c r="UD17" s="121"/>
      <c r="VA17" s="73"/>
      <c r="VC17" s="121"/>
      <c r="VZ17" s="73"/>
      <c r="WB17" s="121"/>
      <c r="WY17" s="73"/>
      <c r="XA17" s="121"/>
      <c r="XX17" s="73"/>
      <c r="XZ17" s="121"/>
      <c r="YW17" s="73"/>
      <c r="YY17" s="121"/>
      <c r="ZV17" s="73"/>
      <c r="ZX17" s="121"/>
      <c r="AAU17" s="73"/>
      <c r="AAW17" s="121"/>
      <c r="ABT17" s="73"/>
      <c r="ABV17" s="121"/>
      <c r="ACS17" s="73"/>
      <c r="ACU17" s="121"/>
      <c r="ADR17" s="73"/>
      <c r="ADT17" s="121"/>
      <c r="AEQ17" s="73"/>
      <c r="AES17" s="121"/>
      <c r="AFP17" s="73"/>
      <c r="AFR17" s="121"/>
      <c r="AGO17" s="73"/>
      <c r="AGQ17" s="121"/>
      <c r="AHN17" s="73"/>
      <c r="AHP17" s="121"/>
      <c r="AIM17" s="73"/>
      <c r="AIO17" s="121"/>
      <c r="AJL17" s="73"/>
      <c r="AJN17" s="121"/>
      <c r="AKK17" s="73"/>
      <c r="AKM17" s="121"/>
      <c r="ALJ17" s="73"/>
      <c r="ALL17" s="121"/>
      <c r="AMI17" s="73"/>
      <c r="AMK17" s="121"/>
      <c r="ANH17" s="73"/>
      <c r="ANJ17" s="121"/>
      <c r="AOG17" s="73"/>
      <c r="AOI17" s="121"/>
      <c r="APF17" s="73"/>
      <c r="APH17" s="121"/>
      <c r="AQE17" s="73"/>
      <c r="AQG17" s="121"/>
      <c r="ARD17" s="73"/>
      <c r="ARF17" s="121"/>
      <c r="ASC17" s="73"/>
      <c r="ASE17" s="121"/>
      <c r="ATB17" s="73"/>
      <c r="ATD17" s="121"/>
      <c r="AUA17" s="73"/>
      <c r="AUC17" s="121"/>
      <c r="AUZ17" s="73"/>
      <c r="AVB17" s="121"/>
      <c r="AVY17" s="73"/>
      <c r="AWA17" s="121"/>
      <c r="AWX17" s="73"/>
      <c r="AWZ17" s="121"/>
      <c r="AXW17" s="73"/>
      <c r="AXY17" s="121"/>
      <c r="AYV17" s="73"/>
      <c r="AYX17" s="121"/>
      <c r="AZU17" s="73"/>
      <c r="AZW17" s="121"/>
      <c r="BAT17" s="73"/>
      <c r="BAV17" s="121"/>
      <c r="BBS17" s="73"/>
      <c r="BBU17" s="121"/>
      <c r="BCR17" s="73"/>
      <c r="BCT17" s="121"/>
      <c r="BDQ17" s="73"/>
      <c r="BDS17" s="121"/>
      <c r="BEP17" s="73"/>
      <c r="BER17" s="121"/>
      <c r="BFO17" s="73"/>
      <c r="BFQ17" s="121"/>
      <c r="BGN17" s="73"/>
      <c r="BGP17" s="121"/>
      <c r="BHM17" s="73"/>
      <c r="BHO17" s="121"/>
      <c r="BIL17" s="73"/>
      <c r="BIN17" s="121"/>
      <c r="BJK17" s="73"/>
      <c r="BJM17" s="121"/>
      <c r="BKJ17" s="73"/>
      <c r="BKL17" s="121"/>
      <c r="BLI17" s="73"/>
      <c r="BLK17" s="121"/>
      <c r="BMH17" s="73"/>
      <c r="BMJ17" s="121"/>
      <c r="BNG17" s="73"/>
      <c r="BNI17" s="121"/>
      <c r="BOF17" s="73"/>
      <c r="BOH17" s="121"/>
      <c r="BPE17" s="73"/>
      <c r="BPG17" s="121"/>
      <c r="BQD17" s="73"/>
      <c r="BQF17" s="121"/>
      <c r="BRC17" s="73"/>
      <c r="BRE17" s="121"/>
      <c r="BSB17" s="73"/>
      <c r="BSD17" s="121"/>
      <c r="BTA17" s="73"/>
      <c r="BTC17" s="121"/>
      <c r="BTZ17" s="73"/>
      <c r="BUB17" s="121"/>
      <c r="BUY17" s="73"/>
      <c r="BVA17" s="121"/>
      <c r="BVX17" s="73"/>
      <c r="BVZ17" s="121"/>
      <c r="BWW17" s="73"/>
      <c r="BWY17" s="121"/>
      <c r="BXV17" s="73"/>
      <c r="BXX17" s="121"/>
      <c r="BYU17" s="73"/>
      <c r="BYW17" s="121"/>
      <c r="BZT17" s="73"/>
      <c r="BZV17" s="121"/>
      <c r="CAS17" s="73"/>
      <c r="CAU17" s="121"/>
      <c r="CBR17" s="73"/>
      <c r="CBT17" s="121"/>
      <c r="CCQ17" s="73"/>
      <c r="CCS17" s="121"/>
      <c r="CDP17" s="73"/>
      <c r="CDR17" s="121"/>
      <c r="CEO17" s="73"/>
      <c r="CEQ17" s="121"/>
      <c r="CFN17" s="73"/>
      <c r="CFP17" s="121"/>
      <c r="CGM17" s="73"/>
      <c r="CGO17" s="121"/>
      <c r="CHL17" s="73"/>
      <c r="CHN17" s="121"/>
      <c r="CIK17" s="73"/>
      <c r="CIM17" s="121"/>
      <c r="CJJ17" s="73"/>
      <c r="CJL17" s="121"/>
      <c r="CKI17" s="73"/>
      <c r="CKK17" s="121"/>
      <c r="CLH17" s="73"/>
      <c r="CLJ17" s="121"/>
      <c r="CMG17" s="73"/>
      <c r="CMI17" s="121"/>
      <c r="CNF17" s="73"/>
      <c r="CNH17" s="121"/>
      <c r="COE17" s="73"/>
      <c r="COG17" s="121"/>
      <c r="CPD17" s="73"/>
      <c r="CPF17" s="121"/>
      <c r="CQC17" s="73"/>
      <c r="CQE17" s="121"/>
      <c r="CRB17" s="73"/>
      <c r="CRD17" s="121"/>
      <c r="CSA17" s="73"/>
      <c r="CSC17" s="121"/>
      <c r="CSZ17" s="73"/>
      <c r="CTB17" s="121"/>
      <c r="CTY17" s="73"/>
      <c r="CUA17" s="121"/>
      <c r="CUX17" s="73"/>
      <c r="CUZ17" s="121"/>
      <c r="CVW17" s="73"/>
      <c r="CVY17" s="121"/>
      <c r="CWV17" s="73"/>
      <c r="CWX17" s="121"/>
      <c r="CXU17" s="73"/>
      <c r="CXW17" s="121"/>
      <c r="CYT17" s="73"/>
      <c r="CYV17" s="121"/>
      <c r="CZS17" s="73"/>
      <c r="CZU17" s="121"/>
      <c r="DAR17" s="73"/>
      <c r="DAT17" s="121"/>
      <c r="DBQ17" s="73"/>
      <c r="DBS17" s="121"/>
      <c r="DCP17" s="73"/>
      <c r="DCR17" s="121"/>
      <c r="DDO17" s="73"/>
      <c r="DDQ17" s="121"/>
      <c r="DEN17" s="73"/>
      <c r="DEP17" s="121"/>
      <c r="DFM17" s="73"/>
      <c r="DFO17" s="121"/>
      <c r="DGL17" s="73"/>
      <c r="DGN17" s="121"/>
      <c r="DHK17" s="73"/>
      <c r="DHM17" s="121"/>
      <c r="DIJ17" s="73"/>
      <c r="DIL17" s="121"/>
      <c r="DJI17" s="73"/>
      <c r="DJK17" s="121"/>
      <c r="DKH17" s="73"/>
      <c r="DKJ17" s="121"/>
      <c r="DLG17" s="73"/>
      <c r="DLI17" s="121"/>
      <c r="DMF17" s="73"/>
      <c r="DMH17" s="121"/>
      <c r="DNE17" s="73"/>
      <c r="DNG17" s="121"/>
      <c r="DOD17" s="73"/>
      <c r="DOF17" s="121"/>
      <c r="DPC17" s="73"/>
      <c r="DPE17" s="121"/>
      <c r="DQB17" s="73"/>
      <c r="DQD17" s="121"/>
      <c r="DRA17" s="73"/>
      <c r="DRC17" s="121"/>
      <c r="DRZ17" s="73"/>
      <c r="DSB17" s="121"/>
      <c r="DSY17" s="73"/>
      <c r="DTA17" s="121"/>
      <c r="DTX17" s="73"/>
      <c r="DTZ17" s="121"/>
      <c r="DUW17" s="73"/>
      <c r="DUY17" s="121"/>
      <c r="DVV17" s="73"/>
      <c r="DVX17" s="121"/>
      <c r="DWU17" s="73"/>
      <c r="DWW17" s="121"/>
      <c r="DXT17" s="73"/>
      <c r="DXV17" s="121"/>
      <c r="DYS17" s="73"/>
      <c r="DYU17" s="121"/>
      <c r="DZR17" s="73"/>
      <c r="DZT17" s="121"/>
      <c r="EAQ17" s="73"/>
      <c r="EAS17" s="121"/>
      <c r="EBP17" s="73"/>
      <c r="EBR17" s="121"/>
      <c r="ECO17" s="73"/>
      <c r="ECQ17" s="121"/>
      <c r="EDN17" s="73"/>
      <c r="EDP17" s="121"/>
      <c r="EEM17" s="73"/>
      <c r="EEO17" s="121"/>
      <c r="EFL17" s="73"/>
      <c r="EFN17" s="121"/>
      <c r="EGK17" s="73"/>
      <c r="EGM17" s="121"/>
      <c r="EHJ17" s="73"/>
      <c r="EHL17" s="121"/>
      <c r="EII17" s="73"/>
      <c r="EIK17" s="121"/>
      <c r="EJH17" s="73"/>
      <c r="EJJ17" s="121"/>
      <c r="EKG17" s="73"/>
      <c r="EKI17" s="121"/>
      <c r="ELF17" s="73"/>
      <c r="ELH17" s="121"/>
      <c r="EME17" s="73"/>
      <c r="EMG17" s="121"/>
      <c r="END17" s="73"/>
      <c r="ENF17" s="121"/>
      <c r="EOC17" s="73"/>
      <c r="EOE17" s="121"/>
      <c r="EPB17" s="73"/>
      <c r="EPD17" s="121"/>
      <c r="EQA17" s="73"/>
      <c r="EQC17" s="121"/>
      <c r="EQZ17" s="73"/>
      <c r="ERB17" s="121"/>
      <c r="ERY17" s="73"/>
      <c r="ESA17" s="121"/>
      <c r="ESX17" s="73"/>
      <c r="ESZ17" s="121"/>
      <c r="ETW17" s="73"/>
      <c r="ETY17" s="121"/>
      <c r="EUV17" s="73"/>
      <c r="EUX17" s="121"/>
      <c r="EVU17" s="73"/>
      <c r="EVW17" s="121"/>
      <c r="EWT17" s="73"/>
      <c r="EWV17" s="121"/>
      <c r="EXS17" s="73"/>
      <c r="EXU17" s="121"/>
      <c r="EYR17" s="73"/>
      <c r="EYT17" s="121"/>
      <c r="EZQ17" s="73"/>
      <c r="EZS17" s="121"/>
      <c r="FAP17" s="73"/>
      <c r="FAR17" s="121"/>
      <c r="FBO17" s="73"/>
      <c r="FBQ17" s="121"/>
      <c r="FCN17" s="73"/>
      <c r="FCP17" s="121"/>
      <c r="FDM17" s="73"/>
      <c r="FDO17" s="121"/>
      <c r="FEL17" s="73"/>
      <c r="FEN17" s="121"/>
      <c r="FFK17" s="73"/>
      <c r="FFM17" s="121"/>
      <c r="FGJ17" s="73"/>
      <c r="FGL17" s="121"/>
      <c r="FHI17" s="73"/>
      <c r="FHK17" s="121"/>
      <c r="FIH17" s="73"/>
      <c r="FIJ17" s="121"/>
      <c r="FJG17" s="73"/>
      <c r="FJI17" s="121"/>
      <c r="FKF17" s="73"/>
      <c r="FKH17" s="121"/>
      <c r="FLE17" s="73"/>
      <c r="FLG17" s="121"/>
      <c r="FMD17" s="73"/>
      <c r="FMF17" s="121"/>
      <c r="FNC17" s="73"/>
      <c r="FNE17" s="121"/>
      <c r="FOB17" s="73"/>
      <c r="FOD17" s="121"/>
      <c r="FPA17" s="73"/>
      <c r="FPC17" s="121"/>
      <c r="FPZ17" s="73"/>
      <c r="FQB17" s="121"/>
      <c r="FQY17" s="73"/>
      <c r="FRA17" s="121"/>
      <c r="FRX17" s="73"/>
      <c r="FRZ17" s="121"/>
      <c r="FSW17" s="73"/>
      <c r="FSY17" s="121"/>
      <c r="FTV17" s="73"/>
      <c r="FTX17" s="121"/>
      <c r="FUU17" s="73"/>
      <c r="FUW17" s="121"/>
      <c r="FVT17" s="73"/>
      <c r="FVV17" s="121"/>
      <c r="FWS17" s="73"/>
      <c r="FWU17" s="121"/>
      <c r="FXR17" s="73"/>
      <c r="FXT17" s="121"/>
      <c r="FYQ17" s="73"/>
      <c r="FYS17" s="121"/>
      <c r="FZP17" s="73"/>
      <c r="FZR17" s="121"/>
      <c r="GAO17" s="73"/>
      <c r="GAQ17" s="121"/>
      <c r="GBN17" s="73"/>
      <c r="GBP17" s="121"/>
      <c r="GCM17" s="73"/>
      <c r="GCO17" s="121"/>
      <c r="GDL17" s="73"/>
      <c r="GDN17" s="121"/>
      <c r="GEK17" s="73"/>
      <c r="GEM17" s="121"/>
      <c r="GFJ17" s="73"/>
      <c r="GFL17" s="121"/>
      <c r="GGI17" s="73"/>
      <c r="GGK17" s="121"/>
      <c r="GHH17" s="73"/>
      <c r="GHJ17" s="121"/>
      <c r="GIG17" s="73"/>
      <c r="GII17" s="121"/>
      <c r="GJF17" s="73"/>
      <c r="GJH17" s="121"/>
      <c r="GKE17" s="73"/>
      <c r="GKG17" s="121"/>
      <c r="GLD17" s="73"/>
      <c r="GLF17" s="121"/>
      <c r="GMC17" s="73"/>
      <c r="GME17" s="121"/>
      <c r="GNB17" s="73"/>
      <c r="GND17" s="121"/>
      <c r="GOA17" s="73"/>
      <c r="GOC17" s="121"/>
      <c r="GOZ17" s="73"/>
      <c r="GPB17" s="121"/>
      <c r="GPY17" s="73"/>
      <c r="GQA17" s="121"/>
      <c r="GQX17" s="73"/>
      <c r="GQZ17" s="121"/>
      <c r="GRW17" s="73"/>
      <c r="GRY17" s="121"/>
      <c r="GSV17" s="73"/>
      <c r="GSX17" s="121"/>
      <c r="GTU17" s="73"/>
      <c r="GTW17" s="121"/>
      <c r="GUT17" s="73"/>
      <c r="GUV17" s="121"/>
      <c r="GVS17" s="73"/>
      <c r="GVU17" s="121"/>
      <c r="GWR17" s="73"/>
      <c r="GWT17" s="121"/>
      <c r="GXQ17" s="73"/>
      <c r="GXS17" s="121"/>
      <c r="GYP17" s="73"/>
      <c r="GYR17" s="121"/>
      <c r="GZO17" s="73"/>
      <c r="GZQ17" s="121"/>
      <c r="HAN17" s="73"/>
      <c r="HAP17" s="121"/>
      <c r="HBM17" s="73"/>
      <c r="HBO17" s="121"/>
      <c r="HCL17" s="73"/>
      <c r="HCN17" s="121"/>
      <c r="HDK17" s="73"/>
      <c r="HDM17" s="121"/>
      <c r="HEJ17" s="73"/>
      <c r="HEL17" s="121"/>
      <c r="HFI17" s="73"/>
      <c r="HFK17" s="121"/>
      <c r="HGH17" s="73"/>
      <c r="HGJ17" s="121"/>
      <c r="HHG17" s="73"/>
      <c r="HHI17" s="121"/>
      <c r="HIF17" s="73"/>
      <c r="HIH17" s="121"/>
      <c r="HJE17" s="73"/>
      <c r="HJG17" s="121"/>
      <c r="HKD17" s="73"/>
      <c r="HKF17" s="121"/>
      <c r="HLC17" s="73"/>
      <c r="HLE17" s="121"/>
      <c r="HMB17" s="73"/>
      <c r="HMD17" s="121"/>
      <c r="HNA17" s="73"/>
      <c r="HNC17" s="121"/>
      <c r="HNZ17" s="73"/>
      <c r="HOB17" s="121"/>
      <c r="HOY17" s="73"/>
      <c r="HPA17" s="121"/>
      <c r="HPX17" s="73"/>
      <c r="HPZ17" s="121"/>
      <c r="HQW17" s="73"/>
      <c r="HQY17" s="121"/>
      <c r="HRV17" s="73"/>
      <c r="HRX17" s="121"/>
      <c r="HSU17" s="73"/>
      <c r="HSW17" s="121"/>
      <c r="HTT17" s="73"/>
      <c r="HTV17" s="121"/>
      <c r="HUS17" s="73"/>
      <c r="HUU17" s="121"/>
      <c r="HVR17" s="73"/>
      <c r="HVT17" s="121"/>
      <c r="HWQ17" s="73"/>
      <c r="HWS17" s="121"/>
      <c r="HXP17" s="73"/>
      <c r="HXR17" s="121"/>
      <c r="HYO17" s="73"/>
      <c r="HYQ17" s="121"/>
      <c r="HZN17" s="73"/>
      <c r="HZP17" s="121"/>
      <c r="IAM17" s="73"/>
      <c r="IAO17" s="121"/>
      <c r="IBL17" s="73"/>
      <c r="IBN17" s="121"/>
      <c r="ICK17" s="73"/>
      <c r="ICM17" s="121"/>
      <c r="IDJ17" s="73"/>
      <c r="IDL17" s="121"/>
      <c r="IEI17" s="73"/>
      <c r="IEK17" s="121"/>
      <c r="IFH17" s="73"/>
      <c r="IFJ17" s="121"/>
      <c r="IGG17" s="73"/>
      <c r="IGI17" s="121"/>
      <c r="IHF17" s="73"/>
      <c r="IHH17" s="121"/>
      <c r="IIE17" s="73"/>
      <c r="IIG17" s="121"/>
      <c r="IJD17" s="73"/>
      <c r="IJF17" s="121"/>
      <c r="IKC17" s="73"/>
      <c r="IKE17" s="121"/>
      <c r="ILB17" s="73"/>
      <c r="ILD17" s="121"/>
      <c r="IMA17" s="73"/>
      <c r="IMC17" s="121"/>
      <c r="IMZ17" s="73"/>
      <c r="INB17" s="121"/>
      <c r="INY17" s="73"/>
      <c r="IOA17" s="121"/>
      <c r="IOX17" s="73"/>
      <c r="IOZ17" s="121"/>
      <c r="IPW17" s="73"/>
      <c r="IPY17" s="121"/>
      <c r="IQV17" s="73"/>
      <c r="IQX17" s="121"/>
      <c r="IRU17" s="73"/>
      <c r="IRW17" s="121"/>
      <c r="IST17" s="73"/>
      <c r="ISV17" s="121"/>
      <c r="ITS17" s="73"/>
      <c r="ITU17" s="121"/>
      <c r="IUR17" s="73"/>
      <c r="IUT17" s="121"/>
      <c r="IVQ17" s="73"/>
      <c r="IVS17" s="121"/>
      <c r="IWP17" s="73"/>
      <c r="IWR17" s="121"/>
      <c r="IXO17" s="73"/>
      <c r="IXQ17" s="121"/>
      <c r="IYN17" s="73"/>
      <c r="IYP17" s="121"/>
      <c r="IZM17" s="73"/>
      <c r="IZO17" s="121"/>
      <c r="JAL17" s="73"/>
      <c r="JAN17" s="121"/>
      <c r="JBK17" s="73"/>
      <c r="JBM17" s="121"/>
      <c r="JCJ17" s="73"/>
      <c r="JCL17" s="121"/>
      <c r="JDI17" s="73"/>
      <c r="JDK17" s="121"/>
      <c r="JEH17" s="73"/>
      <c r="JEJ17" s="121"/>
      <c r="JFG17" s="73"/>
      <c r="JFI17" s="121"/>
      <c r="JGF17" s="73"/>
      <c r="JGH17" s="121"/>
      <c r="JHE17" s="73"/>
      <c r="JHG17" s="121"/>
      <c r="JID17" s="73"/>
      <c r="JIF17" s="121"/>
      <c r="JJC17" s="73"/>
      <c r="JJE17" s="121"/>
      <c r="JKB17" s="73"/>
      <c r="JKD17" s="121"/>
      <c r="JLA17" s="73"/>
      <c r="JLC17" s="121"/>
      <c r="JLZ17" s="73"/>
      <c r="JMB17" s="121"/>
      <c r="JMY17" s="73"/>
      <c r="JNA17" s="121"/>
      <c r="JNX17" s="73"/>
      <c r="JNZ17" s="121"/>
      <c r="JOW17" s="73"/>
      <c r="JOY17" s="121"/>
      <c r="JPV17" s="73"/>
      <c r="JPX17" s="121"/>
      <c r="JQU17" s="73"/>
      <c r="JQW17" s="121"/>
      <c r="JRT17" s="73"/>
      <c r="JRV17" s="121"/>
      <c r="JSS17" s="73"/>
      <c r="JSU17" s="121"/>
      <c r="JTR17" s="73"/>
      <c r="JTT17" s="121"/>
      <c r="JUQ17" s="73"/>
      <c r="JUS17" s="121"/>
      <c r="JVP17" s="73"/>
      <c r="JVR17" s="121"/>
      <c r="JWO17" s="73"/>
      <c r="JWQ17" s="121"/>
      <c r="JXN17" s="73"/>
      <c r="JXP17" s="121"/>
      <c r="JYM17" s="73"/>
      <c r="JYO17" s="121"/>
      <c r="JZL17" s="73"/>
      <c r="JZN17" s="121"/>
      <c r="KAK17" s="73"/>
      <c r="KAM17" s="121"/>
      <c r="KBJ17" s="73"/>
      <c r="KBL17" s="121"/>
      <c r="KCI17" s="73"/>
      <c r="KCK17" s="121"/>
      <c r="KDH17" s="73"/>
      <c r="KDJ17" s="121"/>
      <c r="KEG17" s="73"/>
      <c r="KEI17" s="121"/>
      <c r="KFF17" s="73"/>
      <c r="KFH17" s="121"/>
      <c r="KGE17" s="73"/>
      <c r="KGG17" s="121"/>
      <c r="KHD17" s="73"/>
      <c r="KHF17" s="121"/>
      <c r="KIC17" s="73"/>
      <c r="KIE17" s="121"/>
      <c r="KJB17" s="73"/>
      <c r="KJD17" s="121"/>
      <c r="KKA17" s="73"/>
      <c r="KKC17" s="121"/>
      <c r="KKZ17" s="73"/>
      <c r="KLB17" s="121"/>
      <c r="KLY17" s="73"/>
      <c r="KMA17" s="121"/>
      <c r="KMX17" s="73"/>
      <c r="KMZ17" s="121"/>
      <c r="KNW17" s="73"/>
      <c r="KNY17" s="121"/>
      <c r="KOV17" s="73"/>
      <c r="KOX17" s="121"/>
      <c r="KPU17" s="73"/>
      <c r="KPW17" s="121"/>
      <c r="KQT17" s="73"/>
      <c r="KQV17" s="121"/>
      <c r="KRS17" s="73"/>
      <c r="KRU17" s="121"/>
      <c r="KSR17" s="73"/>
      <c r="KST17" s="121"/>
      <c r="KTQ17" s="73"/>
      <c r="KTS17" s="121"/>
      <c r="KUP17" s="73"/>
      <c r="KUR17" s="121"/>
      <c r="KVO17" s="73"/>
      <c r="KVQ17" s="121"/>
      <c r="KWN17" s="73"/>
      <c r="KWP17" s="121"/>
      <c r="KXM17" s="73"/>
      <c r="KXO17" s="121"/>
      <c r="KYL17" s="73"/>
      <c r="KYN17" s="121"/>
      <c r="KZK17" s="73"/>
      <c r="KZM17" s="121"/>
      <c r="LAJ17" s="73"/>
      <c r="LAL17" s="121"/>
      <c r="LBI17" s="73"/>
      <c r="LBK17" s="121"/>
      <c r="LCH17" s="73"/>
      <c r="LCJ17" s="121"/>
      <c r="LDG17" s="73"/>
      <c r="LDI17" s="121"/>
      <c r="LEF17" s="73"/>
      <c r="LEH17" s="121"/>
      <c r="LFE17" s="73"/>
      <c r="LFG17" s="121"/>
      <c r="LGD17" s="73"/>
      <c r="LGF17" s="121"/>
      <c r="LHC17" s="73"/>
      <c r="LHE17" s="121"/>
      <c r="LIB17" s="73"/>
      <c r="LID17" s="121"/>
      <c r="LJA17" s="73"/>
      <c r="LJC17" s="121"/>
      <c r="LJZ17" s="73"/>
      <c r="LKB17" s="121"/>
      <c r="LKY17" s="73"/>
      <c r="LLA17" s="121"/>
      <c r="LLX17" s="73"/>
      <c r="LLZ17" s="121"/>
      <c r="LMW17" s="73"/>
      <c r="LMY17" s="121"/>
      <c r="LNV17" s="73"/>
      <c r="LNX17" s="121"/>
      <c r="LOU17" s="73"/>
      <c r="LOW17" s="121"/>
      <c r="LPT17" s="73"/>
      <c r="LPV17" s="121"/>
      <c r="LQS17" s="73"/>
      <c r="LQU17" s="121"/>
      <c r="LRR17" s="73"/>
      <c r="LRT17" s="121"/>
      <c r="LSQ17" s="73"/>
      <c r="LSS17" s="121"/>
      <c r="LTP17" s="73"/>
      <c r="LTR17" s="121"/>
      <c r="LUO17" s="73"/>
      <c r="LUQ17" s="121"/>
      <c r="LVN17" s="73"/>
      <c r="LVP17" s="121"/>
      <c r="LWM17" s="73"/>
      <c r="LWO17" s="121"/>
      <c r="LXL17" s="73"/>
      <c r="LXN17" s="121"/>
      <c r="LYK17" s="73"/>
      <c r="LYM17" s="121"/>
      <c r="LZJ17" s="73"/>
      <c r="LZL17" s="121"/>
      <c r="MAI17" s="73"/>
      <c r="MAK17" s="121"/>
      <c r="MBH17" s="73"/>
      <c r="MBJ17" s="121"/>
      <c r="MCG17" s="73"/>
      <c r="MCI17" s="121"/>
      <c r="MDF17" s="73"/>
      <c r="MDH17" s="121"/>
      <c r="MEE17" s="73"/>
      <c r="MEG17" s="121"/>
      <c r="MFD17" s="73"/>
      <c r="MFF17" s="121"/>
      <c r="MGC17" s="73"/>
      <c r="MGE17" s="121"/>
      <c r="MHB17" s="73"/>
      <c r="MHD17" s="121"/>
      <c r="MIA17" s="73"/>
      <c r="MIC17" s="121"/>
      <c r="MIZ17" s="73"/>
      <c r="MJB17" s="121"/>
      <c r="MJY17" s="73"/>
      <c r="MKA17" s="121"/>
      <c r="MKX17" s="73"/>
      <c r="MKZ17" s="121"/>
      <c r="MLW17" s="73"/>
      <c r="MLY17" s="121"/>
      <c r="MMV17" s="73"/>
      <c r="MMX17" s="121"/>
      <c r="MNU17" s="73"/>
      <c r="MNW17" s="121"/>
      <c r="MOT17" s="73"/>
      <c r="MOV17" s="121"/>
      <c r="MPS17" s="73"/>
      <c r="MPU17" s="121"/>
      <c r="MQR17" s="73"/>
      <c r="MQT17" s="121"/>
      <c r="MRQ17" s="73"/>
      <c r="MRS17" s="121"/>
      <c r="MSP17" s="73"/>
      <c r="MSR17" s="121"/>
      <c r="MTO17" s="73"/>
      <c r="MTQ17" s="121"/>
      <c r="MUN17" s="73"/>
      <c r="MUP17" s="121"/>
      <c r="MVM17" s="73"/>
      <c r="MVO17" s="121"/>
      <c r="MWL17" s="73"/>
      <c r="MWN17" s="121"/>
      <c r="MXK17" s="73"/>
      <c r="MXM17" s="121"/>
      <c r="MYJ17" s="73"/>
      <c r="MYL17" s="121"/>
      <c r="MZI17" s="73"/>
      <c r="MZK17" s="121"/>
      <c r="NAH17" s="73"/>
      <c r="NAJ17" s="121"/>
      <c r="NBG17" s="73"/>
      <c r="NBI17" s="121"/>
      <c r="NCF17" s="73"/>
      <c r="NCH17" s="121"/>
      <c r="NDE17" s="73"/>
      <c r="NDG17" s="121"/>
      <c r="NED17" s="73"/>
      <c r="NEF17" s="121"/>
      <c r="NFC17" s="73"/>
      <c r="NFE17" s="121"/>
      <c r="NGB17" s="73"/>
      <c r="NGD17" s="121"/>
      <c r="NHA17" s="73"/>
      <c r="NHC17" s="121"/>
      <c r="NHZ17" s="73"/>
      <c r="NIB17" s="121"/>
      <c r="NIY17" s="73"/>
      <c r="NJA17" s="121"/>
      <c r="NJX17" s="73"/>
      <c r="NJZ17" s="121"/>
      <c r="NKW17" s="73"/>
      <c r="NKY17" s="121"/>
      <c r="NLV17" s="73"/>
      <c r="NLX17" s="121"/>
      <c r="NMU17" s="73"/>
      <c r="NMW17" s="121"/>
      <c r="NNT17" s="73"/>
      <c r="NNV17" s="121"/>
      <c r="NOS17" s="73"/>
      <c r="NOU17" s="121"/>
      <c r="NPR17" s="73"/>
      <c r="NPT17" s="121"/>
      <c r="NQQ17" s="73"/>
      <c r="NQS17" s="121"/>
      <c r="NRP17" s="73"/>
      <c r="NRR17" s="121"/>
      <c r="NSO17" s="73"/>
      <c r="NSQ17" s="121"/>
      <c r="NTN17" s="73"/>
      <c r="NTP17" s="121"/>
      <c r="NUM17" s="73"/>
      <c r="NUO17" s="121"/>
      <c r="NVL17" s="73"/>
      <c r="NVN17" s="121"/>
      <c r="NWK17" s="73"/>
      <c r="NWM17" s="121"/>
      <c r="NXJ17" s="73"/>
      <c r="NXL17" s="121"/>
      <c r="NYI17" s="73"/>
      <c r="NYK17" s="121"/>
      <c r="NZH17" s="73"/>
      <c r="NZJ17" s="121"/>
      <c r="OAG17" s="73"/>
      <c r="OAI17" s="121"/>
      <c r="OBF17" s="73"/>
      <c r="OBH17" s="121"/>
      <c r="OCE17" s="73"/>
      <c r="OCG17" s="121"/>
      <c r="ODD17" s="73"/>
      <c r="ODF17" s="121"/>
      <c r="OEC17" s="73"/>
      <c r="OEE17" s="121"/>
      <c r="OFB17" s="73"/>
      <c r="OFD17" s="121"/>
      <c r="OGA17" s="73"/>
      <c r="OGC17" s="121"/>
      <c r="OGZ17" s="73"/>
      <c r="OHB17" s="121"/>
      <c r="OHY17" s="73"/>
      <c r="OIA17" s="121"/>
      <c r="OIX17" s="73"/>
      <c r="OIZ17" s="121"/>
      <c r="OJW17" s="73"/>
      <c r="OJY17" s="121"/>
      <c r="OKV17" s="73"/>
      <c r="OKX17" s="121"/>
      <c r="OLU17" s="73"/>
      <c r="OLW17" s="121"/>
      <c r="OMT17" s="73"/>
      <c r="OMV17" s="121"/>
      <c r="ONS17" s="73"/>
      <c r="ONU17" s="121"/>
      <c r="OOR17" s="73"/>
      <c r="OOT17" s="121"/>
      <c r="OPQ17" s="73"/>
      <c r="OPS17" s="121"/>
      <c r="OQP17" s="73"/>
      <c r="OQR17" s="121"/>
      <c r="ORO17" s="73"/>
      <c r="ORQ17" s="121"/>
      <c r="OSN17" s="73"/>
      <c r="OSP17" s="121"/>
      <c r="OTM17" s="73"/>
      <c r="OTO17" s="121"/>
      <c r="OUL17" s="73"/>
      <c r="OUN17" s="121"/>
      <c r="OVK17" s="73"/>
      <c r="OVM17" s="121"/>
      <c r="OWJ17" s="73"/>
      <c r="OWL17" s="121"/>
      <c r="OXI17" s="73"/>
      <c r="OXK17" s="121"/>
      <c r="OYH17" s="73"/>
      <c r="OYJ17" s="121"/>
      <c r="OZG17" s="73"/>
      <c r="OZI17" s="121"/>
      <c r="PAF17" s="73"/>
      <c r="PAH17" s="121"/>
      <c r="PBE17" s="73"/>
      <c r="PBG17" s="121"/>
      <c r="PCD17" s="73"/>
      <c r="PCF17" s="121"/>
      <c r="PDC17" s="73"/>
      <c r="PDE17" s="121"/>
      <c r="PEB17" s="73"/>
      <c r="PED17" s="121"/>
      <c r="PFA17" s="73"/>
      <c r="PFC17" s="121"/>
      <c r="PFZ17" s="73"/>
      <c r="PGB17" s="121"/>
      <c r="PGY17" s="73"/>
      <c r="PHA17" s="121"/>
      <c r="PHX17" s="73"/>
      <c r="PHZ17" s="121"/>
      <c r="PIW17" s="73"/>
      <c r="PIY17" s="121"/>
      <c r="PJV17" s="73"/>
      <c r="PJX17" s="121"/>
      <c r="PKU17" s="73"/>
      <c r="PKW17" s="121"/>
      <c r="PLT17" s="73"/>
      <c r="PLV17" s="121"/>
      <c r="PMS17" s="73"/>
      <c r="PMU17" s="121"/>
      <c r="PNR17" s="73"/>
      <c r="PNT17" s="121"/>
      <c r="POQ17" s="73"/>
      <c r="POS17" s="121"/>
      <c r="PPP17" s="73"/>
      <c r="PPR17" s="121"/>
      <c r="PQO17" s="73"/>
      <c r="PQQ17" s="121"/>
      <c r="PRN17" s="73"/>
      <c r="PRP17" s="121"/>
      <c r="PSM17" s="73"/>
      <c r="PSO17" s="121"/>
      <c r="PTL17" s="73"/>
      <c r="PTN17" s="121"/>
      <c r="PUK17" s="73"/>
      <c r="PUM17" s="121"/>
      <c r="PVJ17" s="73"/>
      <c r="PVL17" s="121"/>
      <c r="PWI17" s="73"/>
      <c r="PWK17" s="121"/>
      <c r="PXH17" s="73"/>
      <c r="PXJ17" s="121"/>
      <c r="PYG17" s="73"/>
      <c r="PYI17" s="121"/>
      <c r="PZF17" s="73"/>
      <c r="PZH17" s="121"/>
      <c r="QAE17" s="73"/>
      <c r="QAG17" s="121"/>
      <c r="QBD17" s="73"/>
      <c r="QBF17" s="121"/>
      <c r="QCC17" s="73"/>
      <c r="QCE17" s="121"/>
      <c r="QDB17" s="73"/>
      <c r="QDD17" s="121"/>
      <c r="QEA17" s="73"/>
      <c r="QEC17" s="121"/>
      <c r="QEZ17" s="73"/>
      <c r="QFB17" s="121"/>
      <c r="QFY17" s="73"/>
      <c r="QGA17" s="121"/>
      <c r="QGX17" s="73"/>
      <c r="QGZ17" s="121"/>
      <c r="QHW17" s="73"/>
      <c r="QHY17" s="121"/>
      <c r="QIV17" s="73"/>
      <c r="QIX17" s="121"/>
      <c r="QJU17" s="73"/>
      <c r="QJW17" s="121"/>
      <c r="QKT17" s="73"/>
      <c r="QKV17" s="121"/>
      <c r="QLS17" s="73"/>
      <c r="QLU17" s="121"/>
      <c r="QMR17" s="73"/>
      <c r="QMT17" s="121"/>
      <c r="QNQ17" s="73"/>
      <c r="QNS17" s="121"/>
      <c r="QOP17" s="73"/>
      <c r="QOR17" s="121"/>
      <c r="QPO17" s="73"/>
      <c r="QPQ17" s="121"/>
      <c r="QQN17" s="73"/>
      <c r="QQP17" s="121"/>
      <c r="QRM17" s="73"/>
      <c r="QRO17" s="121"/>
      <c r="QSL17" s="73"/>
      <c r="QSN17" s="121"/>
      <c r="QTK17" s="73"/>
      <c r="QTM17" s="121"/>
      <c r="QUJ17" s="73"/>
      <c r="QUL17" s="121"/>
      <c r="QVI17" s="73"/>
      <c r="QVK17" s="121"/>
      <c r="QWH17" s="73"/>
      <c r="QWJ17" s="121"/>
      <c r="QXG17" s="73"/>
      <c r="QXI17" s="121"/>
      <c r="QYF17" s="73"/>
      <c r="QYH17" s="121"/>
      <c r="QZE17" s="73"/>
      <c r="QZG17" s="121"/>
      <c r="RAD17" s="73"/>
      <c r="RAF17" s="121"/>
      <c r="RBC17" s="73"/>
      <c r="RBE17" s="121"/>
      <c r="RCB17" s="73"/>
      <c r="RCD17" s="121"/>
      <c r="RDA17" s="73"/>
      <c r="RDC17" s="121"/>
      <c r="RDZ17" s="73"/>
      <c r="REB17" s="121"/>
      <c r="REY17" s="73"/>
      <c r="RFA17" s="121"/>
      <c r="RFX17" s="73"/>
      <c r="RFZ17" s="121"/>
      <c r="RGW17" s="73"/>
      <c r="RGY17" s="121"/>
      <c r="RHV17" s="73"/>
      <c r="RHX17" s="121"/>
      <c r="RIU17" s="73"/>
      <c r="RIW17" s="121"/>
      <c r="RJT17" s="73"/>
      <c r="RJV17" s="121"/>
      <c r="RKS17" s="73"/>
      <c r="RKU17" s="121"/>
      <c r="RLR17" s="73"/>
      <c r="RLT17" s="121"/>
      <c r="RMQ17" s="73"/>
      <c r="RMS17" s="121"/>
      <c r="RNP17" s="73"/>
      <c r="RNR17" s="121"/>
      <c r="ROO17" s="73"/>
      <c r="ROQ17" s="121"/>
      <c r="RPN17" s="73"/>
      <c r="RPP17" s="121"/>
      <c r="RQM17" s="73"/>
      <c r="RQO17" s="121"/>
      <c r="RRL17" s="73"/>
      <c r="RRN17" s="121"/>
      <c r="RSK17" s="73"/>
      <c r="RSM17" s="121"/>
      <c r="RTJ17" s="73"/>
      <c r="RTL17" s="121"/>
      <c r="RUI17" s="73"/>
      <c r="RUK17" s="121"/>
      <c r="RVH17" s="73"/>
      <c r="RVJ17" s="121"/>
      <c r="RWG17" s="73"/>
      <c r="RWI17" s="121"/>
      <c r="RXF17" s="73"/>
      <c r="RXH17" s="121"/>
      <c r="RYE17" s="73"/>
      <c r="RYG17" s="121"/>
      <c r="RZD17" s="73"/>
      <c r="RZF17" s="121"/>
      <c r="SAC17" s="73"/>
      <c r="SAE17" s="121"/>
      <c r="SBB17" s="73"/>
      <c r="SBD17" s="121"/>
      <c r="SCA17" s="73"/>
      <c r="SCC17" s="121"/>
      <c r="SCZ17" s="73"/>
      <c r="SDB17" s="121"/>
      <c r="SDY17" s="73"/>
      <c r="SEA17" s="121"/>
      <c r="SEX17" s="73"/>
      <c r="SEZ17" s="121"/>
      <c r="SFW17" s="73"/>
      <c r="SFY17" s="121"/>
      <c r="SGV17" s="73"/>
      <c r="SGX17" s="121"/>
      <c r="SHU17" s="73"/>
      <c r="SHW17" s="121"/>
      <c r="SIT17" s="73"/>
      <c r="SIV17" s="121"/>
      <c r="SJS17" s="73"/>
      <c r="SJU17" s="121"/>
      <c r="SKR17" s="73"/>
      <c r="SKT17" s="121"/>
      <c r="SLQ17" s="73"/>
      <c r="SLS17" s="121"/>
      <c r="SMP17" s="73"/>
      <c r="SMR17" s="121"/>
      <c r="SNO17" s="73"/>
      <c r="SNQ17" s="121"/>
      <c r="SON17" s="73"/>
      <c r="SOP17" s="121"/>
      <c r="SPM17" s="73"/>
      <c r="SPO17" s="121"/>
      <c r="SQL17" s="73"/>
      <c r="SQN17" s="121"/>
      <c r="SRK17" s="73"/>
      <c r="SRM17" s="121"/>
      <c r="SSJ17" s="73"/>
      <c r="SSL17" s="121"/>
      <c r="STI17" s="73"/>
      <c r="STK17" s="121"/>
      <c r="SUH17" s="73"/>
      <c r="SUJ17" s="121"/>
      <c r="SVG17" s="73"/>
      <c r="SVI17" s="121"/>
      <c r="SWF17" s="73"/>
      <c r="SWH17" s="121"/>
      <c r="SXE17" s="73"/>
      <c r="SXG17" s="121"/>
      <c r="SYD17" s="73"/>
      <c r="SYF17" s="121"/>
      <c r="SZC17" s="73"/>
      <c r="SZE17" s="121"/>
      <c r="TAB17" s="73"/>
      <c r="TAD17" s="121"/>
      <c r="TBA17" s="73"/>
      <c r="TBC17" s="121"/>
      <c r="TBZ17" s="73"/>
      <c r="TCB17" s="121"/>
      <c r="TCY17" s="73"/>
      <c r="TDA17" s="121"/>
      <c r="TDX17" s="73"/>
      <c r="TDZ17" s="121"/>
      <c r="TEW17" s="73"/>
      <c r="TEY17" s="121"/>
      <c r="TFV17" s="73"/>
      <c r="TFX17" s="121"/>
      <c r="TGU17" s="73"/>
      <c r="TGW17" s="121"/>
      <c r="THT17" s="73"/>
      <c r="THV17" s="121"/>
      <c r="TIS17" s="73"/>
      <c r="TIU17" s="121"/>
      <c r="TJR17" s="73"/>
      <c r="TJT17" s="121"/>
      <c r="TKQ17" s="73"/>
      <c r="TKS17" s="121"/>
      <c r="TLP17" s="73"/>
      <c r="TLR17" s="121"/>
      <c r="TMO17" s="73"/>
      <c r="TMQ17" s="121"/>
      <c r="TNN17" s="73"/>
      <c r="TNP17" s="121"/>
      <c r="TOM17" s="73"/>
      <c r="TOO17" s="121"/>
      <c r="TPL17" s="73"/>
      <c r="TPN17" s="121"/>
      <c r="TQK17" s="73"/>
      <c r="TQM17" s="121"/>
      <c r="TRJ17" s="73"/>
      <c r="TRL17" s="121"/>
      <c r="TSI17" s="73"/>
      <c r="TSK17" s="121"/>
      <c r="TTH17" s="73"/>
      <c r="TTJ17" s="121"/>
      <c r="TUG17" s="73"/>
      <c r="TUI17" s="121"/>
      <c r="TVF17" s="73"/>
      <c r="TVH17" s="121"/>
      <c r="TWE17" s="73"/>
      <c r="TWG17" s="121"/>
      <c r="TXD17" s="73"/>
      <c r="TXF17" s="121"/>
      <c r="TYC17" s="73"/>
      <c r="TYE17" s="121"/>
      <c r="TZB17" s="73"/>
      <c r="TZD17" s="121"/>
      <c r="UAA17" s="73"/>
      <c r="UAC17" s="121"/>
      <c r="UAZ17" s="73"/>
      <c r="UBB17" s="121"/>
      <c r="UBY17" s="73"/>
      <c r="UCA17" s="121"/>
      <c r="UCX17" s="73"/>
      <c r="UCZ17" s="121"/>
      <c r="UDW17" s="73"/>
      <c r="UDY17" s="121"/>
      <c r="UEV17" s="73"/>
      <c r="UEX17" s="121"/>
      <c r="UFU17" s="73"/>
      <c r="UFW17" s="121"/>
      <c r="UGT17" s="73"/>
      <c r="UGV17" s="121"/>
      <c r="UHS17" s="73"/>
      <c r="UHU17" s="121"/>
      <c r="UIR17" s="73"/>
      <c r="UIT17" s="121"/>
      <c r="UJQ17" s="73"/>
      <c r="UJS17" s="121"/>
      <c r="UKP17" s="73"/>
      <c r="UKR17" s="121"/>
      <c r="ULO17" s="73"/>
      <c r="ULQ17" s="121"/>
      <c r="UMN17" s="73"/>
      <c r="UMP17" s="121"/>
      <c r="UNM17" s="73"/>
      <c r="UNO17" s="121"/>
      <c r="UOL17" s="73"/>
      <c r="UON17" s="121"/>
      <c r="UPK17" s="73"/>
      <c r="UPM17" s="121"/>
      <c r="UQJ17" s="73"/>
      <c r="UQL17" s="121"/>
      <c r="URI17" s="73"/>
      <c r="URK17" s="121"/>
      <c r="USH17" s="73"/>
      <c r="USJ17" s="121"/>
      <c r="UTG17" s="73"/>
      <c r="UTI17" s="121"/>
      <c r="UUF17" s="73"/>
      <c r="UUH17" s="121"/>
      <c r="UVE17" s="73"/>
      <c r="UVG17" s="121"/>
      <c r="UWD17" s="73"/>
      <c r="UWF17" s="121"/>
      <c r="UXC17" s="73"/>
      <c r="UXE17" s="121"/>
      <c r="UYB17" s="73"/>
      <c r="UYD17" s="121"/>
      <c r="UZA17" s="73"/>
      <c r="UZC17" s="121"/>
      <c r="UZZ17" s="73"/>
      <c r="VAB17" s="121"/>
      <c r="VAY17" s="73"/>
      <c r="VBA17" s="121"/>
      <c r="VBX17" s="73"/>
      <c r="VBZ17" s="121"/>
      <c r="VCW17" s="73"/>
      <c r="VCY17" s="121"/>
      <c r="VDV17" s="73"/>
      <c r="VDX17" s="121"/>
      <c r="VEU17" s="73"/>
      <c r="VEW17" s="121"/>
      <c r="VFT17" s="73"/>
      <c r="VFV17" s="121"/>
      <c r="VGS17" s="73"/>
      <c r="VGU17" s="121"/>
      <c r="VHR17" s="73"/>
      <c r="VHT17" s="121"/>
      <c r="VIQ17" s="73"/>
      <c r="VIS17" s="121"/>
      <c r="VJP17" s="73"/>
      <c r="VJR17" s="121"/>
      <c r="VKO17" s="73"/>
      <c r="VKQ17" s="121"/>
      <c r="VLN17" s="73"/>
      <c r="VLP17" s="121"/>
      <c r="VMM17" s="73"/>
      <c r="VMO17" s="121"/>
      <c r="VNL17" s="73"/>
      <c r="VNN17" s="121"/>
      <c r="VOK17" s="73"/>
      <c r="VOM17" s="121"/>
      <c r="VPJ17" s="73"/>
      <c r="VPL17" s="121"/>
      <c r="VQI17" s="73"/>
      <c r="VQK17" s="121"/>
      <c r="VRH17" s="73"/>
      <c r="VRJ17" s="121"/>
      <c r="VSG17" s="73"/>
      <c r="VSI17" s="121"/>
      <c r="VTF17" s="73"/>
      <c r="VTH17" s="121"/>
      <c r="VUE17" s="73"/>
      <c r="VUG17" s="121"/>
      <c r="VVD17" s="73"/>
      <c r="VVF17" s="121"/>
      <c r="VWC17" s="73"/>
      <c r="VWE17" s="121"/>
      <c r="VXB17" s="73"/>
      <c r="VXD17" s="121"/>
      <c r="VYA17" s="73"/>
      <c r="VYC17" s="121"/>
      <c r="VYZ17" s="73"/>
      <c r="VZB17" s="121"/>
      <c r="VZY17" s="73"/>
      <c r="WAA17" s="121"/>
      <c r="WAX17" s="73"/>
      <c r="WAZ17" s="121"/>
      <c r="WBW17" s="73"/>
      <c r="WBY17" s="121"/>
      <c r="WCV17" s="73"/>
      <c r="WCX17" s="121"/>
      <c r="WDU17" s="73"/>
      <c r="WDW17" s="121"/>
      <c r="WET17" s="73"/>
      <c r="WEV17" s="121"/>
      <c r="WFS17" s="73"/>
      <c r="WFU17" s="121"/>
      <c r="WGR17" s="73"/>
      <c r="WGT17" s="121"/>
      <c r="WHQ17" s="73"/>
      <c r="WHS17" s="121"/>
      <c r="WIP17" s="73"/>
      <c r="WIR17" s="121"/>
      <c r="WJO17" s="73"/>
      <c r="WJQ17" s="121"/>
      <c r="WKN17" s="73"/>
      <c r="WKP17" s="121"/>
      <c r="WLM17" s="73"/>
      <c r="WLO17" s="121"/>
      <c r="WML17" s="73"/>
      <c r="WMN17" s="121"/>
      <c r="WNK17" s="73"/>
      <c r="WNM17" s="121"/>
      <c r="WOJ17" s="73"/>
      <c r="WOL17" s="121"/>
      <c r="WPI17" s="73"/>
      <c r="WPK17" s="121"/>
      <c r="WQH17" s="73"/>
      <c r="WQJ17" s="121"/>
      <c r="WRG17" s="73"/>
      <c r="WRI17" s="121"/>
      <c r="WSF17" s="73"/>
      <c r="WSH17" s="121"/>
      <c r="WTE17" s="73"/>
      <c r="WTG17" s="121"/>
      <c r="WUD17" s="73"/>
      <c r="WUF17" s="121"/>
      <c r="WVC17" s="73"/>
      <c r="WVE17" s="121"/>
      <c r="WWB17" s="73"/>
      <c r="WWD17" s="121"/>
      <c r="WXA17" s="73"/>
      <c r="WXC17" s="121"/>
      <c r="WXZ17" s="73"/>
      <c r="WYB17" s="121"/>
      <c r="WYY17" s="73"/>
      <c r="WZA17" s="121"/>
      <c r="WZX17" s="73"/>
      <c r="WZZ17" s="121"/>
      <c r="XAW17" s="73"/>
      <c r="XAY17" s="121"/>
      <c r="XBV17" s="73"/>
      <c r="XBX17" s="121"/>
      <c r="XCU17" s="73"/>
      <c r="XCW17" s="121"/>
      <c r="XDT17" s="73"/>
      <c r="XDV17" s="121"/>
      <c r="XES17" s="73"/>
      <c r="XEU17" s="121"/>
    </row>
    <row r="18" spans="1:1023 1025:2048 2050:3050 3073:4075 4098:5100 5123:6125 6148:7150 7173:8175 8198:9200 9223:10225 10248:11250 11273:12275 12298:13300 13323:14325 14348:15350 15373:16375" hidden="1">
      <c r="A18" s="31" t="s">
        <v>37</v>
      </c>
      <c r="B18" s="109">
        <v>8.1999999999999993</v>
      </c>
      <c r="C18" s="108">
        <v>0</v>
      </c>
      <c r="D18" s="108">
        <v>0</v>
      </c>
      <c r="E18" s="108">
        <v>0</v>
      </c>
      <c r="F18" s="108">
        <v>0</v>
      </c>
      <c r="G18" s="108">
        <v>0</v>
      </c>
      <c r="H18" s="108">
        <v>0</v>
      </c>
      <c r="I18" s="108">
        <v>0</v>
      </c>
      <c r="J18" s="108">
        <v>0</v>
      </c>
      <c r="K18" s="108">
        <v>0</v>
      </c>
      <c r="L18" s="108">
        <v>0</v>
      </c>
      <c r="M18" s="108">
        <v>0</v>
      </c>
      <c r="N18" s="108">
        <v>0</v>
      </c>
      <c r="O18" s="108">
        <v>0</v>
      </c>
      <c r="P18" s="108">
        <v>0</v>
      </c>
      <c r="Q18" s="108">
        <v>0</v>
      </c>
      <c r="R18" s="108">
        <v>0</v>
      </c>
      <c r="S18" s="108">
        <v>0</v>
      </c>
      <c r="T18" s="108">
        <v>4</v>
      </c>
      <c r="U18" s="108">
        <v>5.5</v>
      </c>
      <c r="V18" s="108">
        <v>2.5</v>
      </c>
      <c r="W18" s="108">
        <v>8.1999999999999993</v>
      </c>
      <c r="X18" s="108">
        <v>8.1999999999999993</v>
      </c>
      <c r="Y18" s="108">
        <v>8.1999999999999993</v>
      </c>
      <c r="Z18" s="108"/>
      <c r="AA18" s="108"/>
      <c r="AB18" s="108"/>
      <c r="AC18" s="108">
        <f>8</f>
        <v>8</v>
      </c>
      <c r="AV18" s="73"/>
      <c r="AX18" s="121"/>
      <c r="BU18" s="73"/>
      <c r="BW18" s="121"/>
      <c r="CT18" s="73"/>
      <c r="CV18" s="121"/>
      <c r="DS18" s="73"/>
      <c r="DU18" s="121"/>
      <c r="ER18" s="73"/>
      <c r="ET18" s="121"/>
      <c r="FQ18" s="73"/>
      <c r="FS18" s="121"/>
      <c r="GP18" s="73"/>
      <c r="GR18" s="121"/>
      <c r="HO18" s="73"/>
      <c r="HQ18" s="121"/>
      <c r="IN18" s="73"/>
      <c r="IP18" s="121"/>
      <c r="JM18" s="73"/>
      <c r="JO18" s="121"/>
      <c r="KL18" s="73"/>
      <c r="KN18" s="121"/>
      <c r="LK18" s="73"/>
      <c r="LM18" s="121"/>
      <c r="MJ18" s="73"/>
      <c r="ML18" s="121"/>
      <c r="NI18" s="73"/>
      <c r="NK18" s="121"/>
      <c r="OH18" s="73"/>
      <c r="OJ18" s="121"/>
      <c r="PG18" s="73"/>
      <c r="PI18" s="121"/>
      <c r="QF18" s="73"/>
      <c r="QH18" s="121"/>
      <c r="RE18" s="73"/>
      <c r="RG18" s="121"/>
      <c r="SD18" s="73"/>
      <c r="SF18" s="121"/>
      <c r="TC18" s="73"/>
      <c r="TE18" s="121"/>
      <c r="UB18" s="73"/>
      <c r="UD18" s="121"/>
      <c r="VA18" s="73"/>
      <c r="VC18" s="121"/>
      <c r="VZ18" s="73"/>
      <c r="WB18" s="121"/>
      <c r="WY18" s="73"/>
      <c r="XA18" s="121"/>
      <c r="XX18" s="73"/>
      <c r="XZ18" s="121"/>
      <c r="YW18" s="73"/>
      <c r="YY18" s="121"/>
      <c r="ZV18" s="73"/>
      <c r="ZX18" s="121"/>
      <c r="AAU18" s="73"/>
      <c r="AAW18" s="121"/>
      <c r="ABT18" s="73"/>
      <c r="ABV18" s="121"/>
      <c r="ACS18" s="73"/>
      <c r="ACU18" s="121"/>
      <c r="ADR18" s="73"/>
      <c r="ADT18" s="121"/>
      <c r="AEQ18" s="73"/>
      <c r="AES18" s="121"/>
      <c r="AFP18" s="73"/>
      <c r="AFR18" s="121"/>
      <c r="AGO18" s="73"/>
      <c r="AGQ18" s="121"/>
      <c r="AHN18" s="73"/>
      <c r="AHP18" s="121"/>
      <c r="AIM18" s="73"/>
      <c r="AIO18" s="121"/>
      <c r="AJL18" s="73"/>
      <c r="AJN18" s="121"/>
      <c r="AKK18" s="73"/>
      <c r="AKM18" s="121"/>
      <c r="ALJ18" s="73"/>
      <c r="ALL18" s="121"/>
      <c r="AMI18" s="73"/>
      <c r="AMK18" s="121"/>
      <c r="ANH18" s="73"/>
      <c r="ANJ18" s="121"/>
      <c r="AOG18" s="73"/>
      <c r="AOI18" s="121"/>
      <c r="APF18" s="73"/>
      <c r="APH18" s="121"/>
      <c r="AQE18" s="73"/>
      <c r="AQG18" s="121"/>
      <c r="ARD18" s="73"/>
      <c r="ARF18" s="121"/>
      <c r="ASC18" s="73"/>
      <c r="ASE18" s="121"/>
      <c r="ATB18" s="73"/>
      <c r="ATD18" s="121"/>
      <c r="AUA18" s="73"/>
      <c r="AUC18" s="121"/>
      <c r="AUZ18" s="73"/>
      <c r="AVB18" s="121"/>
      <c r="AVY18" s="73"/>
      <c r="AWA18" s="121"/>
      <c r="AWX18" s="73"/>
      <c r="AWZ18" s="121"/>
      <c r="AXW18" s="73"/>
      <c r="AXY18" s="121"/>
      <c r="AYV18" s="73"/>
      <c r="AYX18" s="121"/>
      <c r="AZU18" s="73"/>
      <c r="AZW18" s="121"/>
      <c r="BAT18" s="73"/>
      <c r="BAV18" s="121"/>
      <c r="BBS18" s="73"/>
      <c r="BBU18" s="121"/>
      <c r="BCR18" s="73"/>
      <c r="BCT18" s="121"/>
      <c r="BDQ18" s="73"/>
      <c r="BDS18" s="121"/>
      <c r="BEP18" s="73"/>
      <c r="BER18" s="121"/>
      <c r="BFO18" s="73"/>
      <c r="BFQ18" s="121"/>
      <c r="BGN18" s="73"/>
      <c r="BGP18" s="121"/>
      <c r="BHM18" s="73"/>
      <c r="BHO18" s="121"/>
      <c r="BIL18" s="73"/>
      <c r="BIN18" s="121"/>
      <c r="BJK18" s="73"/>
      <c r="BJM18" s="121"/>
      <c r="BKJ18" s="73"/>
      <c r="BKL18" s="121"/>
      <c r="BLI18" s="73"/>
      <c r="BLK18" s="121"/>
      <c r="BMH18" s="73"/>
      <c r="BMJ18" s="121"/>
      <c r="BNG18" s="73"/>
      <c r="BNI18" s="121"/>
      <c r="BOF18" s="73"/>
      <c r="BOH18" s="121"/>
      <c r="BPE18" s="73"/>
      <c r="BPG18" s="121"/>
      <c r="BQD18" s="73"/>
      <c r="BQF18" s="121"/>
      <c r="BRC18" s="73"/>
      <c r="BRE18" s="121"/>
      <c r="BSB18" s="73"/>
      <c r="BSD18" s="121"/>
      <c r="BTA18" s="73"/>
      <c r="BTC18" s="121"/>
      <c r="BTZ18" s="73"/>
      <c r="BUB18" s="121"/>
      <c r="BUY18" s="73"/>
      <c r="BVA18" s="121"/>
      <c r="BVX18" s="73"/>
      <c r="BVZ18" s="121"/>
      <c r="BWW18" s="73"/>
      <c r="BWY18" s="121"/>
      <c r="BXV18" s="73"/>
      <c r="BXX18" s="121"/>
      <c r="BYU18" s="73"/>
      <c r="BYW18" s="121"/>
      <c r="BZT18" s="73"/>
      <c r="BZV18" s="121"/>
      <c r="CAS18" s="73"/>
      <c r="CAU18" s="121"/>
      <c r="CBR18" s="73"/>
      <c r="CBT18" s="121"/>
      <c r="CCQ18" s="73"/>
      <c r="CCS18" s="121"/>
      <c r="CDP18" s="73"/>
      <c r="CDR18" s="121"/>
      <c r="CEO18" s="73"/>
      <c r="CEQ18" s="121"/>
      <c r="CFN18" s="73"/>
      <c r="CFP18" s="121"/>
      <c r="CGM18" s="73"/>
      <c r="CGO18" s="121"/>
      <c r="CHL18" s="73"/>
      <c r="CHN18" s="121"/>
      <c r="CIK18" s="73"/>
      <c r="CIM18" s="121"/>
      <c r="CJJ18" s="73"/>
      <c r="CJL18" s="121"/>
      <c r="CKI18" s="73"/>
      <c r="CKK18" s="121"/>
      <c r="CLH18" s="73"/>
      <c r="CLJ18" s="121"/>
      <c r="CMG18" s="73"/>
      <c r="CMI18" s="121"/>
      <c r="CNF18" s="73"/>
      <c r="CNH18" s="121"/>
      <c r="COE18" s="73"/>
      <c r="COG18" s="121"/>
      <c r="CPD18" s="73"/>
      <c r="CPF18" s="121"/>
      <c r="CQC18" s="73"/>
      <c r="CQE18" s="121"/>
      <c r="CRB18" s="73"/>
      <c r="CRD18" s="121"/>
      <c r="CSA18" s="73"/>
      <c r="CSC18" s="121"/>
      <c r="CSZ18" s="73"/>
      <c r="CTB18" s="121"/>
      <c r="CTY18" s="73"/>
      <c r="CUA18" s="121"/>
      <c r="CUX18" s="73"/>
      <c r="CUZ18" s="121"/>
      <c r="CVW18" s="73"/>
      <c r="CVY18" s="121"/>
      <c r="CWV18" s="73"/>
      <c r="CWX18" s="121"/>
      <c r="CXU18" s="73"/>
      <c r="CXW18" s="121"/>
      <c r="CYT18" s="73"/>
      <c r="CYV18" s="121"/>
      <c r="CZS18" s="73"/>
      <c r="CZU18" s="121"/>
      <c r="DAR18" s="73"/>
      <c r="DAT18" s="121"/>
      <c r="DBQ18" s="73"/>
      <c r="DBS18" s="121"/>
      <c r="DCP18" s="73"/>
      <c r="DCR18" s="121"/>
      <c r="DDO18" s="73"/>
      <c r="DDQ18" s="121"/>
      <c r="DEN18" s="73"/>
      <c r="DEP18" s="121"/>
      <c r="DFM18" s="73"/>
      <c r="DFO18" s="121"/>
      <c r="DGL18" s="73"/>
      <c r="DGN18" s="121"/>
      <c r="DHK18" s="73"/>
      <c r="DHM18" s="121"/>
      <c r="DIJ18" s="73"/>
      <c r="DIL18" s="121"/>
      <c r="DJI18" s="73"/>
      <c r="DJK18" s="121"/>
      <c r="DKH18" s="73"/>
      <c r="DKJ18" s="121"/>
      <c r="DLG18" s="73"/>
      <c r="DLI18" s="121"/>
      <c r="DMF18" s="73"/>
      <c r="DMH18" s="121"/>
      <c r="DNE18" s="73"/>
      <c r="DNG18" s="121"/>
      <c r="DOD18" s="73"/>
      <c r="DOF18" s="121"/>
      <c r="DPC18" s="73"/>
      <c r="DPE18" s="121"/>
      <c r="DQB18" s="73"/>
      <c r="DQD18" s="121"/>
      <c r="DRA18" s="73"/>
      <c r="DRC18" s="121"/>
      <c r="DRZ18" s="73"/>
      <c r="DSB18" s="121"/>
      <c r="DSY18" s="73"/>
      <c r="DTA18" s="121"/>
      <c r="DTX18" s="73"/>
      <c r="DTZ18" s="121"/>
      <c r="DUW18" s="73"/>
      <c r="DUY18" s="121"/>
      <c r="DVV18" s="73"/>
      <c r="DVX18" s="121"/>
      <c r="DWU18" s="73"/>
      <c r="DWW18" s="121"/>
      <c r="DXT18" s="73"/>
      <c r="DXV18" s="121"/>
      <c r="DYS18" s="73"/>
      <c r="DYU18" s="121"/>
      <c r="DZR18" s="73"/>
      <c r="DZT18" s="121"/>
      <c r="EAQ18" s="73"/>
      <c r="EAS18" s="121"/>
      <c r="EBP18" s="73"/>
      <c r="EBR18" s="121"/>
      <c r="ECO18" s="73"/>
      <c r="ECQ18" s="121"/>
      <c r="EDN18" s="73"/>
      <c r="EDP18" s="121"/>
      <c r="EEM18" s="73"/>
      <c r="EEO18" s="121"/>
      <c r="EFL18" s="73"/>
      <c r="EFN18" s="121"/>
      <c r="EGK18" s="73"/>
      <c r="EGM18" s="121"/>
      <c r="EHJ18" s="73"/>
      <c r="EHL18" s="121"/>
      <c r="EII18" s="73"/>
      <c r="EIK18" s="121"/>
      <c r="EJH18" s="73"/>
      <c r="EJJ18" s="121"/>
      <c r="EKG18" s="73"/>
      <c r="EKI18" s="121"/>
      <c r="ELF18" s="73"/>
      <c r="ELH18" s="121"/>
      <c r="EME18" s="73"/>
      <c r="EMG18" s="121"/>
      <c r="END18" s="73"/>
      <c r="ENF18" s="121"/>
      <c r="EOC18" s="73"/>
      <c r="EOE18" s="121"/>
      <c r="EPB18" s="73"/>
      <c r="EPD18" s="121"/>
      <c r="EQA18" s="73"/>
      <c r="EQC18" s="121"/>
      <c r="EQZ18" s="73"/>
      <c r="ERB18" s="121"/>
      <c r="ERY18" s="73"/>
      <c r="ESA18" s="121"/>
      <c r="ESX18" s="73"/>
      <c r="ESZ18" s="121"/>
      <c r="ETW18" s="73"/>
      <c r="ETY18" s="121"/>
      <c r="EUV18" s="73"/>
      <c r="EUX18" s="121"/>
      <c r="EVU18" s="73"/>
      <c r="EVW18" s="121"/>
      <c r="EWT18" s="73"/>
      <c r="EWV18" s="121"/>
      <c r="EXS18" s="73"/>
      <c r="EXU18" s="121"/>
      <c r="EYR18" s="73"/>
      <c r="EYT18" s="121"/>
      <c r="EZQ18" s="73"/>
      <c r="EZS18" s="121"/>
      <c r="FAP18" s="73"/>
      <c r="FAR18" s="121"/>
      <c r="FBO18" s="73"/>
      <c r="FBQ18" s="121"/>
      <c r="FCN18" s="73"/>
      <c r="FCP18" s="121"/>
      <c r="FDM18" s="73"/>
      <c r="FDO18" s="121"/>
      <c r="FEL18" s="73"/>
      <c r="FEN18" s="121"/>
      <c r="FFK18" s="73"/>
      <c r="FFM18" s="121"/>
      <c r="FGJ18" s="73"/>
      <c r="FGL18" s="121"/>
      <c r="FHI18" s="73"/>
      <c r="FHK18" s="121"/>
      <c r="FIH18" s="73"/>
      <c r="FIJ18" s="121"/>
      <c r="FJG18" s="73"/>
      <c r="FJI18" s="121"/>
      <c r="FKF18" s="73"/>
      <c r="FKH18" s="121"/>
      <c r="FLE18" s="73"/>
      <c r="FLG18" s="121"/>
      <c r="FMD18" s="73"/>
      <c r="FMF18" s="121"/>
      <c r="FNC18" s="73"/>
      <c r="FNE18" s="121"/>
      <c r="FOB18" s="73"/>
      <c r="FOD18" s="121"/>
      <c r="FPA18" s="73"/>
      <c r="FPC18" s="121"/>
      <c r="FPZ18" s="73"/>
      <c r="FQB18" s="121"/>
      <c r="FQY18" s="73"/>
      <c r="FRA18" s="121"/>
      <c r="FRX18" s="73"/>
      <c r="FRZ18" s="121"/>
      <c r="FSW18" s="73"/>
      <c r="FSY18" s="121"/>
      <c r="FTV18" s="73"/>
      <c r="FTX18" s="121"/>
      <c r="FUU18" s="73"/>
      <c r="FUW18" s="121"/>
      <c r="FVT18" s="73"/>
      <c r="FVV18" s="121"/>
      <c r="FWS18" s="73"/>
      <c r="FWU18" s="121"/>
      <c r="FXR18" s="73"/>
      <c r="FXT18" s="121"/>
      <c r="FYQ18" s="73"/>
      <c r="FYS18" s="121"/>
      <c r="FZP18" s="73"/>
      <c r="FZR18" s="121"/>
      <c r="GAO18" s="73"/>
      <c r="GAQ18" s="121"/>
      <c r="GBN18" s="73"/>
      <c r="GBP18" s="121"/>
      <c r="GCM18" s="73"/>
      <c r="GCO18" s="121"/>
      <c r="GDL18" s="73"/>
      <c r="GDN18" s="121"/>
      <c r="GEK18" s="73"/>
      <c r="GEM18" s="121"/>
      <c r="GFJ18" s="73"/>
      <c r="GFL18" s="121"/>
      <c r="GGI18" s="73"/>
      <c r="GGK18" s="121"/>
      <c r="GHH18" s="73"/>
      <c r="GHJ18" s="121"/>
      <c r="GIG18" s="73"/>
      <c r="GII18" s="121"/>
      <c r="GJF18" s="73"/>
      <c r="GJH18" s="121"/>
      <c r="GKE18" s="73"/>
      <c r="GKG18" s="121"/>
      <c r="GLD18" s="73"/>
      <c r="GLF18" s="121"/>
      <c r="GMC18" s="73"/>
      <c r="GME18" s="121"/>
      <c r="GNB18" s="73"/>
      <c r="GND18" s="121"/>
      <c r="GOA18" s="73"/>
      <c r="GOC18" s="121"/>
      <c r="GOZ18" s="73"/>
      <c r="GPB18" s="121"/>
      <c r="GPY18" s="73"/>
      <c r="GQA18" s="121"/>
      <c r="GQX18" s="73"/>
      <c r="GQZ18" s="121"/>
      <c r="GRW18" s="73"/>
      <c r="GRY18" s="121"/>
      <c r="GSV18" s="73"/>
      <c r="GSX18" s="121"/>
      <c r="GTU18" s="73"/>
      <c r="GTW18" s="121"/>
      <c r="GUT18" s="73"/>
      <c r="GUV18" s="121"/>
      <c r="GVS18" s="73"/>
      <c r="GVU18" s="121"/>
      <c r="GWR18" s="73"/>
      <c r="GWT18" s="121"/>
      <c r="GXQ18" s="73"/>
      <c r="GXS18" s="121"/>
      <c r="GYP18" s="73"/>
      <c r="GYR18" s="121"/>
      <c r="GZO18" s="73"/>
      <c r="GZQ18" s="121"/>
      <c r="HAN18" s="73"/>
      <c r="HAP18" s="121"/>
      <c r="HBM18" s="73"/>
      <c r="HBO18" s="121"/>
      <c r="HCL18" s="73"/>
      <c r="HCN18" s="121"/>
      <c r="HDK18" s="73"/>
      <c r="HDM18" s="121"/>
      <c r="HEJ18" s="73"/>
      <c r="HEL18" s="121"/>
      <c r="HFI18" s="73"/>
      <c r="HFK18" s="121"/>
      <c r="HGH18" s="73"/>
      <c r="HGJ18" s="121"/>
      <c r="HHG18" s="73"/>
      <c r="HHI18" s="121"/>
      <c r="HIF18" s="73"/>
      <c r="HIH18" s="121"/>
      <c r="HJE18" s="73"/>
      <c r="HJG18" s="121"/>
      <c r="HKD18" s="73"/>
      <c r="HKF18" s="121"/>
      <c r="HLC18" s="73"/>
      <c r="HLE18" s="121"/>
      <c r="HMB18" s="73"/>
      <c r="HMD18" s="121"/>
      <c r="HNA18" s="73"/>
      <c r="HNC18" s="121"/>
      <c r="HNZ18" s="73"/>
      <c r="HOB18" s="121"/>
      <c r="HOY18" s="73"/>
      <c r="HPA18" s="121"/>
      <c r="HPX18" s="73"/>
      <c r="HPZ18" s="121"/>
      <c r="HQW18" s="73"/>
      <c r="HQY18" s="121"/>
      <c r="HRV18" s="73"/>
      <c r="HRX18" s="121"/>
      <c r="HSU18" s="73"/>
      <c r="HSW18" s="121"/>
      <c r="HTT18" s="73"/>
      <c r="HTV18" s="121"/>
      <c r="HUS18" s="73"/>
      <c r="HUU18" s="121"/>
      <c r="HVR18" s="73"/>
      <c r="HVT18" s="121"/>
      <c r="HWQ18" s="73"/>
      <c r="HWS18" s="121"/>
      <c r="HXP18" s="73"/>
      <c r="HXR18" s="121"/>
      <c r="HYO18" s="73"/>
      <c r="HYQ18" s="121"/>
      <c r="HZN18" s="73"/>
      <c r="HZP18" s="121"/>
      <c r="IAM18" s="73"/>
      <c r="IAO18" s="121"/>
      <c r="IBL18" s="73"/>
      <c r="IBN18" s="121"/>
      <c r="ICK18" s="73"/>
      <c r="ICM18" s="121"/>
      <c r="IDJ18" s="73"/>
      <c r="IDL18" s="121"/>
      <c r="IEI18" s="73"/>
      <c r="IEK18" s="121"/>
      <c r="IFH18" s="73"/>
      <c r="IFJ18" s="121"/>
      <c r="IGG18" s="73"/>
      <c r="IGI18" s="121"/>
      <c r="IHF18" s="73"/>
      <c r="IHH18" s="121"/>
      <c r="IIE18" s="73"/>
      <c r="IIG18" s="121"/>
      <c r="IJD18" s="73"/>
      <c r="IJF18" s="121"/>
      <c r="IKC18" s="73"/>
      <c r="IKE18" s="121"/>
      <c r="ILB18" s="73"/>
      <c r="ILD18" s="121"/>
      <c r="IMA18" s="73"/>
      <c r="IMC18" s="121"/>
      <c r="IMZ18" s="73"/>
      <c r="INB18" s="121"/>
      <c r="INY18" s="73"/>
      <c r="IOA18" s="121"/>
      <c r="IOX18" s="73"/>
      <c r="IOZ18" s="121"/>
      <c r="IPW18" s="73"/>
      <c r="IPY18" s="121"/>
      <c r="IQV18" s="73"/>
      <c r="IQX18" s="121"/>
      <c r="IRU18" s="73"/>
      <c r="IRW18" s="121"/>
      <c r="IST18" s="73"/>
      <c r="ISV18" s="121"/>
      <c r="ITS18" s="73"/>
      <c r="ITU18" s="121"/>
      <c r="IUR18" s="73"/>
      <c r="IUT18" s="121"/>
      <c r="IVQ18" s="73"/>
      <c r="IVS18" s="121"/>
      <c r="IWP18" s="73"/>
      <c r="IWR18" s="121"/>
      <c r="IXO18" s="73"/>
      <c r="IXQ18" s="121"/>
      <c r="IYN18" s="73"/>
      <c r="IYP18" s="121"/>
      <c r="IZM18" s="73"/>
      <c r="IZO18" s="121"/>
      <c r="JAL18" s="73"/>
      <c r="JAN18" s="121"/>
      <c r="JBK18" s="73"/>
      <c r="JBM18" s="121"/>
      <c r="JCJ18" s="73"/>
      <c r="JCL18" s="121"/>
      <c r="JDI18" s="73"/>
      <c r="JDK18" s="121"/>
      <c r="JEH18" s="73"/>
      <c r="JEJ18" s="121"/>
      <c r="JFG18" s="73"/>
      <c r="JFI18" s="121"/>
      <c r="JGF18" s="73"/>
      <c r="JGH18" s="121"/>
      <c r="JHE18" s="73"/>
      <c r="JHG18" s="121"/>
      <c r="JID18" s="73"/>
      <c r="JIF18" s="121"/>
      <c r="JJC18" s="73"/>
      <c r="JJE18" s="121"/>
      <c r="JKB18" s="73"/>
      <c r="JKD18" s="121"/>
      <c r="JLA18" s="73"/>
      <c r="JLC18" s="121"/>
      <c r="JLZ18" s="73"/>
      <c r="JMB18" s="121"/>
      <c r="JMY18" s="73"/>
      <c r="JNA18" s="121"/>
      <c r="JNX18" s="73"/>
      <c r="JNZ18" s="121"/>
      <c r="JOW18" s="73"/>
      <c r="JOY18" s="121"/>
      <c r="JPV18" s="73"/>
      <c r="JPX18" s="121"/>
      <c r="JQU18" s="73"/>
      <c r="JQW18" s="121"/>
      <c r="JRT18" s="73"/>
      <c r="JRV18" s="121"/>
      <c r="JSS18" s="73"/>
      <c r="JSU18" s="121"/>
      <c r="JTR18" s="73"/>
      <c r="JTT18" s="121"/>
      <c r="JUQ18" s="73"/>
      <c r="JUS18" s="121"/>
      <c r="JVP18" s="73"/>
      <c r="JVR18" s="121"/>
      <c r="JWO18" s="73"/>
      <c r="JWQ18" s="121"/>
      <c r="JXN18" s="73"/>
      <c r="JXP18" s="121"/>
      <c r="JYM18" s="73"/>
      <c r="JYO18" s="121"/>
      <c r="JZL18" s="73"/>
      <c r="JZN18" s="121"/>
      <c r="KAK18" s="73"/>
      <c r="KAM18" s="121"/>
      <c r="KBJ18" s="73"/>
      <c r="KBL18" s="121"/>
      <c r="KCI18" s="73"/>
      <c r="KCK18" s="121"/>
      <c r="KDH18" s="73"/>
      <c r="KDJ18" s="121"/>
      <c r="KEG18" s="73"/>
      <c r="KEI18" s="121"/>
      <c r="KFF18" s="73"/>
      <c r="KFH18" s="121"/>
      <c r="KGE18" s="73"/>
      <c r="KGG18" s="121"/>
      <c r="KHD18" s="73"/>
      <c r="KHF18" s="121"/>
      <c r="KIC18" s="73"/>
      <c r="KIE18" s="121"/>
      <c r="KJB18" s="73"/>
      <c r="KJD18" s="121"/>
      <c r="KKA18" s="73"/>
      <c r="KKC18" s="121"/>
      <c r="KKZ18" s="73"/>
      <c r="KLB18" s="121"/>
      <c r="KLY18" s="73"/>
      <c r="KMA18" s="121"/>
      <c r="KMX18" s="73"/>
      <c r="KMZ18" s="121"/>
      <c r="KNW18" s="73"/>
      <c r="KNY18" s="121"/>
      <c r="KOV18" s="73"/>
      <c r="KOX18" s="121"/>
      <c r="KPU18" s="73"/>
      <c r="KPW18" s="121"/>
      <c r="KQT18" s="73"/>
      <c r="KQV18" s="121"/>
      <c r="KRS18" s="73"/>
      <c r="KRU18" s="121"/>
      <c r="KSR18" s="73"/>
      <c r="KST18" s="121"/>
      <c r="KTQ18" s="73"/>
      <c r="KTS18" s="121"/>
      <c r="KUP18" s="73"/>
      <c r="KUR18" s="121"/>
      <c r="KVO18" s="73"/>
      <c r="KVQ18" s="121"/>
      <c r="KWN18" s="73"/>
      <c r="KWP18" s="121"/>
      <c r="KXM18" s="73"/>
      <c r="KXO18" s="121"/>
      <c r="KYL18" s="73"/>
      <c r="KYN18" s="121"/>
      <c r="KZK18" s="73"/>
      <c r="KZM18" s="121"/>
      <c r="LAJ18" s="73"/>
      <c r="LAL18" s="121"/>
      <c r="LBI18" s="73"/>
      <c r="LBK18" s="121"/>
      <c r="LCH18" s="73"/>
      <c r="LCJ18" s="121"/>
      <c r="LDG18" s="73"/>
      <c r="LDI18" s="121"/>
      <c r="LEF18" s="73"/>
      <c r="LEH18" s="121"/>
      <c r="LFE18" s="73"/>
      <c r="LFG18" s="121"/>
      <c r="LGD18" s="73"/>
      <c r="LGF18" s="121"/>
      <c r="LHC18" s="73"/>
      <c r="LHE18" s="121"/>
      <c r="LIB18" s="73"/>
      <c r="LID18" s="121"/>
      <c r="LJA18" s="73"/>
      <c r="LJC18" s="121"/>
      <c r="LJZ18" s="73"/>
      <c r="LKB18" s="121"/>
      <c r="LKY18" s="73"/>
      <c r="LLA18" s="121"/>
      <c r="LLX18" s="73"/>
      <c r="LLZ18" s="121"/>
      <c r="LMW18" s="73"/>
      <c r="LMY18" s="121"/>
      <c r="LNV18" s="73"/>
      <c r="LNX18" s="121"/>
      <c r="LOU18" s="73"/>
      <c r="LOW18" s="121"/>
      <c r="LPT18" s="73"/>
      <c r="LPV18" s="121"/>
      <c r="LQS18" s="73"/>
      <c r="LQU18" s="121"/>
      <c r="LRR18" s="73"/>
      <c r="LRT18" s="121"/>
      <c r="LSQ18" s="73"/>
      <c r="LSS18" s="121"/>
      <c r="LTP18" s="73"/>
      <c r="LTR18" s="121"/>
      <c r="LUO18" s="73"/>
      <c r="LUQ18" s="121"/>
      <c r="LVN18" s="73"/>
      <c r="LVP18" s="121"/>
      <c r="LWM18" s="73"/>
      <c r="LWO18" s="121"/>
      <c r="LXL18" s="73"/>
      <c r="LXN18" s="121"/>
      <c r="LYK18" s="73"/>
      <c r="LYM18" s="121"/>
      <c r="LZJ18" s="73"/>
      <c r="LZL18" s="121"/>
      <c r="MAI18" s="73"/>
      <c r="MAK18" s="121"/>
      <c r="MBH18" s="73"/>
      <c r="MBJ18" s="121"/>
      <c r="MCG18" s="73"/>
      <c r="MCI18" s="121"/>
      <c r="MDF18" s="73"/>
      <c r="MDH18" s="121"/>
      <c r="MEE18" s="73"/>
      <c r="MEG18" s="121"/>
      <c r="MFD18" s="73"/>
      <c r="MFF18" s="121"/>
      <c r="MGC18" s="73"/>
      <c r="MGE18" s="121"/>
      <c r="MHB18" s="73"/>
      <c r="MHD18" s="121"/>
      <c r="MIA18" s="73"/>
      <c r="MIC18" s="121"/>
      <c r="MIZ18" s="73"/>
      <c r="MJB18" s="121"/>
      <c r="MJY18" s="73"/>
      <c r="MKA18" s="121"/>
      <c r="MKX18" s="73"/>
      <c r="MKZ18" s="121"/>
      <c r="MLW18" s="73"/>
      <c r="MLY18" s="121"/>
      <c r="MMV18" s="73"/>
      <c r="MMX18" s="121"/>
      <c r="MNU18" s="73"/>
      <c r="MNW18" s="121"/>
      <c r="MOT18" s="73"/>
      <c r="MOV18" s="121"/>
      <c r="MPS18" s="73"/>
      <c r="MPU18" s="121"/>
      <c r="MQR18" s="73"/>
      <c r="MQT18" s="121"/>
      <c r="MRQ18" s="73"/>
      <c r="MRS18" s="121"/>
      <c r="MSP18" s="73"/>
      <c r="MSR18" s="121"/>
      <c r="MTO18" s="73"/>
      <c r="MTQ18" s="121"/>
      <c r="MUN18" s="73"/>
      <c r="MUP18" s="121"/>
      <c r="MVM18" s="73"/>
      <c r="MVO18" s="121"/>
      <c r="MWL18" s="73"/>
      <c r="MWN18" s="121"/>
      <c r="MXK18" s="73"/>
      <c r="MXM18" s="121"/>
      <c r="MYJ18" s="73"/>
      <c r="MYL18" s="121"/>
      <c r="MZI18" s="73"/>
      <c r="MZK18" s="121"/>
      <c r="NAH18" s="73"/>
      <c r="NAJ18" s="121"/>
      <c r="NBG18" s="73"/>
      <c r="NBI18" s="121"/>
      <c r="NCF18" s="73"/>
      <c r="NCH18" s="121"/>
      <c r="NDE18" s="73"/>
      <c r="NDG18" s="121"/>
      <c r="NED18" s="73"/>
      <c r="NEF18" s="121"/>
      <c r="NFC18" s="73"/>
      <c r="NFE18" s="121"/>
      <c r="NGB18" s="73"/>
      <c r="NGD18" s="121"/>
      <c r="NHA18" s="73"/>
      <c r="NHC18" s="121"/>
      <c r="NHZ18" s="73"/>
      <c r="NIB18" s="121"/>
      <c r="NIY18" s="73"/>
      <c r="NJA18" s="121"/>
      <c r="NJX18" s="73"/>
      <c r="NJZ18" s="121"/>
      <c r="NKW18" s="73"/>
      <c r="NKY18" s="121"/>
      <c r="NLV18" s="73"/>
      <c r="NLX18" s="121"/>
      <c r="NMU18" s="73"/>
      <c r="NMW18" s="121"/>
      <c r="NNT18" s="73"/>
      <c r="NNV18" s="121"/>
      <c r="NOS18" s="73"/>
      <c r="NOU18" s="121"/>
      <c r="NPR18" s="73"/>
      <c r="NPT18" s="121"/>
      <c r="NQQ18" s="73"/>
      <c r="NQS18" s="121"/>
      <c r="NRP18" s="73"/>
      <c r="NRR18" s="121"/>
      <c r="NSO18" s="73"/>
      <c r="NSQ18" s="121"/>
      <c r="NTN18" s="73"/>
      <c r="NTP18" s="121"/>
      <c r="NUM18" s="73"/>
      <c r="NUO18" s="121"/>
      <c r="NVL18" s="73"/>
      <c r="NVN18" s="121"/>
      <c r="NWK18" s="73"/>
      <c r="NWM18" s="121"/>
      <c r="NXJ18" s="73"/>
      <c r="NXL18" s="121"/>
      <c r="NYI18" s="73"/>
      <c r="NYK18" s="121"/>
      <c r="NZH18" s="73"/>
      <c r="NZJ18" s="121"/>
      <c r="OAG18" s="73"/>
      <c r="OAI18" s="121"/>
      <c r="OBF18" s="73"/>
      <c r="OBH18" s="121"/>
      <c r="OCE18" s="73"/>
      <c r="OCG18" s="121"/>
      <c r="ODD18" s="73"/>
      <c r="ODF18" s="121"/>
      <c r="OEC18" s="73"/>
      <c r="OEE18" s="121"/>
      <c r="OFB18" s="73"/>
      <c r="OFD18" s="121"/>
      <c r="OGA18" s="73"/>
      <c r="OGC18" s="121"/>
      <c r="OGZ18" s="73"/>
      <c r="OHB18" s="121"/>
      <c r="OHY18" s="73"/>
      <c r="OIA18" s="121"/>
      <c r="OIX18" s="73"/>
      <c r="OIZ18" s="121"/>
      <c r="OJW18" s="73"/>
      <c r="OJY18" s="121"/>
      <c r="OKV18" s="73"/>
      <c r="OKX18" s="121"/>
      <c r="OLU18" s="73"/>
      <c r="OLW18" s="121"/>
      <c r="OMT18" s="73"/>
      <c r="OMV18" s="121"/>
      <c r="ONS18" s="73"/>
      <c r="ONU18" s="121"/>
      <c r="OOR18" s="73"/>
      <c r="OOT18" s="121"/>
      <c r="OPQ18" s="73"/>
      <c r="OPS18" s="121"/>
      <c r="OQP18" s="73"/>
      <c r="OQR18" s="121"/>
      <c r="ORO18" s="73"/>
      <c r="ORQ18" s="121"/>
      <c r="OSN18" s="73"/>
      <c r="OSP18" s="121"/>
      <c r="OTM18" s="73"/>
      <c r="OTO18" s="121"/>
      <c r="OUL18" s="73"/>
      <c r="OUN18" s="121"/>
      <c r="OVK18" s="73"/>
      <c r="OVM18" s="121"/>
      <c r="OWJ18" s="73"/>
      <c r="OWL18" s="121"/>
      <c r="OXI18" s="73"/>
      <c r="OXK18" s="121"/>
      <c r="OYH18" s="73"/>
      <c r="OYJ18" s="121"/>
      <c r="OZG18" s="73"/>
      <c r="OZI18" s="121"/>
      <c r="PAF18" s="73"/>
      <c r="PAH18" s="121"/>
      <c r="PBE18" s="73"/>
      <c r="PBG18" s="121"/>
      <c r="PCD18" s="73"/>
      <c r="PCF18" s="121"/>
      <c r="PDC18" s="73"/>
      <c r="PDE18" s="121"/>
      <c r="PEB18" s="73"/>
      <c r="PED18" s="121"/>
      <c r="PFA18" s="73"/>
      <c r="PFC18" s="121"/>
      <c r="PFZ18" s="73"/>
      <c r="PGB18" s="121"/>
      <c r="PGY18" s="73"/>
      <c r="PHA18" s="121"/>
      <c r="PHX18" s="73"/>
      <c r="PHZ18" s="121"/>
      <c r="PIW18" s="73"/>
      <c r="PIY18" s="121"/>
      <c r="PJV18" s="73"/>
      <c r="PJX18" s="121"/>
      <c r="PKU18" s="73"/>
      <c r="PKW18" s="121"/>
      <c r="PLT18" s="73"/>
      <c r="PLV18" s="121"/>
      <c r="PMS18" s="73"/>
      <c r="PMU18" s="121"/>
      <c r="PNR18" s="73"/>
      <c r="PNT18" s="121"/>
      <c r="POQ18" s="73"/>
      <c r="POS18" s="121"/>
      <c r="PPP18" s="73"/>
      <c r="PPR18" s="121"/>
      <c r="PQO18" s="73"/>
      <c r="PQQ18" s="121"/>
      <c r="PRN18" s="73"/>
      <c r="PRP18" s="121"/>
      <c r="PSM18" s="73"/>
      <c r="PSO18" s="121"/>
      <c r="PTL18" s="73"/>
      <c r="PTN18" s="121"/>
      <c r="PUK18" s="73"/>
      <c r="PUM18" s="121"/>
      <c r="PVJ18" s="73"/>
      <c r="PVL18" s="121"/>
      <c r="PWI18" s="73"/>
      <c r="PWK18" s="121"/>
      <c r="PXH18" s="73"/>
      <c r="PXJ18" s="121"/>
      <c r="PYG18" s="73"/>
      <c r="PYI18" s="121"/>
      <c r="PZF18" s="73"/>
      <c r="PZH18" s="121"/>
      <c r="QAE18" s="73"/>
      <c r="QAG18" s="121"/>
      <c r="QBD18" s="73"/>
      <c r="QBF18" s="121"/>
      <c r="QCC18" s="73"/>
      <c r="QCE18" s="121"/>
      <c r="QDB18" s="73"/>
      <c r="QDD18" s="121"/>
      <c r="QEA18" s="73"/>
      <c r="QEC18" s="121"/>
      <c r="QEZ18" s="73"/>
      <c r="QFB18" s="121"/>
      <c r="QFY18" s="73"/>
      <c r="QGA18" s="121"/>
      <c r="QGX18" s="73"/>
      <c r="QGZ18" s="121"/>
      <c r="QHW18" s="73"/>
      <c r="QHY18" s="121"/>
      <c r="QIV18" s="73"/>
      <c r="QIX18" s="121"/>
      <c r="QJU18" s="73"/>
      <c r="QJW18" s="121"/>
      <c r="QKT18" s="73"/>
      <c r="QKV18" s="121"/>
      <c r="QLS18" s="73"/>
      <c r="QLU18" s="121"/>
      <c r="QMR18" s="73"/>
      <c r="QMT18" s="121"/>
      <c r="QNQ18" s="73"/>
      <c r="QNS18" s="121"/>
      <c r="QOP18" s="73"/>
      <c r="QOR18" s="121"/>
      <c r="QPO18" s="73"/>
      <c r="QPQ18" s="121"/>
      <c r="QQN18" s="73"/>
      <c r="QQP18" s="121"/>
      <c r="QRM18" s="73"/>
      <c r="QRO18" s="121"/>
      <c r="QSL18" s="73"/>
      <c r="QSN18" s="121"/>
      <c r="QTK18" s="73"/>
      <c r="QTM18" s="121"/>
      <c r="QUJ18" s="73"/>
      <c r="QUL18" s="121"/>
      <c r="QVI18" s="73"/>
      <c r="QVK18" s="121"/>
      <c r="QWH18" s="73"/>
      <c r="QWJ18" s="121"/>
      <c r="QXG18" s="73"/>
      <c r="QXI18" s="121"/>
      <c r="QYF18" s="73"/>
      <c r="QYH18" s="121"/>
      <c r="QZE18" s="73"/>
      <c r="QZG18" s="121"/>
      <c r="RAD18" s="73"/>
      <c r="RAF18" s="121"/>
      <c r="RBC18" s="73"/>
      <c r="RBE18" s="121"/>
      <c r="RCB18" s="73"/>
      <c r="RCD18" s="121"/>
      <c r="RDA18" s="73"/>
      <c r="RDC18" s="121"/>
      <c r="RDZ18" s="73"/>
      <c r="REB18" s="121"/>
      <c r="REY18" s="73"/>
      <c r="RFA18" s="121"/>
      <c r="RFX18" s="73"/>
      <c r="RFZ18" s="121"/>
      <c r="RGW18" s="73"/>
      <c r="RGY18" s="121"/>
      <c r="RHV18" s="73"/>
      <c r="RHX18" s="121"/>
      <c r="RIU18" s="73"/>
      <c r="RIW18" s="121"/>
      <c r="RJT18" s="73"/>
      <c r="RJV18" s="121"/>
      <c r="RKS18" s="73"/>
      <c r="RKU18" s="121"/>
      <c r="RLR18" s="73"/>
      <c r="RLT18" s="121"/>
      <c r="RMQ18" s="73"/>
      <c r="RMS18" s="121"/>
      <c r="RNP18" s="73"/>
      <c r="RNR18" s="121"/>
      <c r="ROO18" s="73"/>
      <c r="ROQ18" s="121"/>
      <c r="RPN18" s="73"/>
      <c r="RPP18" s="121"/>
      <c r="RQM18" s="73"/>
      <c r="RQO18" s="121"/>
      <c r="RRL18" s="73"/>
      <c r="RRN18" s="121"/>
      <c r="RSK18" s="73"/>
      <c r="RSM18" s="121"/>
      <c r="RTJ18" s="73"/>
      <c r="RTL18" s="121"/>
      <c r="RUI18" s="73"/>
      <c r="RUK18" s="121"/>
      <c r="RVH18" s="73"/>
      <c r="RVJ18" s="121"/>
      <c r="RWG18" s="73"/>
      <c r="RWI18" s="121"/>
      <c r="RXF18" s="73"/>
      <c r="RXH18" s="121"/>
      <c r="RYE18" s="73"/>
      <c r="RYG18" s="121"/>
      <c r="RZD18" s="73"/>
      <c r="RZF18" s="121"/>
      <c r="SAC18" s="73"/>
      <c r="SAE18" s="121"/>
      <c r="SBB18" s="73"/>
      <c r="SBD18" s="121"/>
      <c r="SCA18" s="73"/>
      <c r="SCC18" s="121"/>
      <c r="SCZ18" s="73"/>
      <c r="SDB18" s="121"/>
      <c r="SDY18" s="73"/>
      <c r="SEA18" s="121"/>
      <c r="SEX18" s="73"/>
      <c r="SEZ18" s="121"/>
      <c r="SFW18" s="73"/>
      <c r="SFY18" s="121"/>
      <c r="SGV18" s="73"/>
      <c r="SGX18" s="121"/>
      <c r="SHU18" s="73"/>
      <c r="SHW18" s="121"/>
      <c r="SIT18" s="73"/>
      <c r="SIV18" s="121"/>
      <c r="SJS18" s="73"/>
      <c r="SJU18" s="121"/>
      <c r="SKR18" s="73"/>
      <c r="SKT18" s="121"/>
      <c r="SLQ18" s="73"/>
      <c r="SLS18" s="121"/>
      <c r="SMP18" s="73"/>
      <c r="SMR18" s="121"/>
      <c r="SNO18" s="73"/>
      <c r="SNQ18" s="121"/>
      <c r="SON18" s="73"/>
      <c r="SOP18" s="121"/>
      <c r="SPM18" s="73"/>
      <c r="SPO18" s="121"/>
      <c r="SQL18" s="73"/>
      <c r="SQN18" s="121"/>
      <c r="SRK18" s="73"/>
      <c r="SRM18" s="121"/>
      <c r="SSJ18" s="73"/>
      <c r="SSL18" s="121"/>
      <c r="STI18" s="73"/>
      <c r="STK18" s="121"/>
      <c r="SUH18" s="73"/>
      <c r="SUJ18" s="121"/>
      <c r="SVG18" s="73"/>
      <c r="SVI18" s="121"/>
      <c r="SWF18" s="73"/>
      <c r="SWH18" s="121"/>
      <c r="SXE18" s="73"/>
      <c r="SXG18" s="121"/>
      <c r="SYD18" s="73"/>
      <c r="SYF18" s="121"/>
      <c r="SZC18" s="73"/>
      <c r="SZE18" s="121"/>
      <c r="TAB18" s="73"/>
      <c r="TAD18" s="121"/>
      <c r="TBA18" s="73"/>
      <c r="TBC18" s="121"/>
      <c r="TBZ18" s="73"/>
      <c r="TCB18" s="121"/>
      <c r="TCY18" s="73"/>
      <c r="TDA18" s="121"/>
      <c r="TDX18" s="73"/>
      <c r="TDZ18" s="121"/>
      <c r="TEW18" s="73"/>
      <c r="TEY18" s="121"/>
      <c r="TFV18" s="73"/>
      <c r="TFX18" s="121"/>
      <c r="TGU18" s="73"/>
      <c r="TGW18" s="121"/>
      <c r="THT18" s="73"/>
      <c r="THV18" s="121"/>
      <c r="TIS18" s="73"/>
      <c r="TIU18" s="121"/>
      <c r="TJR18" s="73"/>
      <c r="TJT18" s="121"/>
      <c r="TKQ18" s="73"/>
      <c r="TKS18" s="121"/>
      <c r="TLP18" s="73"/>
      <c r="TLR18" s="121"/>
      <c r="TMO18" s="73"/>
      <c r="TMQ18" s="121"/>
      <c r="TNN18" s="73"/>
      <c r="TNP18" s="121"/>
      <c r="TOM18" s="73"/>
      <c r="TOO18" s="121"/>
      <c r="TPL18" s="73"/>
      <c r="TPN18" s="121"/>
      <c r="TQK18" s="73"/>
      <c r="TQM18" s="121"/>
      <c r="TRJ18" s="73"/>
      <c r="TRL18" s="121"/>
      <c r="TSI18" s="73"/>
      <c r="TSK18" s="121"/>
      <c r="TTH18" s="73"/>
      <c r="TTJ18" s="121"/>
      <c r="TUG18" s="73"/>
      <c r="TUI18" s="121"/>
      <c r="TVF18" s="73"/>
      <c r="TVH18" s="121"/>
      <c r="TWE18" s="73"/>
      <c r="TWG18" s="121"/>
      <c r="TXD18" s="73"/>
      <c r="TXF18" s="121"/>
      <c r="TYC18" s="73"/>
      <c r="TYE18" s="121"/>
      <c r="TZB18" s="73"/>
      <c r="TZD18" s="121"/>
      <c r="UAA18" s="73"/>
      <c r="UAC18" s="121"/>
      <c r="UAZ18" s="73"/>
      <c r="UBB18" s="121"/>
      <c r="UBY18" s="73"/>
      <c r="UCA18" s="121"/>
      <c r="UCX18" s="73"/>
      <c r="UCZ18" s="121"/>
      <c r="UDW18" s="73"/>
      <c r="UDY18" s="121"/>
      <c r="UEV18" s="73"/>
      <c r="UEX18" s="121"/>
      <c r="UFU18" s="73"/>
      <c r="UFW18" s="121"/>
      <c r="UGT18" s="73"/>
      <c r="UGV18" s="121"/>
      <c r="UHS18" s="73"/>
      <c r="UHU18" s="121"/>
      <c r="UIR18" s="73"/>
      <c r="UIT18" s="121"/>
      <c r="UJQ18" s="73"/>
      <c r="UJS18" s="121"/>
      <c r="UKP18" s="73"/>
      <c r="UKR18" s="121"/>
      <c r="ULO18" s="73"/>
      <c r="ULQ18" s="121"/>
      <c r="UMN18" s="73"/>
      <c r="UMP18" s="121"/>
      <c r="UNM18" s="73"/>
      <c r="UNO18" s="121"/>
      <c r="UOL18" s="73"/>
      <c r="UON18" s="121"/>
      <c r="UPK18" s="73"/>
      <c r="UPM18" s="121"/>
      <c r="UQJ18" s="73"/>
      <c r="UQL18" s="121"/>
      <c r="URI18" s="73"/>
      <c r="URK18" s="121"/>
      <c r="USH18" s="73"/>
      <c r="USJ18" s="121"/>
      <c r="UTG18" s="73"/>
      <c r="UTI18" s="121"/>
      <c r="UUF18" s="73"/>
      <c r="UUH18" s="121"/>
      <c r="UVE18" s="73"/>
      <c r="UVG18" s="121"/>
      <c r="UWD18" s="73"/>
      <c r="UWF18" s="121"/>
      <c r="UXC18" s="73"/>
      <c r="UXE18" s="121"/>
      <c r="UYB18" s="73"/>
      <c r="UYD18" s="121"/>
      <c r="UZA18" s="73"/>
      <c r="UZC18" s="121"/>
      <c r="UZZ18" s="73"/>
      <c r="VAB18" s="121"/>
      <c r="VAY18" s="73"/>
      <c r="VBA18" s="121"/>
      <c r="VBX18" s="73"/>
      <c r="VBZ18" s="121"/>
      <c r="VCW18" s="73"/>
      <c r="VCY18" s="121"/>
      <c r="VDV18" s="73"/>
      <c r="VDX18" s="121"/>
      <c r="VEU18" s="73"/>
      <c r="VEW18" s="121"/>
      <c r="VFT18" s="73"/>
      <c r="VFV18" s="121"/>
      <c r="VGS18" s="73"/>
      <c r="VGU18" s="121"/>
      <c r="VHR18" s="73"/>
      <c r="VHT18" s="121"/>
      <c r="VIQ18" s="73"/>
      <c r="VIS18" s="121"/>
      <c r="VJP18" s="73"/>
      <c r="VJR18" s="121"/>
      <c r="VKO18" s="73"/>
      <c r="VKQ18" s="121"/>
      <c r="VLN18" s="73"/>
      <c r="VLP18" s="121"/>
      <c r="VMM18" s="73"/>
      <c r="VMO18" s="121"/>
      <c r="VNL18" s="73"/>
      <c r="VNN18" s="121"/>
      <c r="VOK18" s="73"/>
      <c r="VOM18" s="121"/>
      <c r="VPJ18" s="73"/>
      <c r="VPL18" s="121"/>
      <c r="VQI18" s="73"/>
      <c r="VQK18" s="121"/>
      <c r="VRH18" s="73"/>
      <c r="VRJ18" s="121"/>
      <c r="VSG18" s="73"/>
      <c r="VSI18" s="121"/>
      <c r="VTF18" s="73"/>
      <c r="VTH18" s="121"/>
      <c r="VUE18" s="73"/>
      <c r="VUG18" s="121"/>
      <c r="VVD18" s="73"/>
      <c r="VVF18" s="121"/>
      <c r="VWC18" s="73"/>
      <c r="VWE18" s="121"/>
      <c r="VXB18" s="73"/>
      <c r="VXD18" s="121"/>
      <c r="VYA18" s="73"/>
      <c r="VYC18" s="121"/>
      <c r="VYZ18" s="73"/>
      <c r="VZB18" s="121"/>
      <c r="VZY18" s="73"/>
      <c r="WAA18" s="121"/>
      <c r="WAX18" s="73"/>
      <c r="WAZ18" s="121"/>
      <c r="WBW18" s="73"/>
      <c r="WBY18" s="121"/>
      <c r="WCV18" s="73"/>
      <c r="WCX18" s="121"/>
      <c r="WDU18" s="73"/>
      <c r="WDW18" s="121"/>
      <c r="WET18" s="73"/>
      <c r="WEV18" s="121"/>
      <c r="WFS18" s="73"/>
      <c r="WFU18" s="121"/>
      <c r="WGR18" s="73"/>
      <c r="WGT18" s="121"/>
      <c r="WHQ18" s="73"/>
      <c r="WHS18" s="121"/>
      <c r="WIP18" s="73"/>
      <c r="WIR18" s="121"/>
      <c r="WJO18" s="73"/>
      <c r="WJQ18" s="121"/>
      <c r="WKN18" s="73"/>
      <c r="WKP18" s="121"/>
      <c r="WLM18" s="73"/>
      <c r="WLO18" s="121"/>
      <c r="WML18" s="73"/>
      <c r="WMN18" s="121"/>
      <c r="WNK18" s="73"/>
      <c r="WNM18" s="121"/>
      <c r="WOJ18" s="73"/>
      <c r="WOL18" s="121"/>
      <c r="WPI18" s="73"/>
      <c r="WPK18" s="121"/>
      <c r="WQH18" s="73"/>
      <c r="WQJ18" s="121"/>
      <c r="WRG18" s="73"/>
      <c r="WRI18" s="121"/>
      <c r="WSF18" s="73"/>
      <c r="WSH18" s="121"/>
      <c r="WTE18" s="73"/>
      <c r="WTG18" s="121"/>
      <c r="WUD18" s="73"/>
      <c r="WUF18" s="121"/>
      <c r="WVC18" s="73"/>
      <c r="WVE18" s="121"/>
      <c r="WWB18" s="73"/>
      <c r="WWD18" s="121"/>
      <c r="WXA18" s="73"/>
      <c r="WXC18" s="121"/>
      <c r="WXZ18" s="73"/>
      <c r="WYB18" s="121"/>
      <c r="WYY18" s="73"/>
      <c r="WZA18" s="121"/>
      <c r="WZX18" s="73"/>
      <c r="WZZ18" s="121"/>
      <c r="XAW18" s="73"/>
      <c r="XAY18" s="121"/>
      <c r="XBV18" s="73"/>
      <c r="XBX18" s="121"/>
      <c r="XCU18" s="73"/>
      <c r="XCW18" s="121"/>
      <c r="XDT18" s="73"/>
      <c r="XDV18" s="121"/>
      <c r="XES18" s="73"/>
      <c r="XEU18" s="121"/>
    </row>
    <row r="19" spans="1:1023 1025:2048 2050:3050 3073:4075 4098:5100 5123:6125 6148:7150 7173:8175 8198:9200 9223:10225 10248:11250 11273:12275 12298:13300 13323:14325 14348:15350 15373:16375" hidden="1">
      <c r="A19" s="31" t="s">
        <v>38</v>
      </c>
      <c r="B19" s="109">
        <v>5.6</v>
      </c>
      <c r="C19" s="108">
        <v>0</v>
      </c>
      <c r="D19" s="108">
        <v>0</v>
      </c>
      <c r="E19" s="108">
        <v>0</v>
      </c>
      <c r="F19" s="108">
        <v>0</v>
      </c>
      <c r="G19" s="108">
        <v>0</v>
      </c>
      <c r="H19" s="108">
        <v>0</v>
      </c>
      <c r="I19" s="108">
        <v>0</v>
      </c>
      <c r="J19" s="108">
        <v>0</v>
      </c>
      <c r="K19" s="108">
        <v>0</v>
      </c>
      <c r="L19" s="108">
        <v>0</v>
      </c>
      <c r="M19" s="108">
        <v>0</v>
      </c>
      <c r="N19" s="108">
        <v>0</v>
      </c>
      <c r="O19" s="108">
        <v>0</v>
      </c>
      <c r="P19" s="108">
        <v>0</v>
      </c>
      <c r="Q19" s="108">
        <v>0</v>
      </c>
      <c r="R19" s="108">
        <v>0</v>
      </c>
      <c r="S19" s="108">
        <v>0</v>
      </c>
      <c r="T19" s="108">
        <v>4</v>
      </c>
      <c r="U19" s="108">
        <v>5.5</v>
      </c>
      <c r="V19" s="108">
        <v>2.5</v>
      </c>
      <c r="W19" s="108">
        <v>5.6</v>
      </c>
      <c r="X19" s="108">
        <v>5.6</v>
      </c>
      <c r="Y19" s="108">
        <v>5.6</v>
      </c>
      <c r="Z19" s="108"/>
      <c r="AA19" s="108"/>
      <c r="AB19" s="108"/>
      <c r="AC19" s="108">
        <f>8</f>
        <v>8</v>
      </c>
      <c r="AV19" s="73"/>
      <c r="AX19" s="121"/>
      <c r="BU19" s="73"/>
      <c r="BW19" s="121"/>
      <c r="CT19" s="73"/>
      <c r="CV19" s="121"/>
      <c r="DS19" s="73"/>
      <c r="DU19" s="121"/>
      <c r="ER19" s="73"/>
      <c r="ET19" s="121"/>
      <c r="FQ19" s="73"/>
      <c r="FS19" s="121"/>
      <c r="GP19" s="73"/>
      <c r="GR19" s="121"/>
      <c r="HO19" s="73"/>
      <c r="HQ19" s="121"/>
      <c r="IN19" s="73"/>
      <c r="IP19" s="121"/>
      <c r="JM19" s="73"/>
      <c r="JO19" s="121"/>
      <c r="KL19" s="73"/>
      <c r="KN19" s="121"/>
      <c r="LK19" s="73"/>
      <c r="LM19" s="121"/>
      <c r="MJ19" s="73"/>
      <c r="ML19" s="121"/>
      <c r="NI19" s="73"/>
      <c r="NK19" s="121"/>
      <c r="OH19" s="73"/>
      <c r="OJ19" s="121"/>
      <c r="PG19" s="73"/>
      <c r="PI19" s="121"/>
      <c r="QF19" s="73"/>
      <c r="QH19" s="121"/>
      <c r="RE19" s="73"/>
      <c r="RG19" s="121"/>
      <c r="SD19" s="73"/>
      <c r="SF19" s="121"/>
      <c r="TC19" s="73"/>
      <c r="TE19" s="121"/>
      <c r="UB19" s="73"/>
      <c r="UD19" s="121"/>
      <c r="VA19" s="73"/>
      <c r="VC19" s="121"/>
      <c r="VZ19" s="73"/>
      <c r="WB19" s="121"/>
      <c r="WY19" s="73"/>
      <c r="XA19" s="121"/>
      <c r="XX19" s="73"/>
      <c r="XZ19" s="121"/>
      <c r="YW19" s="73"/>
      <c r="YY19" s="121"/>
      <c r="ZV19" s="73"/>
      <c r="ZX19" s="121"/>
      <c r="AAU19" s="73"/>
      <c r="AAW19" s="121"/>
      <c r="ABT19" s="73"/>
      <c r="ABV19" s="121"/>
      <c r="ACS19" s="73"/>
      <c r="ACU19" s="121"/>
      <c r="ADR19" s="73"/>
      <c r="ADT19" s="121"/>
      <c r="AEQ19" s="73"/>
      <c r="AES19" s="121"/>
      <c r="AFP19" s="73"/>
      <c r="AFR19" s="121"/>
      <c r="AGO19" s="73"/>
      <c r="AGQ19" s="121"/>
      <c r="AHN19" s="73"/>
      <c r="AHP19" s="121"/>
      <c r="AIM19" s="73"/>
      <c r="AIO19" s="121"/>
      <c r="AJL19" s="73"/>
      <c r="AJN19" s="121"/>
      <c r="AKK19" s="73"/>
      <c r="AKM19" s="121"/>
      <c r="ALJ19" s="73"/>
      <c r="ALL19" s="121"/>
      <c r="AMI19" s="73"/>
      <c r="AMK19" s="121"/>
      <c r="ANH19" s="73"/>
      <c r="ANJ19" s="121"/>
      <c r="AOG19" s="73"/>
      <c r="AOI19" s="121"/>
      <c r="APF19" s="73"/>
      <c r="APH19" s="121"/>
      <c r="AQE19" s="73"/>
      <c r="AQG19" s="121"/>
      <c r="ARD19" s="73"/>
      <c r="ARF19" s="121"/>
      <c r="ASC19" s="73"/>
      <c r="ASE19" s="121"/>
      <c r="ATB19" s="73"/>
      <c r="ATD19" s="121"/>
      <c r="AUA19" s="73"/>
      <c r="AUC19" s="121"/>
      <c r="AUZ19" s="73"/>
      <c r="AVB19" s="121"/>
      <c r="AVY19" s="73"/>
      <c r="AWA19" s="121"/>
      <c r="AWX19" s="73"/>
      <c r="AWZ19" s="121"/>
      <c r="AXW19" s="73"/>
      <c r="AXY19" s="121"/>
      <c r="AYV19" s="73"/>
      <c r="AYX19" s="121"/>
      <c r="AZU19" s="73"/>
      <c r="AZW19" s="121"/>
      <c r="BAT19" s="73"/>
      <c r="BAV19" s="121"/>
      <c r="BBS19" s="73"/>
      <c r="BBU19" s="121"/>
      <c r="BCR19" s="73"/>
      <c r="BCT19" s="121"/>
      <c r="BDQ19" s="73"/>
      <c r="BDS19" s="121"/>
      <c r="BEP19" s="73"/>
      <c r="BER19" s="121"/>
      <c r="BFO19" s="73"/>
      <c r="BFQ19" s="121"/>
      <c r="BGN19" s="73"/>
      <c r="BGP19" s="121"/>
      <c r="BHM19" s="73"/>
      <c r="BHO19" s="121"/>
      <c r="BIL19" s="73"/>
      <c r="BIN19" s="121"/>
      <c r="BJK19" s="73"/>
      <c r="BJM19" s="121"/>
      <c r="BKJ19" s="73"/>
      <c r="BKL19" s="121"/>
      <c r="BLI19" s="73"/>
      <c r="BLK19" s="121"/>
      <c r="BMH19" s="73"/>
      <c r="BMJ19" s="121"/>
      <c r="BNG19" s="73"/>
      <c r="BNI19" s="121"/>
      <c r="BOF19" s="73"/>
      <c r="BOH19" s="121"/>
      <c r="BPE19" s="73"/>
      <c r="BPG19" s="121"/>
      <c r="BQD19" s="73"/>
      <c r="BQF19" s="121"/>
      <c r="BRC19" s="73"/>
      <c r="BRE19" s="121"/>
      <c r="BSB19" s="73"/>
      <c r="BSD19" s="121"/>
      <c r="BTA19" s="73"/>
      <c r="BTC19" s="121"/>
      <c r="BTZ19" s="73"/>
      <c r="BUB19" s="121"/>
      <c r="BUY19" s="73"/>
      <c r="BVA19" s="121"/>
      <c r="BVX19" s="73"/>
      <c r="BVZ19" s="121"/>
      <c r="BWW19" s="73"/>
      <c r="BWY19" s="121"/>
      <c r="BXV19" s="73"/>
      <c r="BXX19" s="121"/>
      <c r="BYU19" s="73"/>
      <c r="BYW19" s="121"/>
      <c r="BZT19" s="73"/>
      <c r="BZV19" s="121"/>
      <c r="CAS19" s="73"/>
      <c r="CAU19" s="121"/>
      <c r="CBR19" s="73"/>
      <c r="CBT19" s="121"/>
      <c r="CCQ19" s="73"/>
      <c r="CCS19" s="121"/>
      <c r="CDP19" s="73"/>
      <c r="CDR19" s="121"/>
      <c r="CEO19" s="73"/>
      <c r="CEQ19" s="121"/>
      <c r="CFN19" s="73"/>
      <c r="CFP19" s="121"/>
      <c r="CGM19" s="73"/>
      <c r="CGO19" s="121"/>
      <c r="CHL19" s="73"/>
      <c r="CHN19" s="121"/>
      <c r="CIK19" s="73"/>
      <c r="CIM19" s="121"/>
      <c r="CJJ19" s="73"/>
      <c r="CJL19" s="121"/>
      <c r="CKI19" s="73"/>
      <c r="CKK19" s="121"/>
      <c r="CLH19" s="73"/>
      <c r="CLJ19" s="121"/>
      <c r="CMG19" s="73"/>
      <c r="CMI19" s="121"/>
      <c r="CNF19" s="73"/>
      <c r="CNH19" s="121"/>
      <c r="COE19" s="73"/>
      <c r="COG19" s="121"/>
      <c r="CPD19" s="73"/>
      <c r="CPF19" s="121"/>
      <c r="CQC19" s="73"/>
      <c r="CQE19" s="121"/>
      <c r="CRB19" s="73"/>
      <c r="CRD19" s="121"/>
      <c r="CSA19" s="73"/>
      <c r="CSC19" s="121"/>
      <c r="CSZ19" s="73"/>
      <c r="CTB19" s="121"/>
      <c r="CTY19" s="73"/>
      <c r="CUA19" s="121"/>
      <c r="CUX19" s="73"/>
      <c r="CUZ19" s="121"/>
      <c r="CVW19" s="73"/>
      <c r="CVY19" s="121"/>
      <c r="CWV19" s="73"/>
      <c r="CWX19" s="121"/>
      <c r="CXU19" s="73"/>
      <c r="CXW19" s="121"/>
      <c r="CYT19" s="73"/>
      <c r="CYV19" s="121"/>
      <c r="CZS19" s="73"/>
      <c r="CZU19" s="121"/>
      <c r="DAR19" s="73"/>
      <c r="DAT19" s="121"/>
      <c r="DBQ19" s="73"/>
      <c r="DBS19" s="121"/>
      <c r="DCP19" s="73"/>
      <c r="DCR19" s="121"/>
      <c r="DDO19" s="73"/>
      <c r="DDQ19" s="121"/>
      <c r="DEN19" s="73"/>
      <c r="DEP19" s="121"/>
      <c r="DFM19" s="73"/>
      <c r="DFO19" s="121"/>
      <c r="DGL19" s="73"/>
      <c r="DGN19" s="121"/>
      <c r="DHK19" s="73"/>
      <c r="DHM19" s="121"/>
      <c r="DIJ19" s="73"/>
      <c r="DIL19" s="121"/>
      <c r="DJI19" s="73"/>
      <c r="DJK19" s="121"/>
      <c r="DKH19" s="73"/>
      <c r="DKJ19" s="121"/>
      <c r="DLG19" s="73"/>
      <c r="DLI19" s="121"/>
      <c r="DMF19" s="73"/>
      <c r="DMH19" s="121"/>
      <c r="DNE19" s="73"/>
      <c r="DNG19" s="121"/>
      <c r="DOD19" s="73"/>
      <c r="DOF19" s="121"/>
      <c r="DPC19" s="73"/>
      <c r="DPE19" s="121"/>
      <c r="DQB19" s="73"/>
      <c r="DQD19" s="121"/>
      <c r="DRA19" s="73"/>
      <c r="DRC19" s="121"/>
      <c r="DRZ19" s="73"/>
      <c r="DSB19" s="121"/>
      <c r="DSY19" s="73"/>
      <c r="DTA19" s="121"/>
      <c r="DTX19" s="73"/>
      <c r="DTZ19" s="121"/>
      <c r="DUW19" s="73"/>
      <c r="DUY19" s="121"/>
      <c r="DVV19" s="73"/>
      <c r="DVX19" s="121"/>
      <c r="DWU19" s="73"/>
      <c r="DWW19" s="121"/>
      <c r="DXT19" s="73"/>
      <c r="DXV19" s="121"/>
      <c r="DYS19" s="73"/>
      <c r="DYU19" s="121"/>
      <c r="DZR19" s="73"/>
      <c r="DZT19" s="121"/>
      <c r="EAQ19" s="73"/>
      <c r="EAS19" s="121"/>
      <c r="EBP19" s="73"/>
      <c r="EBR19" s="121"/>
      <c r="ECO19" s="73"/>
      <c r="ECQ19" s="121"/>
      <c r="EDN19" s="73"/>
      <c r="EDP19" s="121"/>
      <c r="EEM19" s="73"/>
      <c r="EEO19" s="121"/>
      <c r="EFL19" s="73"/>
      <c r="EFN19" s="121"/>
      <c r="EGK19" s="73"/>
      <c r="EGM19" s="121"/>
      <c r="EHJ19" s="73"/>
      <c r="EHL19" s="121"/>
      <c r="EII19" s="73"/>
      <c r="EIK19" s="121"/>
      <c r="EJH19" s="73"/>
      <c r="EJJ19" s="121"/>
      <c r="EKG19" s="73"/>
      <c r="EKI19" s="121"/>
      <c r="ELF19" s="73"/>
      <c r="ELH19" s="121"/>
      <c r="EME19" s="73"/>
      <c r="EMG19" s="121"/>
      <c r="END19" s="73"/>
      <c r="ENF19" s="121"/>
      <c r="EOC19" s="73"/>
      <c r="EOE19" s="121"/>
      <c r="EPB19" s="73"/>
      <c r="EPD19" s="121"/>
      <c r="EQA19" s="73"/>
      <c r="EQC19" s="121"/>
      <c r="EQZ19" s="73"/>
      <c r="ERB19" s="121"/>
      <c r="ERY19" s="73"/>
      <c r="ESA19" s="121"/>
      <c r="ESX19" s="73"/>
      <c r="ESZ19" s="121"/>
      <c r="ETW19" s="73"/>
      <c r="ETY19" s="121"/>
      <c r="EUV19" s="73"/>
      <c r="EUX19" s="121"/>
      <c r="EVU19" s="73"/>
      <c r="EVW19" s="121"/>
      <c r="EWT19" s="73"/>
      <c r="EWV19" s="121"/>
      <c r="EXS19" s="73"/>
      <c r="EXU19" s="121"/>
      <c r="EYR19" s="73"/>
      <c r="EYT19" s="121"/>
      <c r="EZQ19" s="73"/>
      <c r="EZS19" s="121"/>
      <c r="FAP19" s="73"/>
      <c r="FAR19" s="121"/>
      <c r="FBO19" s="73"/>
      <c r="FBQ19" s="121"/>
      <c r="FCN19" s="73"/>
      <c r="FCP19" s="121"/>
      <c r="FDM19" s="73"/>
      <c r="FDO19" s="121"/>
      <c r="FEL19" s="73"/>
      <c r="FEN19" s="121"/>
      <c r="FFK19" s="73"/>
      <c r="FFM19" s="121"/>
      <c r="FGJ19" s="73"/>
      <c r="FGL19" s="121"/>
      <c r="FHI19" s="73"/>
      <c r="FHK19" s="121"/>
      <c r="FIH19" s="73"/>
      <c r="FIJ19" s="121"/>
      <c r="FJG19" s="73"/>
      <c r="FJI19" s="121"/>
      <c r="FKF19" s="73"/>
      <c r="FKH19" s="121"/>
      <c r="FLE19" s="73"/>
      <c r="FLG19" s="121"/>
      <c r="FMD19" s="73"/>
      <c r="FMF19" s="121"/>
      <c r="FNC19" s="73"/>
      <c r="FNE19" s="121"/>
      <c r="FOB19" s="73"/>
      <c r="FOD19" s="121"/>
      <c r="FPA19" s="73"/>
      <c r="FPC19" s="121"/>
      <c r="FPZ19" s="73"/>
      <c r="FQB19" s="121"/>
      <c r="FQY19" s="73"/>
      <c r="FRA19" s="121"/>
      <c r="FRX19" s="73"/>
      <c r="FRZ19" s="121"/>
      <c r="FSW19" s="73"/>
      <c r="FSY19" s="121"/>
      <c r="FTV19" s="73"/>
      <c r="FTX19" s="121"/>
      <c r="FUU19" s="73"/>
      <c r="FUW19" s="121"/>
      <c r="FVT19" s="73"/>
      <c r="FVV19" s="121"/>
      <c r="FWS19" s="73"/>
      <c r="FWU19" s="121"/>
      <c r="FXR19" s="73"/>
      <c r="FXT19" s="121"/>
      <c r="FYQ19" s="73"/>
      <c r="FYS19" s="121"/>
      <c r="FZP19" s="73"/>
      <c r="FZR19" s="121"/>
      <c r="GAO19" s="73"/>
      <c r="GAQ19" s="121"/>
      <c r="GBN19" s="73"/>
      <c r="GBP19" s="121"/>
      <c r="GCM19" s="73"/>
      <c r="GCO19" s="121"/>
      <c r="GDL19" s="73"/>
      <c r="GDN19" s="121"/>
      <c r="GEK19" s="73"/>
      <c r="GEM19" s="121"/>
      <c r="GFJ19" s="73"/>
      <c r="GFL19" s="121"/>
      <c r="GGI19" s="73"/>
      <c r="GGK19" s="121"/>
      <c r="GHH19" s="73"/>
      <c r="GHJ19" s="121"/>
      <c r="GIG19" s="73"/>
      <c r="GII19" s="121"/>
      <c r="GJF19" s="73"/>
      <c r="GJH19" s="121"/>
      <c r="GKE19" s="73"/>
      <c r="GKG19" s="121"/>
      <c r="GLD19" s="73"/>
      <c r="GLF19" s="121"/>
      <c r="GMC19" s="73"/>
      <c r="GME19" s="121"/>
      <c r="GNB19" s="73"/>
      <c r="GND19" s="121"/>
      <c r="GOA19" s="73"/>
      <c r="GOC19" s="121"/>
      <c r="GOZ19" s="73"/>
      <c r="GPB19" s="121"/>
      <c r="GPY19" s="73"/>
      <c r="GQA19" s="121"/>
      <c r="GQX19" s="73"/>
      <c r="GQZ19" s="121"/>
      <c r="GRW19" s="73"/>
      <c r="GRY19" s="121"/>
      <c r="GSV19" s="73"/>
      <c r="GSX19" s="121"/>
      <c r="GTU19" s="73"/>
      <c r="GTW19" s="121"/>
      <c r="GUT19" s="73"/>
      <c r="GUV19" s="121"/>
      <c r="GVS19" s="73"/>
      <c r="GVU19" s="121"/>
      <c r="GWR19" s="73"/>
      <c r="GWT19" s="121"/>
      <c r="GXQ19" s="73"/>
      <c r="GXS19" s="121"/>
      <c r="GYP19" s="73"/>
      <c r="GYR19" s="121"/>
      <c r="GZO19" s="73"/>
      <c r="GZQ19" s="121"/>
      <c r="HAN19" s="73"/>
      <c r="HAP19" s="121"/>
      <c r="HBM19" s="73"/>
      <c r="HBO19" s="121"/>
      <c r="HCL19" s="73"/>
      <c r="HCN19" s="121"/>
      <c r="HDK19" s="73"/>
      <c r="HDM19" s="121"/>
      <c r="HEJ19" s="73"/>
      <c r="HEL19" s="121"/>
      <c r="HFI19" s="73"/>
      <c r="HFK19" s="121"/>
      <c r="HGH19" s="73"/>
      <c r="HGJ19" s="121"/>
      <c r="HHG19" s="73"/>
      <c r="HHI19" s="121"/>
      <c r="HIF19" s="73"/>
      <c r="HIH19" s="121"/>
      <c r="HJE19" s="73"/>
      <c r="HJG19" s="121"/>
      <c r="HKD19" s="73"/>
      <c r="HKF19" s="121"/>
      <c r="HLC19" s="73"/>
      <c r="HLE19" s="121"/>
      <c r="HMB19" s="73"/>
      <c r="HMD19" s="121"/>
      <c r="HNA19" s="73"/>
      <c r="HNC19" s="121"/>
      <c r="HNZ19" s="73"/>
      <c r="HOB19" s="121"/>
      <c r="HOY19" s="73"/>
      <c r="HPA19" s="121"/>
      <c r="HPX19" s="73"/>
      <c r="HPZ19" s="121"/>
      <c r="HQW19" s="73"/>
      <c r="HQY19" s="121"/>
      <c r="HRV19" s="73"/>
      <c r="HRX19" s="121"/>
      <c r="HSU19" s="73"/>
      <c r="HSW19" s="121"/>
      <c r="HTT19" s="73"/>
      <c r="HTV19" s="121"/>
      <c r="HUS19" s="73"/>
      <c r="HUU19" s="121"/>
      <c r="HVR19" s="73"/>
      <c r="HVT19" s="121"/>
      <c r="HWQ19" s="73"/>
      <c r="HWS19" s="121"/>
      <c r="HXP19" s="73"/>
      <c r="HXR19" s="121"/>
      <c r="HYO19" s="73"/>
      <c r="HYQ19" s="121"/>
      <c r="HZN19" s="73"/>
      <c r="HZP19" s="121"/>
      <c r="IAM19" s="73"/>
      <c r="IAO19" s="121"/>
      <c r="IBL19" s="73"/>
      <c r="IBN19" s="121"/>
      <c r="ICK19" s="73"/>
      <c r="ICM19" s="121"/>
      <c r="IDJ19" s="73"/>
      <c r="IDL19" s="121"/>
      <c r="IEI19" s="73"/>
      <c r="IEK19" s="121"/>
      <c r="IFH19" s="73"/>
      <c r="IFJ19" s="121"/>
      <c r="IGG19" s="73"/>
      <c r="IGI19" s="121"/>
      <c r="IHF19" s="73"/>
      <c r="IHH19" s="121"/>
      <c r="IIE19" s="73"/>
      <c r="IIG19" s="121"/>
      <c r="IJD19" s="73"/>
      <c r="IJF19" s="121"/>
      <c r="IKC19" s="73"/>
      <c r="IKE19" s="121"/>
      <c r="ILB19" s="73"/>
      <c r="ILD19" s="121"/>
      <c r="IMA19" s="73"/>
      <c r="IMC19" s="121"/>
      <c r="IMZ19" s="73"/>
      <c r="INB19" s="121"/>
      <c r="INY19" s="73"/>
      <c r="IOA19" s="121"/>
      <c r="IOX19" s="73"/>
      <c r="IOZ19" s="121"/>
      <c r="IPW19" s="73"/>
      <c r="IPY19" s="121"/>
      <c r="IQV19" s="73"/>
      <c r="IQX19" s="121"/>
      <c r="IRU19" s="73"/>
      <c r="IRW19" s="121"/>
      <c r="IST19" s="73"/>
      <c r="ISV19" s="121"/>
      <c r="ITS19" s="73"/>
      <c r="ITU19" s="121"/>
      <c r="IUR19" s="73"/>
      <c r="IUT19" s="121"/>
      <c r="IVQ19" s="73"/>
      <c r="IVS19" s="121"/>
      <c r="IWP19" s="73"/>
      <c r="IWR19" s="121"/>
      <c r="IXO19" s="73"/>
      <c r="IXQ19" s="121"/>
      <c r="IYN19" s="73"/>
      <c r="IYP19" s="121"/>
      <c r="IZM19" s="73"/>
      <c r="IZO19" s="121"/>
      <c r="JAL19" s="73"/>
      <c r="JAN19" s="121"/>
      <c r="JBK19" s="73"/>
      <c r="JBM19" s="121"/>
      <c r="JCJ19" s="73"/>
      <c r="JCL19" s="121"/>
      <c r="JDI19" s="73"/>
      <c r="JDK19" s="121"/>
      <c r="JEH19" s="73"/>
      <c r="JEJ19" s="121"/>
      <c r="JFG19" s="73"/>
      <c r="JFI19" s="121"/>
      <c r="JGF19" s="73"/>
      <c r="JGH19" s="121"/>
      <c r="JHE19" s="73"/>
      <c r="JHG19" s="121"/>
      <c r="JID19" s="73"/>
      <c r="JIF19" s="121"/>
      <c r="JJC19" s="73"/>
      <c r="JJE19" s="121"/>
      <c r="JKB19" s="73"/>
      <c r="JKD19" s="121"/>
      <c r="JLA19" s="73"/>
      <c r="JLC19" s="121"/>
      <c r="JLZ19" s="73"/>
      <c r="JMB19" s="121"/>
      <c r="JMY19" s="73"/>
      <c r="JNA19" s="121"/>
      <c r="JNX19" s="73"/>
      <c r="JNZ19" s="121"/>
      <c r="JOW19" s="73"/>
      <c r="JOY19" s="121"/>
      <c r="JPV19" s="73"/>
      <c r="JPX19" s="121"/>
      <c r="JQU19" s="73"/>
      <c r="JQW19" s="121"/>
      <c r="JRT19" s="73"/>
      <c r="JRV19" s="121"/>
      <c r="JSS19" s="73"/>
      <c r="JSU19" s="121"/>
      <c r="JTR19" s="73"/>
      <c r="JTT19" s="121"/>
      <c r="JUQ19" s="73"/>
      <c r="JUS19" s="121"/>
      <c r="JVP19" s="73"/>
      <c r="JVR19" s="121"/>
      <c r="JWO19" s="73"/>
      <c r="JWQ19" s="121"/>
      <c r="JXN19" s="73"/>
      <c r="JXP19" s="121"/>
      <c r="JYM19" s="73"/>
      <c r="JYO19" s="121"/>
      <c r="JZL19" s="73"/>
      <c r="JZN19" s="121"/>
      <c r="KAK19" s="73"/>
      <c r="KAM19" s="121"/>
      <c r="KBJ19" s="73"/>
      <c r="KBL19" s="121"/>
      <c r="KCI19" s="73"/>
      <c r="KCK19" s="121"/>
      <c r="KDH19" s="73"/>
      <c r="KDJ19" s="121"/>
      <c r="KEG19" s="73"/>
      <c r="KEI19" s="121"/>
      <c r="KFF19" s="73"/>
      <c r="KFH19" s="121"/>
      <c r="KGE19" s="73"/>
      <c r="KGG19" s="121"/>
      <c r="KHD19" s="73"/>
      <c r="KHF19" s="121"/>
      <c r="KIC19" s="73"/>
      <c r="KIE19" s="121"/>
      <c r="KJB19" s="73"/>
      <c r="KJD19" s="121"/>
      <c r="KKA19" s="73"/>
      <c r="KKC19" s="121"/>
      <c r="KKZ19" s="73"/>
      <c r="KLB19" s="121"/>
      <c r="KLY19" s="73"/>
      <c r="KMA19" s="121"/>
      <c r="KMX19" s="73"/>
      <c r="KMZ19" s="121"/>
      <c r="KNW19" s="73"/>
      <c r="KNY19" s="121"/>
      <c r="KOV19" s="73"/>
      <c r="KOX19" s="121"/>
      <c r="KPU19" s="73"/>
      <c r="KPW19" s="121"/>
      <c r="KQT19" s="73"/>
      <c r="KQV19" s="121"/>
      <c r="KRS19" s="73"/>
      <c r="KRU19" s="121"/>
      <c r="KSR19" s="73"/>
      <c r="KST19" s="121"/>
      <c r="KTQ19" s="73"/>
      <c r="KTS19" s="121"/>
      <c r="KUP19" s="73"/>
      <c r="KUR19" s="121"/>
      <c r="KVO19" s="73"/>
      <c r="KVQ19" s="121"/>
      <c r="KWN19" s="73"/>
      <c r="KWP19" s="121"/>
      <c r="KXM19" s="73"/>
      <c r="KXO19" s="121"/>
      <c r="KYL19" s="73"/>
      <c r="KYN19" s="121"/>
      <c r="KZK19" s="73"/>
      <c r="KZM19" s="121"/>
      <c r="LAJ19" s="73"/>
      <c r="LAL19" s="121"/>
      <c r="LBI19" s="73"/>
      <c r="LBK19" s="121"/>
      <c r="LCH19" s="73"/>
      <c r="LCJ19" s="121"/>
      <c r="LDG19" s="73"/>
      <c r="LDI19" s="121"/>
      <c r="LEF19" s="73"/>
      <c r="LEH19" s="121"/>
      <c r="LFE19" s="73"/>
      <c r="LFG19" s="121"/>
      <c r="LGD19" s="73"/>
      <c r="LGF19" s="121"/>
      <c r="LHC19" s="73"/>
      <c r="LHE19" s="121"/>
      <c r="LIB19" s="73"/>
      <c r="LID19" s="121"/>
      <c r="LJA19" s="73"/>
      <c r="LJC19" s="121"/>
      <c r="LJZ19" s="73"/>
      <c r="LKB19" s="121"/>
      <c r="LKY19" s="73"/>
      <c r="LLA19" s="121"/>
      <c r="LLX19" s="73"/>
      <c r="LLZ19" s="121"/>
      <c r="LMW19" s="73"/>
      <c r="LMY19" s="121"/>
      <c r="LNV19" s="73"/>
      <c r="LNX19" s="121"/>
      <c r="LOU19" s="73"/>
      <c r="LOW19" s="121"/>
      <c r="LPT19" s="73"/>
      <c r="LPV19" s="121"/>
      <c r="LQS19" s="73"/>
      <c r="LQU19" s="121"/>
      <c r="LRR19" s="73"/>
      <c r="LRT19" s="121"/>
      <c r="LSQ19" s="73"/>
      <c r="LSS19" s="121"/>
      <c r="LTP19" s="73"/>
      <c r="LTR19" s="121"/>
      <c r="LUO19" s="73"/>
      <c r="LUQ19" s="121"/>
      <c r="LVN19" s="73"/>
      <c r="LVP19" s="121"/>
      <c r="LWM19" s="73"/>
      <c r="LWO19" s="121"/>
      <c r="LXL19" s="73"/>
      <c r="LXN19" s="121"/>
      <c r="LYK19" s="73"/>
      <c r="LYM19" s="121"/>
      <c r="LZJ19" s="73"/>
      <c r="LZL19" s="121"/>
      <c r="MAI19" s="73"/>
      <c r="MAK19" s="121"/>
      <c r="MBH19" s="73"/>
      <c r="MBJ19" s="121"/>
      <c r="MCG19" s="73"/>
      <c r="MCI19" s="121"/>
      <c r="MDF19" s="73"/>
      <c r="MDH19" s="121"/>
      <c r="MEE19" s="73"/>
      <c r="MEG19" s="121"/>
      <c r="MFD19" s="73"/>
      <c r="MFF19" s="121"/>
      <c r="MGC19" s="73"/>
      <c r="MGE19" s="121"/>
      <c r="MHB19" s="73"/>
      <c r="MHD19" s="121"/>
      <c r="MIA19" s="73"/>
      <c r="MIC19" s="121"/>
      <c r="MIZ19" s="73"/>
      <c r="MJB19" s="121"/>
      <c r="MJY19" s="73"/>
      <c r="MKA19" s="121"/>
      <c r="MKX19" s="73"/>
      <c r="MKZ19" s="121"/>
      <c r="MLW19" s="73"/>
      <c r="MLY19" s="121"/>
      <c r="MMV19" s="73"/>
      <c r="MMX19" s="121"/>
      <c r="MNU19" s="73"/>
      <c r="MNW19" s="121"/>
      <c r="MOT19" s="73"/>
      <c r="MOV19" s="121"/>
      <c r="MPS19" s="73"/>
      <c r="MPU19" s="121"/>
      <c r="MQR19" s="73"/>
      <c r="MQT19" s="121"/>
      <c r="MRQ19" s="73"/>
      <c r="MRS19" s="121"/>
      <c r="MSP19" s="73"/>
      <c r="MSR19" s="121"/>
      <c r="MTO19" s="73"/>
      <c r="MTQ19" s="121"/>
      <c r="MUN19" s="73"/>
      <c r="MUP19" s="121"/>
      <c r="MVM19" s="73"/>
      <c r="MVO19" s="121"/>
      <c r="MWL19" s="73"/>
      <c r="MWN19" s="121"/>
      <c r="MXK19" s="73"/>
      <c r="MXM19" s="121"/>
      <c r="MYJ19" s="73"/>
      <c r="MYL19" s="121"/>
      <c r="MZI19" s="73"/>
      <c r="MZK19" s="121"/>
      <c r="NAH19" s="73"/>
      <c r="NAJ19" s="121"/>
      <c r="NBG19" s="73"/>
      <c r="NBI19" s="121"/>
      <c r="NCF19" s="73"/>
      <c r="NCH19" s="121"/>
      <c r="NDE19" s="73"/>
      <c r="NDG19" s="121"/>
      <c r="NED19" s="73"/>
      <c r="NEF19" s="121"/>
      <c r="NFC19" s="73"/>
      <c r="NFE19" s="121"/>
      <c r="NGB19" s="73"/>
      <c r="NGD19" s="121"/>
      <c r="NHA19" s="73"/>
      <c r="NHC19" s="121"/>
      <c r="NHZ19" s="73"/>
      <c r="NIB19" s="121"/>
      <c r="NIY19" s="73"/>
      <c r="NJA19" s="121"/>
      <c r="NJX19" s="73"/>
      <c r="NJZ19" s="121"/>
      <c r="NKW19" s="73"/>
      <c r="NKY19" s="121"/>
      <c r="NLV19" s="73"/>
      <c r="NLX19" s="121"/>
      <c r="NMU19" s="73"/>
      <c r="NMW19" s="121"/>
      <c r="NNT19" s="73"/>
      <c r="NNV19" s="121"/>
      <c r="NOS19" s="73"/>
      <c r="NOU19" s="121"/>
      <c r="NPR19" s="73"/>
      <c r="NPT19" s="121"/>
      <c r="NQQ19" s="73"/>
      <c r="NQS19" s="121"/>
      <c r="NRP19" s="73"/>
      <c r="NRR19" s="121"/>
      <c r="NSO19" s="73"/>
      <c r="NSQ19" s="121"/>
      <c r="NTN19" s="73"/>
      <c r="NTP19" s="121"/>
      <c r="NUM19" s="73"/>
      <c r="NUO19" s="121"/>
      <c r="NVL19" s="73"/>
      <c r="NVN19" s="121"/>
      <c r="NWK19" s="73"/>
      <c r="NWM19" s="121"/>
      <c r="NXJ19" s="73"/>
      <c r="NXL19" s="121"/>
      <c r="NYI19" s="73"/>
      <c r="NYK19" s="121"/>
      <c r="NZH19" s="73"/>
      <c r="NZJ19" s="121"/>
      <c r="OAG19" s="73"/>
      <c r="OAI19" s="121"/>
      <c r="OBF19" s="73"/>
      <c r="OBH19" s="121"/>
      <c r="OCE19" s="73"/>
      <c r="OCG19" s="121"/>
      <c r="ODD19" s="73"/>
      <c r="ODF19" s="121"/>
      <c r="OEC19" s="73"/>
      <c r="OEE19" s="121"/>
      <c r="OFB19" s="73"/>
      <c r="OFD19" s="121"/>
      <c r="OGA19" s="73"/>
      <c r="OGC19" s="121"/>
      <c r="OGZ19" s="73"/>
      <c r="OHB19" s="121"/>
      <c r="OHY19" s="73"/>
      <c r="OIA19" s="121"/>
      <c r="OIX19" s="73"/>
      <c r="OIZ19" s="121"/>
      <c r="OJW19" s="73"/>
      <c r="OJY19" s="121"/>
      <c r="OKV19" s="73"/>
      <c r="OKX19" s="121"/>
      <c r="OLU19" s="73"/>
      <c r="OLW19" s="121"/>
      <c r="OMT19" s="73"/>
      <c r="OMV19" s="121"/>
      <c r="ONS19" s="73"/>
      <c r="ONU19" s="121"/>
      <c r="OOR19" s="73"/>
      <c r="OOT19" s="121"/>
      <c r="OPQ19" s="73"/>
      <c r="OPS19" s="121"/>
      <c r="OQP19" s="73"/>
      <c r="OQR19" s="121"/>
      <c r="ORO19" s="73"/>
      <c r="ORQ19" s="121"/>
      <c r="OSN19" s="73"/>
      <c r="OSP19" s="121"/>
      <c r="OTM19" s="73"/>
      <c r="OTO19" s="121"/>
      <c r="OUL19" s="73"/>
      <c r="OUN19" s="121"/>
      <c r="OVK19" s="73"/>
      <c r="OVM19" s="121"/>
      <c r="OWJ19" s="73"/>
      <c r="OWL19" s="121"/>
      <c r="OXI19" s="73"/>
      <c r="OXK19" s="121"/>
      <c r="OYH19" s="73"/>
      <c r="OYJ19" s="121"/>
      <c r="OZG19" s="73"/>
      <c r="OZI19" s="121"/>
      <c r="PAF19" s="73"/>
      <c r="PAH19" s="121"/>
      <c r="PBE19" s="73"/>
      <c r="PBG19" s="121"/>
      <c r="PCD19" s="73"/>
      <c r="PCF19" s="121"/>
      <c r="PDC19" s="73"/>
      <c r="PDE19" s="121"/>
      <c r="PEB19" s="73"/>
      <c r="PED19" s="121"/>
      <c r="PFA19" s="73"/>
      <c r="PFC19" s="121"/>
      <c r="PFZ19" s="73"/>
      <c r="PGB19" s="121"/>
      <c r="PGY19" s="73"/>
      <c r="PHA19" s="121"/>
      <c r="PHX19" s="73"/>
      <c r="PHZ19" s="121"/>
      <c r="PIW19" s="73"/>
      <c r="PIY19" s="121"/>
      <c r="PJV19" s="73"/>
      <c r="PJX19" s="121"/>
      <c r="PKU19" s="73"/>
      <c r="PKW19" s="121"/>
      <c r="PLT19" s="73"/>
      <c r="PLV19" s="121"/>
      <c r="PMS19" s="73"/>
      <c r="PMU19" s="121"/>
      <c r="PNR19" s="73"/>
      <c r="PNT19" s="121"/>
      <c r="POQ19" s="73"/>
      <c r="POS19" s="121"/>
      <c r="PPP19" s="73"/>
      <c r="PPR19" s="121"/>
      <c r="PQO19" s="73"/>
      <c r="PQQ19" s="121"/>
      <c r="PRN19" s="73"/>
      <c r="PRP19" s="121"/>
      <c r="PSM19" s="73"/>
      <c r="PSO19" s="121"/>
      <c r="PTL19" s="73"/>
      <c r="PTN19" s="121"/>
      <c r="PUK19" s="73"/>
      <c r="PUM19" s="121"/>
      <c r="PVJ19" s="73"/>
      <c r="PVL19" s="121"/>
      <c r="PWI19" s="73"/>
      <c r="PWK19" s="121"/>
      <c r="PXH19" s="73"/>
      <c r="PXJ19" s="121"/>
      <c r="PYG19" s="73"/>
      <c r="PYI19" s="121"/>
      <c r="PZF19" s="73"/>
      <c r="PZH19" s="121"/>
      <c r="QAE19" s="73"/>
      <c r="QAG19" s="121"/>
      <c r="QBD19" s="73"/>
      <c r="QBF19" s="121"/>
      <c r="QCC19" s="73"/>
      <c r="QCE19" s="121"/>
      <c r="QDB19" s="73"/>
      <c r="QDD19" s="121"/>
      <c r="QEA19" s="73"/>
      <c r="QEC19" s="121"/>
      <c r="QEZ19" s="73"/>
      <c r="QFB19" s="121"/>
      <c r="QFY19" s="73"/>
      <c r="QGA19" s="121"/>
      <c r="QGX19" s="73"/>
      <c r="QGZ19" s="121"/>
      <c r="QHW19" s="73"/>
      <c r="QHY19" s="121"/>
      <c r="QIV19" s="73"/>
      <c r="QIX19" s="121"/>
      <c r="QJU19" s="73"/>
      <c r="QJW19" s="121"/>
      <c r="QKT19" s="73"/>
      <c r="QKV19" s="121"/>
      <c r="QLS19" s="73"/>
      <c r="QLU19" s="121"/>
      <c r="QMR19" s="73"/>
      <c r="QMT19" s="121"/>
      <c r="QNQ19" s="73"/>
      <c r="QNS19" s="121"/>
      <c r="QOP19" s="73"/>
      <c r="QOR19" s="121"/>
      <c r="QPO19" s="73"/>
      <c r="QPQ19" s="121"/>
      <c r="QQN19" s="73"/>
      <c r="QQP19" s="121"/>
      <c r="QRM19" s="73"/>
      <c r="QRO19" s="121"/>
      <c r="QSL19" s="73"/>
      <c r="QSN19" s="121"/>
      <c r="QTK19" s="73"/>
      <c r="QTM19" s="121"/>
      <c r="QUJ19" s="73"/>
      <c r="QUL19" s="121"/>
      <c r="QVI19" s="73"/>
      <c r="QVK19" s="121"/>
      <c r="QWH19" s="73"/>
      <c r="QWJ19" s="121"/>
      <c r="QXG19" s="73"/>
      <c r="QXI19" s="121"/>
      <c r="QYF19" s="73"/>
      <c r="QYH19" s="121"/>
      <c r="QZE19" s="73"/>
      <c r="QZG19" s="121"/>
      <c r="RAD19" s="73"/>
      <c r="RAF19" s="121"/>
      <c r="RBC19" s="73"/>
      <c r="RBE19" s="121"/>
      <c r="RCB19" s="73"/>
      <c r="RCD19" s="121"/>
      <c r="RDA19" s="73"/>
      <c r="RDC19" s="121"/>
      <c r="RDZ19" s="73"/>
      <c r="REB19" s="121"/>
      <c r="REY19" s="73"/>
      <c r="RFA19" s="121"/>
      <c r="RFX19" s="73"/>
      <c r="RFZ19" s="121"/>
      <c r="RGW19" s="73"/>
      <c r="RGY19" s="121"/>
      <c r="RHV19" s="73"/>
      <c r="RHX19" s="121"/>
      <c r="RIU19" s="73"/>
      <c r="RIW19" s="121"/>
      <c r="RJT19" s="73"/>
      <c r="RJV19" s="121"/>
      <c r="RKS19" s="73"/>
      <c r="RKU19" s="121"/>
      <c r="RLR19" s="73"/>
      <c r="RLT19" s="121"/>
      <c r="RMQ19" s="73"/>
      <c r="RMS19" s="121"/>
      <c r="RNP19" s="73"/>
      <c r="RNR19" s="121"/>
      <c r="ROO19" s="73"/>
      <c r="ROQ19" s="121"/>
      <c r="RPN19" s="73"/>
      <c r="RPP19" s="121"/>
      <c r="RQM19" s="73"/>
      <c r="RQO19" s="121"/>
      <c r="RRL19" s="73"/>
      <c r="RRN19" s="121"/>
      <c r="RSK19" s="73"/>
      <c r="RSM19" s="121"/>
      <c r="RTJ19" s="73"/>
      <c r="RTL19" s="121"/>
      <c r="RUI19" s="73"/>
      <c r="RUK19" s="121"/>
      <c r="RVH19" s="73"/>
      <c r="RVJ19" s="121"/>
      <c r="RWG19" s="73"/>
      <c r="RWI19" s="121"/>
      <c r="RXF19" s="73"/>
      <c r="RXH19" s="121"/>
      <c r="RYE19" s="73"/>
      <c r="RYG19" s="121"/>
      <c r="RZD19" s="73"/>
      <c r="RZF19" s="121"/>
      <c r="SAC19" s="73"/>
      <c r="SAE19" s="121"/>
      <c r="SBB19" s="73"/>
      <c r="SBD19" s="121"/>
      <c r="SCA19" s="73"/>
      <c r="SCC19" s="121"/>
      <c r="SCZ19" s="73"/>
      <c r="SDB19" s="121"/>
      <c r="SDY19" s="73"/>
      <c r="SEA19" s="121"/>
      <c r="SEX19" s="73"/>
      <c r="SEZ19" s="121"/>
      <c r="SFW19" s="73"/>
      <c r="SFY19" s="121"/>
      <c r="SGV19" s="73"/>
      <c r="SGX19" s="121"/>
      <c r="SHU19" s="73"/>
      <c r="SHW19" s="121"/>
      <c r="SIT19" s="73"/>
      <c r="SIV19" s="121"/>
      <c r="SJS19" s="73"/>
      <c r="SJU19" s="121"/>
      <c r="SKR19" s="73"/>
      <c r="SKT19" s="121"/>
      <c r="SLQ19" s="73"/>
      <c r="SLS19" s="121"/>
      <c r="SMP19" s="73"/>
      <c r="SMR19" s="121"/>
      <c r="SNO19" s="73"/>
      <c r="SNQ19" s="121"/>
      <c r="SON19" s="73"/>
      <c r="SOP19" s="121"/>
      <c r="SPM19" s="73"/>
      <c r="SPO19" s="121"/>
      <c r="SQL19" s="73"/>
      <c r="SQN19" s="121"/>
      <c r="SRK19" s="73"/>
      <c r="SRM19" s="121"/>
      <c r="SSJ19" s="73"/>
      <c r="SSL19" s="121"/>
      <c r="STI19" s="73"/>
      <c r="STK19" s="121"/>
      <c r="SUH19" s="73"/>
      <c r="SUJ19" s="121"/>
      <c r="SVG19" s="73"/>
      <c r="SVI19" s="121"/>
      <c r="SWF19" s="73"/>
      <c r="SWH19" s="121"/>
      <c r="SXE19" s="73"/>
      <c r="SXG19" s="121"/>
      <c r="SYD19" s="73"/>
      <c r="SYF19" s="121"/>
      <c r="SZC19" s="73"/>
      <c r="SZE19" s="121"/>
      <c r="TAB19" s="73"/>
      <c r="TAD19" s="121"/>
      <c r="TBA19" s="73"/>
      <c r="TBC19" s="121"/>
      <c r="TBZ19" s="73"/>
      <c r="TCB19" s="121"/>
      <c r="TCY19" s="73"/>
      <c r="TDA19" s="121"/>
      <c r="TDX19" s="73"/>
      <c r="TDZ19" s="121"/>
      <c r="TEW19" s="73"/>
      <c r="TEY19" s="121"/>
      <c r="TFV19" s="73"/>
      <c r="TFX19" s="121"/>
      <c r="TGU19" s="73"/>
      <c r="TGW19" s="121"/>
      <c r="THT19" s="73"/>
      <c r="THV19" s="121"/>
      <c r="TIS19" s="73"/>
      <c r="TIU19" s="121"/>
      <c r="TJR19" s="73"/>
      <c r="TJT19" s="121"/>
      <c r="TKQ19" s="73"/>
      <c r="TKS19" s="121"/>
      <c r="TLP19" s="73"/>
      <c r="TLR19" s="121"/>
      <c r="TMO19" s="73"/>
      <c r="TMQ19" s="121"/>
      <c r="TNN19" s="73"/>
      <c r="TNP19" s="121"/>
      <c r="TOM19" s="73"/>
      <c r="TOO19" s="121"/>
      <c r="TPL19" s="73"/>
      <c r="TPN19" s="121"/>
      <c r="TQK19" s="73"/>
      <c r="TQM19" s="121"/>
      <c r="TRJ19" s="73"/>
      <c r="TRL19" s="121"/>
      <c r="TSI19" s="73"/>
      <c r="TSK19" s="121"/>
      <c r="TTH19" s="73"/>
      <c r="TTJ19" s="121"/>
      <c r="TUG19" s="73"/>
      <c r="TUI19" s="121"/>
      <c r="TVF19" s="73"/>
      <c r="TVH19" s="121"/>
      <c r="TWE19" s="73"/>
      <c r="TWG19" s="121"/>
      <c r="TXD19" s="73"/>
      <c r="TXF19" s="121"/>
      <c r="TYC19" s="73"/>
      <c r="TYE19" s="121"/>
      <c r="TZB19" s="73"/>
      <c r="TZD19" s="121"/>
      <c r="UAA19" s="73"/>
      <c r="UAC19" s="121"/>
      <c r="UAZ19" s="73"/>
      <c r="UBB19" s="121"/>
      <c r="UBY19" s="73"/>
      <c r="UCA19" s="121"/>
      <c r="UCX19" s="73"/>
      <c r="UCZ19" s="121"/>
      <c r="UDW19" s="73"/>
      <c r="UDY19" s="121"/>
      <c r="UEV19" s="73"/>
      <c r="UEX19" s="121"/>
      <c r="UFU19" s="73"/>
      <c r="UFW19" s="121"/>
      <c r="UGT19" s="73"/>
      <c r="UGV19" s="121"/>
      <c r="UHS19" s="73"/>
      <c r="UHU19" s="121"/>
      <c r="UIR19" s="73"/>
      <c r="UIT19" s="121"/>
      <c r="UJQ19" s="73"/>
      <c r="UJS19" s="121"/>
      <c r="UKP19" s="73"/>
      <c r="UKR19" s="121"/>
      <c r="ULO19" s="73"/>
      <c r="ULQ19" s="121"/>
      <c r="UMN19" s="73"/>
      <c r="UMP19" s="121"/>
      <c r="UNM19" s="73"/>
      <c r="UNO19" s="121"/>
      <c r="UOL19" s="73"/>
      <c r="UON19" s="121"/>
      <c r="UPK19" s="73"/>
      <c r="UPM19" s="121"/>
      <c r="UQJ19" s="73"/>
      <c r="UQL19" s="121"/>
      <c r="URI19" s="73"/>
      <c r="URK19" s="121"/>
      <c r="USH19" s="73"/>
      <c r="USJ19" s="121"/>
      <c r="UTG19" s="73"/>
      <c r="UTI19" s="121"/>
      <c r="UUF19" s="73"/>
      <c r="UUH19" s="121"/>
      <c r="UVE19" s="73"/>
      <c r="UVG19" s="121"/>
      <c r="UWD19" s="73"/>
      <c r="UWF19" s="121"/>
      <c r="UXC19" s="73"/>
      <c r="UXE19" s="121"/>
      <c r="UYB19" s="73"/>
      <c r="UYD19" s="121"/>
      <c r="UZA19" s="73"/>
      <c r="UZC19" s="121"/>
      <c r="UZZ19" s="73"/>
      <c r="VAB19" s="121"/>
      <c r="VAY19" s="73"/>
      <c r="VBA19" s="121"/>
      <c r="VBX19" s="73"/>
      <c r="VBZ19" s="121"/>
      <c r="VCW19" s="73"/>
      <c r="VCY19" s="121"/>
      <c r="VDV19" s="73"/>
      <c r="VDX19" s="121"/>
      <c r="VEU19" s="73"/>
      <c r="VEW19" s="121"/>
      <c r="VFT19" s="73"/>
      <c r="VFV19" s="121"/>
      <c r="VGS19" s="73"/>
      <c r="VGU19" s="121"/>
      <c r="VHR19" s="73"/>
      <c r="VHT19" s="121"/>
      <c r="VIQ19" s="73"/>
      <c r="VIS19" s="121"/>
      <c r="VJP19" s="73"/>
      <c r="VJR19" s="121"/>
      <c r="VKO19" s="73"/>
      <c r="VKQ19" s="121"/>
      <c r="VLN19" s="73"/>
      <c r="VLP19" s="121"/>
      <c r="VMM19" s="73"/>
      <c r="VMO19" s="121"/>
      <c r="VNL19" s="73"/>
      <c r="VNN19" s="121"/>
      <c r="VOK19" s="73"/>
      <c r="VOM19" s="121"/>
      <c r="VPJ19" s="73"/>
      <c r="VPL19" s="121"/>
      <c r="VQI19" s="73"/>
      <c r="VQK19" s="121"/>
      <c r="VRH19" s="73"/>
      <c r="VRJ19" s="121"/>
      <c r="VSG19" s="73"/>
      <c r="VSI19" s="121"/>
      <c r="VTF19" s="73"/>
      <c r="VTH19" s="121"/>
      <c r="VUE19" s="73"/>
      <c r="VUG19" s="121"/>
      <c r="VVD19" s="73"/>
      <c r="VVF19" s="121"/>
      <c r="VWC19" s="73"/>
      <c r="VWE19" s="121"/>
      <c r="VXB19" s="73"/>
      <c r="VXD19" s="121"/>
      <c r="VYA19" s="73"/>
      <c r="VYC19" s="121"/>
      <c r="VYZ19" s="73"/>
      <c r="VZB19" s="121"/>
      <c r="VZY19" s="73"/>
      <c r="WAA19" s="121"/>
      <c r="WAX19" s="73"/>
      <c r="WAZ19" s="121"/>
      <c r="WBW19" s="73"/>
      <c r="WBY19" s="121"/>
      <c r="WCV19" s="73"/>
      <c r="WCX19" s="121"/>
      <c r="WDU19" s="73"/>
      <c r="WDW19" s="121"/>
      <c r="WET19" s="73"/>
      <c r="WEV19" s="121"/>
      <c r="WFS19" s="73"/>
      <c r="WFU19" s="121"/>
      <c r="WGR19" s="73"/>
      <c r="WGT19" s="121"/>
      <c r="WHQ19" s="73"/>
      <c r="WHS19" s="121"/>
      <c r="WIP19" s="73"/>
      <c r="WIR19" s="121"/>
      <c r="WJO19" s="73"/>
      <c r="WJQ19" s="121"/>
      <c r="WKN19" s="73"/>
      <c r="WKP19" s="121"/>
      <c r="WLM19" s="73"/>
      <c r="WLO19" s="121"/>
      <c r="WML19" s="73"/>
      <c r="WMN19" s="121"/>
      <c r="WNK19" s="73"/>
      <c r="WNM19" s="121"/>
      <c r="WOJ19" s="73"/>
      <c r="WOL19" s="121"/>
      <c r="WPI19" s="73"/>
      <c r="WPK19" s="121"/>
      <c r="WQH19" s="73"/>
      <c r="WQJ19" s="121"/>
      <c r="WRG19" s="73"/>
      <c r="WRI19" s="121"/>
      <c r="WSF19" s="73"/>
      <c r="WSH19" s="121"/>
      <c r="WTE19" s="73"/>
      <c r="WTG19" s="121"/>
      <c r="WUD19" s="73"/>
      <c r="WUF19" s="121"/>
      <c r="WVC19" s="73"/>
      <c r="WVE19" s="121"/>
      <c r="WWB19" s="73"/>
      <c r="WWD19" s="121"/>
      <c r="WXA19" s="73"/>
      <c r="WXC19" s="121"/>
      <c r="WXZ19" s="73"/>
      <c r="WYB19" s="121"/>
      <c r="WYY19" s="73"/>
      <c r="WZA19" s="121"/>
      <c r="WZX19" s="73"/>
      <c r="WZZ19" s="121"/>
      <c r="XAW19" s="73"/>
      <c r="XAY19" s="121"/>
      <c r="XBV19" s="73"/>
      <c r="XBX19" s="121"/>
      <c r="XCU19" s="73"/>
      <c r="XCW19" s="121"/>
      <c r="XDT19" s="73"/>
      <c r="XDV19" s="121"/>
      <c r="XES19" s="73"/>
      <c r="XEU19" s="121"/>
    </row>
    <row r="20" spans="1:1023 1025:2048 2050:3050 3073:4075 4098:5100 5123:6125 6148:7150 7173:8175 8198:9200 9223:10225 10248:11250 11273:12275 12298:13300 13323:14325 14348:15350 15373:16375" hidden="1">
      <c r="A20" s="31" t="s">
        <v>39</v>
      </c>
      <c r="B20" s="109">
        <v>3.8</v>
      </c>
      <c r="C20" s="108">
        <v>0</v>
      </c>
      <c r="D20" s="108">
        <v>0</v>
      </c>
      <c r="E20" s="108">
        <v>0</v>
      </c>
      <c r="F20" s="108">
        <v>0</v>
      </c>
      <c r="G20" s="108">
        <v>0</v>
      </c>
      <c r="H20" s="108">
        <v>0</v>
      </c>
      <c r="I20" s="108">
        <v>0</v>
      </c>
      <c r="J20" s="108">
        <v>0</v>
      </c>
      <c r="K20" s="108">
        <v>0</v>
      </c>
      <c r="L20" s="108">
        <v>0</v>
      </c>
      <c r="M20" s="108">
        <v>0</v>
      </c>
      <c r="N20" s="108">
        <v>0</v>
      </c>
      <c r="O20" s="108">
        <v>0</v>
      </c>
      <c r="P20" s="108">
        <v>0</v>
      </c>
      <c r="Q20" s="108">
        <v>0</v>
      </c>
      <c r="R20" s="108">
        <v>0</v>
      </c>
      <c r="S20" s="108">
        <v>0</v>
      </c>
      <c r="T20" s="109">
        <v>4</v>
      </c>
      <c r="U20" s="109">
        <v>5.5</v>
      </c>
      <c r="V20" s="109">
        <v>2.5</v>
      </c>
      <c r="W20" s="109"/>
      <c r="X20" s="109">
        <v>3.8</v>
      </c>
      <c r="Y20" s="109"/>
      <c r="Z20" s="108">
        <v>2.5</v>
      </c>
      <c r="AA20" s="108">
        <v>4</v>
      </c>
      <c r="AB20" s="108">
        <v>5.5</v>
      </c>
      <c r="AC20" s="108"/>
      <c r="AV20" s="73"/>
      <c r="AX20" s="121"/>
      <c r="BU20" s="73"/>
      <c r="BW20" s="121"/>
      <c r="CT20" s="73"/>
      <c r="CV20" s="121"/>
      <c r="DS20" s="73"/>
      <c r="DU20" s="121"/>
      <c r="ER20" s="73"/>
      <c r="ET20" s="121"/>
      <c r="FQ20" s="73"/>
      <c r="FS20" s="121"/>
      <c r="GP20" s="73"/>
      <c r="GR20" s="121"/>
      <c r="HO20" s="73"/>
      <c r="HQ20" s="121"/>
      <c r="IN20" s="73"/>
      <c r="IP20" s="121"/>
      <c r="JM20" s="73"/>
      <c r="JO20" s="121"/>
      <c r="KL20" s="73"/>
      <c r="KN20" s="121"/>
      <c r="LK20" s="73"/>
      <c r="LM20" s="121"/>
      <c r="MJ20" s="73"/>
      <c r="ML20" s="121"/>
      <c r="NI20" s="73"/>
      <c r="NK20" s="121"/>
      <c r="OH20" s="73"/>
      <c r="OJ20" s="121"/>
      <c r="PG20" s="73"/>
      <c r="PI20" s="121"/>
      <c r="QF20" s="73"/>
      <c r="QH20" s="121"/>
      <c r="RE20" s="73"/>
      <c r="RG20" s="121"/>
      <c r="SD20" s="73"/>
      <c r="SF20" s="121"/>
      <c r="TC20" s="73"/>
      <c r="TE20" s="121"/>
      <c r="UB20" s="73"/>
      <c r="UD20" s="121"/>
      <c r="VA20" s="73"/>
      <c r="VC20" s="121"/>
      <c r="VZ20" s="73"/>
      <c r="WB20" s="121"/>
      <c r="WY20" s="73"/>
      <c r="XA20" s="121"/>
      <c r="XX20" s="73"/>
      <c r="XZ20" s="121"/>
      <c r="YW20" s="73"/>
      <c r="YY20" s="121"/>
      <c r="ZV20" s="73"/>
      <c r="ZX20" s="121"/>
      <c r="AAU20" s="73"/>
      <c r="AAW20" s="121"/>
      <c r="ABT20" s="73"/>
      <c r="ABV20" s="121"/>
      <c r="ACS20" s="73"/>
      <c r="ACU20" s="121"/>
      <c r="ADR20" s="73"/>
      <c r="ADT20" s="121"/>
      <c r="AEQ20" s="73"/>
      <c r="AES20" s="121"/>
      <c r="AFP20" s="73"/>
      <c r="AFR20" s="121"/>
      <c r="AGO20" s="73"/>
      <c r="AGQ20" s="121"/>
      <c r="AHN20" s="73"/>
      <c r="AHP20" s="121"/>
      <c r="AIM20" s="73"/>
      <c r="AIO20" s="121"/>
      <c r="AJL20" s="73"/>
      <c r="AJN20" s="121"/>
      <c r="AKK20" s="73"/>
      <c r="AKM20" s="121"/>
      <c r="ALJ20" s="73"/>
      <c r="ALL20" s="121"/>
      <c r="AMI20" s="73"/>
      <c r="AMK20" s="121"/>
      <c r="ANH20" s="73"/>
      <c r="ANJ20" s="121"/>
      <c r="AOG20" s="73"/>
      <c r="AOI20" s="121"/>
      <c r="APF20" s="73"/>
      <c r="APH20" s="121"/>
      <c r="AQE20" s="73"/>
      <c r="AQG20" s="121"/>
      <c r="ARD20" s="73"/>
      <c r="ARF20" s="121"/>
      <c r="ASC20" s="73"/>
      <c r="ASE20" s="121"/>
      <c r="ATB20" s="73"/>
      <c r="ATD20" s="121"/>
      <c r="AUA20" s="73"/>
      <c r="AUC20" s="121"/>
      <c r="AUZ20" s="73"/>
      <c r="AVB20" s="121"/>
      <c r="AVY20" s="73"/>
      <c r="AWA20" s="121"/>
      <c r="AWX20" s="73"/>
      <c r="AWZ20" s="121"/>
      <c r="AXW20" s="73"/>
      <c r="AXY20" s="121"/>
      <c r="AYV20" s="73"/>
      <c r="AYX20" s="121"/>
      <c r="AZU20" s="73"/>
      <c r="AZW20" s="121"/>
      <c r="BAT20" s="73"/>
      <c r="BAV20" s="121"/>
      <c r="BBS20" s="73"/>
      <c r="BBU20" s="121"/>
      <c r="BCR20" s="73"/>
      <c r="BCT20" s="121"/>
      <c r="BDQ20" s="73"/>
      <c r="BDS20" s="121"/>
      <c r="BEP20" s="73"/>
      <c r="BER20" s="121"/>
      <c r="BFO20" s="73"/>
      <c r="BFQ20" s="121"/>
      <c r="BGN20" s="73"/>
      <c r="BGP20" s="121"/>
      <c r="BHM20" s="73"/>
      <c r="BHO20" s="121"/>
      <c r="BIL20" s="73"/>
      <c r="BIN20" s="121"/>
      <c r="BJK20" s="73"/>
      <c r="BJM20" s="121"/>
      <c r="BKJ20" s="73"/>
      <c r="BKL20" s="121"/>
      <c r="BLI20" s="73"/>
      <c r="BLK20" s="121"/>
      <c r="BMH20" s="73"/>
      <c r="BMJ20" s="121"/>
      <c r="BNG20" s="73"/>
      <c r="BNI20" s="121"/>
      <c r="BOF20" s="73"/>
      <c r="BOH20" s="121"/>
      <c r="BPE20" s="73"/>
      <c r="BPG20" s="121"/>
      <c r="BQD20" s="73"/>
      <c r="BQF20" s="121"/>
      <c r="BRC20" s="73"/>
      <c r="BRE20" s="121"/>
      <c r="BSB20" s="73"/>
      <c r="BSD20" s="121"/>
      <c r="BTA20" s="73"/>
      <c r="BTC20" s="121"/>
      <c r="BTZ20" s="73"/>
      <c r="BUB20" s="121"/>
      <c r="BUY20" s="73"/>
      <c r="BVA20" s="121"/>
      <c r="BVX20" s="73"/>
      <c r="BVZ20" s="121"/>
      <c r="BWW20" s="73"/>
      <c r="BWY20" s="121"/>
      <c r="BXV20" s="73"/>
      <c r="BXX20" s="121"/>
      <c r="BYU20" s="73"/>
      <c r="BYW20" s="121"/>
      <c r="BZT20" s="73"/>
      <c r="BZV20" s="121"/>
      <c r="CAS20" s="73"/>
      <c r="CAU20" s="121"/>
      <c r="CBR20" s="73"/>
      <c r="CBT20" s="121"/>
      <c r="CCQ20" s="73"/>
      <c r="CCS20" s="121"/>
      <c r="CDP20" s="73"/>
      <c r="CDR20" s="121"/>
      <c r="CEO20" s="73"/>
      <c r="CEQ20" s="121"/>
      <c r="CFN20" s="73"/>
      <c r="CFP20" s="121"/>
      <c r="CGM20" s="73"/>
      <c r="CGO20" s="121"/>
      <c r="CHL20" s="73"/>
      <c r="CHN20" s="121"/>
      <c r="CIK20" s="73"/>
      <c r="CIM20" s="121"/>
      <c r="CJJ20" s="73"/>
      <c r="CJL20" s="121"/>
      <c r="CKI20" s="73"/>
      <c r="CKK20" s="121"/>
      <c r="CLH20" s="73"/>
      <c r="CLJ20" s="121"/>
      <c r="CMG20" s="73"/>
      <c r="CMI20" s="121"/>
      <c r="CNF20" s="73"/>
      <c r="CNH20" s="121"/>
      <c r="COE20" s="73"/>
      <c r="COG20" s="121"/>
      <c r="CPD20" s="73"/>
      <c r="CPF20" s="121"/>
      <c r="CQC20" s="73"/>
      <c r="CQE20" s="121"/>
      <c r="CRB20" s="73"/>
      <c r="CRD20" s="121"/>
      <c r="CSA20" s="73"/>
      <c r="CSC20" s="121"/>
      <c r="CSZ20" s="73"/>
      <c r="CTB20" s="121"/>
      <c r="CTY20" s="73"/>
      <c r="CUA20" s="121"/>
      <c r="CUX20" s="73"/>
      <c r="CUZ20" s="121"/>
      <c r="CVW20" s="73"/>
      <c r="CVY20" s="121"/>
      <c r="CWV20" s="73"/>
      <c r="CWX20" s="121"/>
      <c r="CXU20" s="73"/>
      <c r="CXW20" s="121"/>
      <c r="CYT20" s="73"/>
      <c r="CYV20" s="121"/>
      <c r="CZS20" s="73"/>
      <c r="CZU20" s="121"/>
      <c r="DAR20" s="73"/>
      <c r="DAT20" s="121"/>
      <c r="DBQ20" s="73"/>
      <c r="DBS20" s="121"/>
      <c r="DCP20" s="73"/>
      <c r="DCR20" s="121"/>
      <c r="DDO20" s="73"/>
      <c r="DDQ20" s="121"/>
      <c r="DEN20" s="73"/>
      <c r="DEP20" s="121"/>
      <c r="DFM20" s="73"/>
      <c r="DFO20" s="121"/>
      <c r="DGL20" s="73"/>
      <c r="DGN20" s="121"/>
      <c r="DHK20" s="73"/>
      <c r="DHM20" s="121"/>
      <c r="DIJ20" s="73"/>
      <c r="DIL20" s="121"/>
      <c r="DJI20" s="73"/>
      <c r="DJK20" s="121"/>
      <c r="DKH20" s="73"/>
      <c r="DKJ20" s="121"/>
      <c r="DLG20" s="73"/>
      <c r="DLI20" s="121"/>
      <c r="DMF20" s="73"/>
      <c r="DMH20" s="121"/>
      <c r="DNE20" s="73"/>
      <c r="DNG20" s="121"/>
      <c r="DOD20" s="73"/>
      <c r="DOF20" s="121"/>
      <c r="DPC20" s="73"/>
      <c r="DPE20" s="121"/>
      <c r="DQB20" s="73"/>
      <c r="DQD20" s="121"/>
      <c r="DRA20" s="73"/>
      <c r="DRC20" s="121"/>
      <c r="DRZ20" s="73"/>
      <c r="DSB20" s="121"/>
      <c r="DSY20" s="73"/>
      <c r="DTA20" s="121"/>
      <c r="DTX20" s="73"/>
      <c r="DTZ20" s="121"/>
      <c r="DUW20" s="73"/>
      <c r="DUY20" s="121"/>
      <c r="DVV20" s="73"/>
      <c r="DVX20" s="121"/>
      <c r="DWU20" s="73"/>
      <c r="DWW20" s="121"/>
      <c r="DXT20" s="73"/>
      <c r="DXV20" s="121"/>
      <c r="DYS20" s="73"/>
      <c r="DYU20" s="121"/>
      <c r="DZR20" s="73"/>
      <c r="DZT20" s="121"/>
      <c r="EAQ20" s="73"/>
      <c r="EAS20" s="121"/>
      <c r="EBP20" s="73"/>
      <c r="EBR20" s="121"/>
      <c r="ECO20" s="73"/>
      <c r="ECQ20" s="121"/>
      <c r="EDN20" s="73"/>
      <c r="EDP20" s="121"/>
      <c r="EEM20" s="73"/>
      <c r="EEO20" s="121"/>
      <c r="EFL20" s="73"/>
      <c r="EFN20" s="121"/>
      <c r="EGK20" s="73"/>
      <c r="EGM20" s="121"/>
      <c r="EHJ20" s="73"/>
      <c r="EHL20" s="121"/>
      <c r="EII20" s="73"/>
      <c r="EIK20" s="121"/>
      <c r="EJH20" s="73"/>
      <c r="EJJ20" s="121"/>
      <c r="EKG20" s="73"/>
      <c r="EKI20" s="121"/>
      <c r="ELF20" s="73"/>
      <c r="ELH20" s="121"/>
      <c r="EME20" s="73"/>
      <c r="EMG20" s="121"/>
      <c r="END20" s="73"/>
      <c r="ENF20" s="121"/>
      <c r="EOC20" s="73"/>
      <c r="EOE20" s="121"/>
      <c r="EPB20" s="73"/>
      <c r="EPD20" s="121"/>
      <c r="EQA20" s="73"/>
      <c r="EQC20" s="121"/>
      <c r="EQZ20" s="73"/>
      <c r="ERB20" s="121"/>
      <c r="ERY20" s="73"/>
      <c r="ESA20" s="121"/>
      <c r="ESX20" s="73"/>
      <c r="ESZ20" s="121"/>
      <c r="ETW20" s="73"/>
      <c r="ETY20" s="121"/>
      <c r="EUV20" s="73"/>
      <c r="EUX20" s="121"/>
      <c r="EVU20" s="73"/>
      <c r="EVW20" s="121"/>
      <c r="EWT20" s="73"/>
      <c r="EWV20" s="121"/>
      <c r="EXS20" s="73"/>
      <c r="EXU20" s="121"/>
      <c r="EYR20" s="73"/>
      <c r="EYT20" s="121"/>
      <c r="EZQ20" s="73"/>
      <c r="EZS20" s="121"/>
      <c r="FAP20" s="73"/>
      <c r="FAR20" s="121"/>
      <c r="FBO20" s="73"/>
      <c r="FBQ20" s="121"/>
      <c r="FCN20" s="73"/>
      <c r="FCP20" s="121"/>
      <c r="FDM20" s="73"/>
      <c r="FDO20" s="121"/>
      <c r="FEL20" s="73"/>
      <c r="FEN20" s="121"/>
      <c r="FFK20" s="73"/>
      <c r="FFM20" s="121"/>
      <c r="FGJ20" s="73"/>
      <c r="FGL20" s="121"/>
      <c r="FHI20" s="73"/>
      <c r="FHK20" s="121"/>
      <c r="FIH20" s="73"/>
      <c r="FIJ20" s="121"/>
      <c r="FJG20" s="73"/>
      <c r="FJI20" s="121"/>
      <c r="FKF20" s="73"/>
      <c r="FKH20" s="121"/>
      <c r="FLE20" s="73"/>
      <c r="FLG20" s="121"/>
      <c r="FMD20" s="73"/>
      <c r="FMF20" s="121"/>
      <c r="FNC20" s="73"/>
      <c r="FNE20" s="121"/>
      <c r="FOB20" s="73"/>
      <c r="FOD20" s="121"/>
      <c r="FPA20" s="73"/>
      <c r="FPC20" s="121"/>
      <c r="FPZ20" s="73"/>
      <c r="FQB20" s="121"/>
      <c r="FQY20" s="73"/>
      <c r="FRA20" s="121"/>
      <c r="FRX20" s="73"/>
      <c r="FRZ20" s="121"/>
      <c r="FSW20" s="73"/>
      <c r="FSY20" s="121"/>
      <c r="FTV20" s="73"/>
      <c r="FTX20" s="121"/>
      <c r="FUU20" s="73"/>
      <c r="FUW20" s="121"/>
      <c r="FVT20" s="73"/>
      <c r="FVV20" s="121"/>
      <c r="FWS20" s="73"/>
      <c r="FWU20" s="121"/>
      <c r="FXR20" s="73"/>
      <c r="FXT20" s="121"/>
      <c r="FYQ20" s="73"/>
      <c r="FYS20" s="121"/>
      <c r="FZP20" s="73"/>
      <c r="FZR20" s="121"/>
      <c r="GAO20" s="73"/>
      <c r="GAQ20" s="121"/>
      <c r="GBN20" s="73"/>
      <c r="GBP20" s="121"/>
      <c r="GCM20" s="73"/>
      <c r="GCO20" s="121"/>
      <c r="GDL20" s="73"/>
      <c r="GDN20" s="121"/>
      <c r="GEK20" s="73"/>
      <c r="GEM20" s="121"/>
      <c r="GFJ20" s="73"/>
      <c r="GFL20" s="121"/>
      <c r="GGI20" s="73"/>
      <c r="GGK20" s="121"/>
      <c r="GHH20" s="73"/>
      <c r="GHJ20" s="121"/>
      <c r="GIG20" s="73"/>
      <c r="GII20" s="121"/>
      <c r="GJF20" s="73"/>
      <c r="GJH20" s="121"/>
      <c r="GKE20" s="73"/>
      <c r="GKG20" s="121"/>
      <c r="GLD20" s="73"/>
      <c r="GLF20" s="121"/>
      <c r="GMC20" s="73"/>
      <c r="GME20" s="121"/>
      <c r="GNB20" s="73"/>
      <c r="GND20" s="121"/>
      <c r="GOA20" s="73"/>
      <c r="GOC20" s="121"/>
      <c r="GOZ20" s="73"/>
      <c r="GPB20" s="121"/>
      <c r="GPY20" s="73"/>
      <c r="GQA20" s="121"/>
      <c r="GQX20" s="73"/>
      <c r="GQZ20" s="121"/>
      <c r="GRW20" s="73"/>
      <c r="GRY20" s="121"/>
      <c r="GSV20" s="73"/>
      <c r="GSX20" s="121"/>
      <c r="GTU20" s="73"/>
      <c r="GTW20" s="121"/>
      <c r="GUT20" s="73"/>
      <c r="GUV20" s="121"/>
      <c r="GVS20" s="73"/>
      <c r="GVU20" s="121"/>
      <c r="GWR20" s="73"/>
      <c r="GWT20" s="121"/>
      <c r="GXQ20" s="73"/>
      <c r="GXS20" s="121"/>
      <c r="GYP20" s="73"/>
      <c r="GYR20" s="121"/>
      <c r="GZO20" s="73"/>
      <c r="GZQ20" s="121"/>
      <c r="HAN20" s="73"/>
      <c r="HAP20" s="121"/>
      <c r="HBM20" s="73"/>
      <c r="HBO20" s="121"/>
      <c r="HCL20" s="73"/>
      <c r="HCN20" s="121"/>
      <c r="HDK20" s="73"/>
      <c r="HDM20" s="121"/>
      <c r="HEJ20" s="73"/>
      <c r="HEL20" s="121"/>
      <c r="HFI20" s="73"/>
      <c r="HFK20" s="121"/>
      <c r="HGH20" s="73"/>
      <c r="HGJ20" s="121"/>
      <c r="HHG20" s="73"/>
      <c r="HHI20" s="121"/>
      <c r="HIF20" s="73"/>
      <c r="HIH20" s="121"/>
      <c r="HJE20" s="73"/>
      <c r="HJG20" s="121"/>
      <c r="HKD20" s="73"/>
      <c r="HKF20" s="121"/>
      <c r="HLC20" s="73"/>
      <c r="HLE20" s="121"/>
      <c r="HMB20" s="73"/>
      <c r="HMD20" s="121"/>
      <c r="HNA20" s="73"/>
      <c r="HNC20" s="121"/>
      <c r="HNZ20" s="73"/>
      <c r="HOB20" s="121"/>
      <c r="HOY20" s="73"/>
      <c r="HPA20" s="121"/>
      <c r="HPX20" s="73"/>
      <c r="HPZ20" s="121"/>
      <c r="HQW20" s="73"/>
      <c r="HQY20" s="121"/>
      <c r="HRV20" s="73"/>
      <c r="HRX20" s="121"/>
      <c r="HSU20" s="73"/>
      <c r="HSW20" s="121"/>
      <c r="HTT20" s="73"/>
      <c r="HTV20" s="121"/>
      <c r="HUS20" s="73"/>
      <c r="HUU20" s="121"/>
      <c r="HVR20" s="73"/>
      <c r="HVT20" s="121"/>
      <c r="HWQ20" s="73"/>
      <c r="HWS20" s="121"/>
      <c r="HXP20" s="73"/>
      <c r="HXR20" s="121"/>
      <c r="HYO20" s="73"/>
      <c r="HYQ20" s="121"/>
      <c r="HZN20" s="73"/>
      <c r="HZP20" s="121"/>
      <c r="IAM20" s="73"/>
      <c r="IAO20" s="121"/>
      <c r="IBL20" s="73"/>
      <c r="IBN20" s="121"/>
      <c r="ICK20" s="73"/>
      <c r="ICM20" s="121"/>
      <c r="IDJ20" s="73"/>
      <c r="IDL20" s="121"/>
      <c r="IEI20" s="73"/>
      <c r="IEK20" s="121"/>
      <c r="IFH20" s="73"/>
      <c r="IFJ20" s="121"/>
      <c r="IGG20" s="73"/>
      <c r="IGI20" s="121"/>
      <c r="IHF20" s="73"/>
      <c r="IHH20" s="121"/>
      <c r="IIE20" s="73"/>
      <c r="IIG20" s="121"/>
      <c r="IJD20" s="73"/>
      <c r="IJF20" s="121"/>
      <c r="IKC20" s="73"/>
      <c r="IKE20" s="121"/>
      <c r="ILB20" s="73"/>
      <c r="ILD20" s="121"/>
      <c r="IMA20" s="73"/>
      <c r="IMC20" s="121"/>
      <c r="IMZ20" s="73"/>
      <c r="INB20" s="121"/>
      <c r="INY20" s="73"/>
      <c r="IOA20" s="121"/>
      <c r="IOX20" s="73"/>
      <c r="IOZ20" s="121"/>
      <c r="IPW20" s="73"/>
      <c r="IPY20" s="121"/>
      <c r="IQV20" s="73"/>
      <c r="IQX20" s="121"/>
      <c r="IRU20" s="73"/>
      <c r="IRW20" s="121"/>
      <c r="IST20" s="73"/>
      <c r="ISV20" s="121"/>
      <c r="ITS20" s="73"/>
      <c r="ITU20" s="121"/>
      <c r="IUR20" s="73"/>
      <c r="IUT20" s="121"/>
      <c r="IVQ20" s="73"/>
      <c r="IVS20" s="121"/>
      <c r="IWP20" s="73"/>
      <c r="IWR20" s="121"/>
      <c r="IXO20" s="73"/>
      <c r="IXQ20" s="121"/>
      <c r="IYN20" s="73"/>
      <c r="IYP20" s="121"/>
      <c r="IZM20" s="73"/>
      <c r="IZO20" s="121"/>
      <c r="JAL20" s="73"/>
      <c r="JAN20" s="121"/>
      <c r="JBK20" s="73"/>
      <c r="JBM20" s="121"/>
      <c r="JCJ20" s="73"/>
      <c r="JCL20" s="121"/>
      <c r="JDI20" s="73"/>
      <c r="JDK20" s="121"/>
      <c r="JEH20" s="73"/>
      <c r="JEJ20" s="121"/>
      <c r="JFG20" s="73"/>
      <c r="JFI20" s="121"/>
      <c r="JGF20" s="73"/>
      <c r="JGH20" s="121"/>
      <c r="JHE20" s="73"/>
      <c r="JHG20" s="121"/>
      <c r="JID20" s="73"/>
      <c r="JIF20" s="121"/>
      <c r="JJC20" s="73"/>
      <c r="JJE20" s="121"/>
      <c r="JKB20" s="73"/>
      <c r="JKD20" s="121"/>
      <c r="JLA20" s="73"/>
      <c r="JLC20" s="121"/>
      <c r="JLZ20" s="73"/>
      <c r="JMB20" s="121"/>
      <c r="JMY20" s="73"/>
      <c r="JNA20" s="121"/>
      <c r="JNX20" s="73"/>
      <c r="JNZ20" s="121"/>
      <c r="JOW20" s="73"/>
      <c r="JOY20" s="121"/>
      <c r="JPV20" s="73"/>
      <c r="JPX20" s="121"/>
      <c r="JQU20" s="73"/>
      <c r="JQW20" s="121"/>
      <c r="JRT20" s="73"/>
      <c r="JRV20" s="121"/>
      <c r="JSS20" s="73"/>
      <c r="JSU20" s="121"/>
      <c r="JTR20" s="73"/>
      <c r="JTT20" s="121"/>
      <c r="JUQ20" s="73"/>
      <c r="JUS20" s="121"/>
      <c r="JVP20" s="73"/>
      <c r="JVR20" s="121"/>
      <c r="JWO20" s="73"/>
      <c r="JWQ20" s="121"/>
      <c r="JXN20" s="73"/>
      <c r="JXP20" s="121"/>
      <c r="JYM20" s="73"/>
      <c r="JYO20" s="121"/>
      <c r="JZL20" s="73"/>
      <c r="JZN20" s="121"/>
      <c r="KAK20" s="73"/>
      <c r="KAM20" s="121"/>
      <c r="KBJ20" s="73"/>
      <c r="KBL20" s="121"/>
      <c r="KCI20" s="73"/>
      <c r="KCK20" s="121"/>
      <c r="KDH20" s="73"/>
      <c r="KDJ20" s="121"/>
      <c r="KEG20" s="73"/>
      <c r="KEI20" s="121"/>
      <c r="KFF20" s="73"/>
      <c r="KFH20" s="121"/>
      <c r="KGE20" s="73"/>
      <c r="KGG20" s="121"/>
      <c r="KHD20" s="73"/>
      <c r="KHF20" s="121"/>
      <c r="KIC20" s="73"/>
      <c r="KIE20" s="121"/>
      <c r="KJB20" s="73"/>
      <c r="KJD20" s="121"/>
      <c r="KKA20" s="73"/>
      <c r="KKC20" s="121"/>
      <c r="KKZ20" s="73"/>
      <c r="KLB20" s="121"/>
      <c r="KLY20" s="73"/>
      <c r="KMA20" s="121"/>
      <c r="KMX20" s="73"/>
      <c r="KMZ20" s="121"/>
      <c r="KNW20" s="73"/>
      <c r="KNY20" s="121"/>
      <c r="KOV20" s="73"/>
      <c r="KOX20" s="121"/>
      <c r="KPU20" s="73"/>
      <c r="KPW20" s="121"/>
      <c r="KQT20" s="73"/>
      <c r="KQV20" s="121"/>
      <c r="KRS20" s="73"/>
      <c r="KRU20" s="121"/>
      <c r="KSR20" s="73"/>
      <c r="KST20" s="121"/>
      <c r="KTQ20" s="73"/>
      <c r="KTS20" s="121"/>
      <c r="KUP20" s="73"/>
      <c r="KUR20" s="121"/>
      <c r="KVO20" s="73"/>
      <c r="KVQ20" s="121"/>
      <c r="KWN20" s="73"/>
      <c r="KWP20" s="121"/>
      <c r="KXM20" s="73"/>
      <c r="KXO20" s="121"/>
      <c r="KYL20" s="73"/>
      <c r="KYN20" s="121"/>
      <c r="KZK20" s="73"/>
      <c r="KZM20" s="121"/>
      <c r="LAJ20" s="73"/>
      <c r="LAL20" s="121"/>
      <c r="LBI20" s="73"/>
      <c r="LBK20" s="121"/>
      <c r="LCH20" s="73"/>
      <c r="LCJ20" s="121"/>
      <c r="LDG20" s="73"/>
      <c r="LDI20" s="121"/>
      <c r="LEF20" s="73"/>
      <c r="LEH20" s="121"/>
      <c r="LFE20" s="73"/>
      <c r="LFG20" s="121"/>
      <c r="LGD20" s="73"/>
      <c r="LGF20" s="121"/>
      <c r="LHC20" s="73"/>
      <c r="LHE20" s="121"/>
      <c r="LIB20" s="73"/>
      <c r="LID20" s="121"/>
      <c r="LJA20" s="73"/>
      <c r="LJC20" s="121"/>
      <c r="LJZ20" s="73"/>
      <c r="LKB20" s="121"/>
      <c r="LKY20" s="73"/>
      <c r="LLA20" s="121"/>
      <c r="LLX20" s="73"/>
      <c r="LLZ20" s="121"/>
      <c r="LMW20" s="73"/>
      <c r="LMY20" s="121"/>
      <c r="LNV20" s="73"/>
      <c r="LNX20" s="121"/>
      <c r="LOU20" s="73"/>
      <c r="LOW20" s="121"/>
      <c r="LPT20" s="73"/>
      <c r="LPV20" s="121"/>
      <c r="LQS20" s="73"/>
      <c r="LQU20" s="121"/>
      <c r="LRR20" s="73"/>
      <c r="LRT20" s="121"/>
      <c r="LSQ20" s="73"/>
      <c r="LSS20" s="121"/>
      <c r="LTP20" s="73"/>
      <c r="LTR20" s="121"/>
      <c r="LUO20" s="73"/>
      <c r="LUQ20" s="121"/>
      <c r="LVN20" s="73"/>
      <c r="LVP20" s="121"/>
      <c r="LWM20" s="73"/>
      <c r="LWO20" s="121"/>
      <c r="LXL20" s="73"/>
      <c r="LXN20" s="121"/>
      <c r="LYK20" s="73"/>
      <c r="LYM20" s="121"/>
      <c r="LZJ20" s="73"/>
      <c r="LZL20" s="121"/>
      <c r="MAI20" s="73"/>
      <c r="MAK20" s="121"/>
      <c r="MBH20" s="73"/>
      <c r="MBJ20" s="121"/>
      <c r="MCG20" s="73"/>
      <c r="MCI20" s="121"/>
      <c r="MDF20" s="73"/>
      <c r="MDH20" s="121"/>
      <c r="MEE20" s="73"/>
      <c r="MEG20" s="121"/>
      <c r="MFD20" s="73"/>
      <c r="MFF20" s="121"/>
      <c r="MGC20" s="73"/>
      <c r="MGE20" s="121"/>
      <c r="MHB20" s="73"/>
      <c r="MHD20" s="121"/>
      <c r="MIA20" s="73"/>
      <c r="MIC20" s="121"/>
      <c r="MIZ20" s="73"/>
      <c r="MJB20" s="121"/>
      <c r="MJY20" s="73"/>
      <c r="MKA20" s="121"/>
      <c r="MKX20" s="73"/>
      <c r="MKZ20" s="121"/>
      <c r="MLW20" s="73"/>
      <c r="MLY20" s="121"/>
      <c r="MMV20" s="73"/>
      <c r="MMX20" s="121"/>
      <c r="MNU20" s="73"/>
      <c r="MNW20" s="121"/>
      <c r="MOT20" s="73"/>
      <c r="MOV20" s="121"/>
      <c r="MPS20" s="73"/>
      <c r="MPU20" s="121"/>
      <c r="MQR20" s="73"/>
      <c r="MQT20" s="121"/>
      <c r="MRQ20" s="73"/>
      <c r="MRS20" s="121"/>
      <c r="MSP20" s="73"/>
      <c r="MSR20" s="121"/>
      <c r="MTO20" s="73"/>
      <c r="MTQ20" s="121"/>
      <c r="MUN20" s="73"/>
      <c r="MUP20" s="121"/>
      <c r="MVM20" s="73"/>
      <c r="MVO20" s="121"/>
      <c r="MWL20" s="73"/>
      <c r="MWN20" s="121"/>
      <c r="MXK20" s="73"/>
      <c r="MXM20" s="121"/>
      <c r="MYJ20" s="73"/>
      <c r="MYL20" s="121"/>
      <c r="MZI20" s="73"/>
      <c r="MZK20" s="121"/>
      <c r="NAH20" s="73"/>
      <c r="NAJ20" s="121"/>
      <c r="NBG20" s="73"/>
      <c r="NBI20" s="121"/>
      <c r="NCF20" s="73"/>
      <c r="NCH20" s="121"/>
      <c r="NDE20" s="73"/>
      <c r="NDG20" s="121"/>
      <c r="NED20" s="73"/>
      <c r="NEF20" s="121"/>
      <c r="NFC20" s="73"/>
      <c r="NFE20" s="121"/>
      <c r="NGB20" s="73"/>
      <c r="NGD20" s="121"/>
      <c r="NHA20" s="73"/>
      <c r="NHC20" s="121"/>
      <c r="NHZ20" s="73"/>
      <c r="NIB20" s="121"/>
      <c r="NIY20" s="73"/>
      <c r="NJA20" s="121"/>
      <c r="NJX20" s="73"/>
      <c r="NJZ20" s="121"/>
      <c r="NKW20" s="73"/>
      <c r="NKY20" s="121"/>
      <c r="NLV20" s="73"/>
      <c r="NLX20" s="121"/>
      <c r="NMU20" s="73"/>
      <c r="NMW20" s="121"/>
      <c r="NNT20" s="73"/>
      <c r="NNV20" s="121"/>
      <c r="NOS20" s="73"/>
      <c r="NOU20" s="121"/>
      <c r="NPR20" s="73"/>
      <c r="NPT20" s="121"/>
      <c r="NQQ20" s="73"/>
      <c r="NQS20" s="121"/>
      <c r="NRP20" s="73"/>
      <c r="NRR20" s="121"/>
      <c r="NSO20" s="73"/>
      <c r="NSQ20" s="121"/>
      <c r="NTN20" s="73"/>
      <c r="NTP20" s="121"/>
      <c r="NUM20" s="73"/>
      <c r="NUO20" s="121"/>
      <c r="NVL20" s="73"/>
      <c r="NVN20" s="121"/>
      <c r="NWK20" s="73"/>
      <c r="NWM20" s="121"/>
      <c r="NXJ20" s="73"/>
      <c r="NXL20" s="121"/>
      <c r="NYI20" s="73"/>
      <c r="NYK20" s="121"/>
      <c r="NZH20" s="73"/>
      <c r="NZJ20" s="121"/>
      <c r="OAG20" s="73"/>
      <c r="OAI20" s="121"/>
      <c r="OBF20" s="73"/>
      <c r="OBH20" s="121"/>
      <c r="OCE20" s="73"/>
      <c r="OCG20" s="121"/>
      <c r="ODD20" s="73"/>
      <c r="ODF20" s="121"/>
      <c r="OEC20" s="73"/>
      <c r="OEE20" s="121"/>
      <c r="OFB20" s="73"/>
      <c r="OFD20" s="121"/>
      <c r="OGA20" s="73"/>
      <c r="OGC20" s="121"/>
      <c r="OGZ20" s="73"/>
      <c r="OHB20" s="121"/>
      <c r="OHY20" s="73"/>
      <c r="OIA20" s="121"/>
      <c r="OIX20" s="73"/>
      <c r="OIZ20" s="121"/>
      <c r="OJW20" s="73"/>
      <c r="OJY20" s="121"/>
      <c r="OKV20" s="73"/>
      <c r="OKX20" s="121"/>
      <c r="OLU20" s="73"/>
      <c r="OLW20" s="121"/>
      <c r="OMT20" s="73"/>
      <c r="OMV20" s="121"/>
      <c r="ONS20" s="73"/>
      <c r="ONU20" s="121"/>
      <c r="OOR20" s="73"/>
      <c r="OOT20" s="121"/>
      <c r="OPQ20" s="73"/>
      <c r="OPS20" s="121"/>
      <c r="OQP20" s="73"/>
      <c r="OQR20" s="121"/>
      <c r="ORO20" s="73"/>
      <c r="ORQ20" s="121"/>
      <c r="OSN20" s="73"/>
      <c r="OSP20" s="121"/>
      <c r="OTM20" s="73"/>
      <c r="OTO20" s="121"/>
      <c r="OUL20" s="73"/>
      <c r="OUN20" s="121"/>
      <c r="OVK20" s="73"/>
      <c r="OVM20" s="121"/>
      <c r="OWJ20" s="73"/>
      <c r="OWL20" s="121"/>
      <c r="OXI20" s="73"/>
      <c r="OXK20" s="121"/>
      <c r="OYH20" s="73"/>
      <c r="OYJ20" s="121"/>
      <c r="OZG20" s="73"/>
      <c r="OZI20" s="121"/>
      <c r="PAF20" s="73"/>
      <c r="PAH20" s="121"/>
      <c r="PBE20" s="73"/>
      <c r="PBG20" s="121"/>
      <c r="PCD20" s="73"/>
      <c r="PCF20" s="121"/>
      <c r="PDC20" s="73"/>
      <c r="PDE20" s="121"/>
      <c r="PEB20" s="73"/>
      <c r="PED20" s="121"/>
      <c r="PFA20" s="73"/>
      <c r="PFC20" s="121"/>
      <c r="PFZ20" s="73"/>
      <c r="PGB20" s="121"/>
      <c r="PGY20" s="73"/>
      <c r="PHA20" s="121"/>
      <c r="PHX20" s="73"/>
      <c r="PHZ20" s="121"/>
      <c r="PIW20" s="73"/>
      <c r="PIY20" s="121"/>
      <c r="PJV20" s="73"/>
      <c r="PJX20" s="121"/>
      <c r="PKU20" s="73"/>
      <c r="PKW20" s="121"/>
      <c r="PLT20" s="73"/>
      <c r="PLV20" s="121"/>
      <c r="PMS20" s="73"/>
      <c r="PMU20" s="121"/>
      <c r="PNR20" s="73"/>
      <c r="PNT20" s="121"/>
      <c r="POQ20" s="73"/>
      <c r="POS20" s="121"/>
      <c r="PPP20" s="73"/>
      <c r="PPR20" s="121"/>
      <c r="PQO20" s="73"/>
      <c r="PQQ20" s="121"/>
      <c r="PRN20" s="73"/>
      <c r="PRP20" s="121"/>
      <c r="PSM20" s="73"/>
      <c r="PSO20" s="121"/>
      <c r="PTL20" s="73"/>
      <c r="PTN20" s="121"/>
      <c r="PUK20" s="73"/>
      <c r="PUM20" s="121"/>
      <c r="PVJ20" s="73"/>
      <c r="PVL20" s="121"/>
      <c r="PWI20" s="73"/>
      <c r="PWK20" s="121"/>
      <c r="PXH20" s="73"/>
      <c r="PXJ20" s="121"/>
      <c r="PYG20" s="73"/>
      <c r="PYI20" s="121"/>
      <c r="PZF20" s="73"/>
      <c r="PZH20" s="121"/>
      <c r="QAE20" s="73"/>
      <c r="QAG20" s="121"/>
      <c r="QBD20" s="73"/>
      <c r="QBF20" s="121"/>
      <c r="QCC20" s="73"/>
      <c r="QCE20" s="121"/>
      <c r="QDB20" s="73"/>
      <c r="QDD20" s="121"/>
      <c r="QEA20" s="73"/>
      <c r="QEC20" s="121"/>
      <c r="QEZ20" s="73"/>
      <c r="QFB20" s="121"/>
      <c r="QFY20" s="73"/>
      <c r="QGA20" s="121"/>
      <c r="QGX20" s="73"/>
      <c r="QGZ20" s="121"/>
      <c r="QHW20" s="73"/>
      <c r="QHY20" s="121"/>
      <c r="QIV20" s="73"/>
      <c r="QIX20" s="121"/>
      <c r="QJU20" s="73"/>
      <c r="QJW20" s="121"/>
      <c r="QKT20" s="73"/>
      <c r="QKV20" s="121"/>
      <c r="QLS20" s="73"/>
      <c r="QLU20" s="121"/>
      <c r="QMR20" s="73"/>
      <c r="QMT20" s="121"/>
      <c r="QNQ20" s="73"/>
      <c r="QNS20" s="121"/>
      <c r="QOP20" s="73"/>
      <c r="QOR20" s="121"/>
      <c r="QPO20" s="73"/>
      <c r="QPQ20" s="121"/>
      <c r="QQN20" s="73"/>
      <c r="QQP20" s="121"/>
      <c r="QRM20" s="73"/>
      <c r="QRO20" s="121"/>
      <c r="QSL20" s="73"/>
      <c r="QSN20" s="121"/>
      <c r="QTK20" s="73"/>
      <c r="QTM20" s="121"/>
      <c r="QUJ20" s="73"/>
      <c r="QUL20" s="121"/>
      <c r="QVI20" s="73"/>
      <c r="QVK20" s="121"/>
      <c r="QWH20" s="73"/>
      <c r="QWJ20" s="121"/>
      <c r="QXG20" s="73"/>
      <c r="QXI20" s="121"/>
      <c r="QYF20" s="73"/>
      <c r="QYH20" s="121"/>
      <c r="QZE20" s="73"/>
      <c r="QZG20" s="121"/>
      <c r="RAD20" s="73"/>
      <c r="RAF20" s="121"/>
      <c r="RBC20" s="73"/>
      <c r="RBE20" s="121"/>
      <c r="RCB20" s="73"/>
      <c r="RCD20" s="121"/>
      <c r="RDA20" s="73"/>
      <c r="RDC20" s="121"/>
      <c r="RDZ20" s="73"/>
      <c r="REB20" s="121"/>
      <c r="REY20" s="73"/>
      <c r="RFA20" s="121"/>
      <c r="RFX20" s="73"/>
      <c r="RFZ20" s="121"/>
      <c r="RGW20" s="73"/>
      <c r="RGY20" s="121"/>
      <c r="RHV20" s="73"/>
      <c r="RHX20" s="121"/>
      <c r="RIU20" s="73"/>
      <c r="RIW20" s="121"/>
      <c r="RJT20" s="73"/>
      <c r="RJV20" s="121"/>
      <c r="RKS20" s="73"/>
      <c r="RKU20" s="121"/>
      <c r="RLR20" s="73"/>
      <c r="RLT20" s="121"/>
      <c r="RMQ20" s="73"/>
      <c r="RMS20" s="121"/>
      <c r="RNP20" s="73"/>
      <c r="RNR20" s="121"/>
      <c r="ROO20" s="73"/>
      <c r="ROQ20" s="121"/>
      <c r="RPN20" s="73"/>
      <c r="RPP20" s="121"/>
      <c r="RQM20" s="73"/>
      <c r="RQO20" s="121"/>
      <c r="RRL20" s="73"/>
      <c r="RRN20" s="121"/>
      <c r="RSK20" s="73"/>
      <c r="RSM20" s="121"/>
      <c r="RTJ20" s="73"/>
      <c r="RTL20" s="121"/>
      <c r="RUI20" s="73"/>
      <c r="RUK20" s="121"/>
      <c r="RVH20" s="73"/>
      <c r="RVJ20" s="121"/>
      <c r="RWG20" s="73"/>
      <c r="RWI20" s="121"/>
      <c r="RXF20" s="73"/>
      <c r="RXH20" s="121"/>
      <c r="RYE20" s="73"/>
      <c r="RYG20" s="121"/>
      <c r="RZD20" s="73"/>
      <c r="RZF20" s="121"/>
      <c r="SAC20" s="73"/>
      <c r="SAE20" s="121"/>
      <c r="SBB20" s="73"/>
      <c r="SBD20" s="121"/>
      <c r="SCA20" s="73"/>
      <c r="SCC20" s="121"/>
      <c r="SCZ20" s="73"/>
      <c r="SDB20" s="121"/>
      <c r="SDY20" s="73"/>
      <c r="SEA20" s="121"/>
      <c r="SEX20" s="73"/>
      <c r="SEZ20" s="121"/>
      <c r="SFW20" s="73"/>
      <c r="SFY20" s="121"/>
      <c r="SGV20" s="73"/>
      <c r="SGX20" s="121"/>
      <c r="SHU20" s="73"/>
      <c r="SHW20" s="121"/>
      <c r="SIT20" s="73"/>
      <c r="SIV20" s="121"/>
      <c r="SJS20" s="73"/>
      <c r="SJU20" s="121"/>
      <c r="SKR20" s="73"/>
      <c r="SKT20" s="121"/>
      <c r="SLQ20" s="73"/>
      <c r="SLS20" s="121"/>
      <c r="SMP20" s="73"/>
      <c r="SMR20" s="121"/>
      <c r="SNO20" s="73"/>
      <c r="SNQ20" s="121"/>
      <c r="SON20" s="73"/>
      <c r="SOP20" s="121"/>
      <c r="SPM20" s="73"/>
      <c r="SPO20" s="121"/>
      <c r="SQL20" s="73"/>
      <c r="SQN20" s="121"/>
      <c r="SRK20" s="73"/>
      <c r="SRM20" s="121"/>
      <c r="SSJ20" s="73"/>
      <c r="SSL20" s="121"/>
      <c r="STI20" s="73"/>
      <c r="STK20" s="121"/>
      <c r="SUH20" s="73"/>
      <c r="SUJ20" s="121"/>
      <c r="SVG20" s="73"/>
      <c r="SVI20" s="121"/>
      <c r="SWF20" s="73"/>
      <c r="SWH20" s="121"/>
      <c r="SXE20" s="73"/>
      <c r="SXG20" s="121"/>
      <c r="SYD20" s="73"/>
      <c r="SYF20" s="121"/>
      <c r="SZC20" s="73"/>
      <c r="SZE20" s="121"/>
      <c r="TAB20" s="73"/>
      <c r="TAD20" s="121"/>
      <c r="TBA20" s="73"/>
      <c r="TBC20" s="121"/>
      <c r="TBZ20" s="73"/>
      <c r="TCB20" s="121"/>
      <c r="TCY20" s="73"/>
      <c r="TDA20" s="121"/>
      <c r="TDX20" s="73"/>
      <c r="TDZ20" s="121"/>
      <c r="TEW20" s="73"/>
      <c r="TEY20" s="121"/>
      <c r="TFV20" s="73"/>
      <c r="TFX20" s="121"/>
      <c r="TGU20" s="73"/>
      <c r="TGW20" s="121"/>
      <c r="THT20" s="73"/>
      <c r="THV20" s="121"/>
      <c r="TIS20" s="73"/>
      <c r="TIU20" s="121"/>
      <c r="TJR20" s="73"/>
      <c r="TJT20" s="121"/>
      <c r="TKQ20" s="73"/>
      <c r="TKS20" s="121"/>
      <c r="TLP20" s="73"/>
      <c r="TLR20" s="121"/>
      <c r="TMO20" s="73"/>
      <c r="TMQ20" s="121"/>
      <c r="TNN20" s="73"/>
      <c r="TNP20" s="121"/>
      <c r="TOM20" s="73"/>
      <c r="TOO20" s="121"/>
      <c r="TPL20" s="73"/>
      <c r="TPN20" s="121"/>
      <c r="TQK20" s="73"/>
      <c r="TQM20" s="121"/>
      <c r="TRJ20" s="73"/>
      <c r="TRL20" s="121"/>
      <c r="TSI20" s="73"/>
      <c r="TSK20" s="121"/>
      <c r="TTH20" s="73"/>
      <c r="TTJ20" s="121"/>
      <c r="TUG20" s="73"/>
      <c r="TUI20" s="121"/>
      <c r="TVF20" s="73"/>
      <c r="TVH20" s="121"/>
      <c r="TWE20" s="73"/>
      <c r="TWG20" s="121"/>
      <c r="TXD20" s="73"/>
      <c r="TXF20" s="121"/>
      <c r="TYC20" s="73"/>
      <c r="TYE20" s="121"/>
      <c r="TZB20" s="73"/>
      <c r="TZD20" s="121"/>
      <c r="UAA20" s="73"/>
      <c r="UAC20" s="121"/>
      <c r="UAZ20" s="73"/>
      <c r="UBB20" s="121"/>
      <c r="UBY20" s="73"/>
      <c r="UCA20" s="121"/>
      <c r="UCX20" s="73"/>
      <c r="UCZ20" s="121"/>
      <c r="UDW20" s="73"/>
      <c r="UDY20" s="121"/>
      <c r="UEV20" s="73"/>
      <c r="UEX20" s="121"/>
      <c r="UFU20" s="73"/>
      <c r="UFW20" s="121"/>
      <c r="UGT20" s="73"/>
      <c r="UGV20" s="121"/>
      <c r="UHS20" s="73"/>
      <c r="UHU20" s="121"/>
      <c r="UIR20" s="73"/>
      <c r="UIT20" s="121"/>
      <c r="UJQ20" s="73"/>
      <c r="UJS20" s="121"/>
      <c r="UKP20" s="73"/>
      <c r="UKR20" s="121"/>
      <c r="ULO20" s="73"/>
      <c r="ULQ20" s="121"/>
      <c r="UMN20" s="73"/>
      <c r="UMP20" s="121"/>
      <c r="UNM20" s="73"/>
      <c r="UNO20" s="121"/>
      <c r="UOL20" s="73"/>
      <c r="UON20" s="121"/>
      <c r="UPK20" s="73"/>
      <c r="UPM20" s="121"/>
      <c r="UQJ20" s="73"/>
      <c r="UQL20" s="121"/>
      <c r="URI20" s="73"/>
      <c r="URK20" s="121"/>
      <c r="USH20" s="73"/>
      <c r="USJ20" s="121"/>
      <c r="UTG20" s="73"/>
      <c r="UTI20" s="121"/>
      <c r="UUF20" s="73"/>
      <c r="UUH20" s="121"/>
      <c r="UVE20" s="73"/>
      <c r="UVG20" s="121"/>
      <c r="UWD20" s="73"/>
      <c r="UWF20" s="121"/>
      <c r="UXC20" s="73"/>
      <c r="UXE20" s="121"/>
      <c r="UYB20" s="73"/>
      <c r="UYD20" s="121"/>
      <c r="UZA20" s="73"/>
      <c r="UZC20" s="121"/>
      <c r="UZZ20" s="73"/>
      <c r="VAB20" s="121"/>
      <c r="VAY20" s="73"/>
      <c r="VBA20" s="121"/>
      <c r="VBX20" s="73"/>
      <c r="VBZ20" s="121"/>
      <c r="VCW20" s="73"/>
      <c r="VCY20" s="121"/>
      <c r="VDV20" s="73"/>
      <c r="VDX20" s="121"/>
      <c r="VEU20" s="73"/>
      <c r="VEW20" s="121"/>
      <c r="VFT20" s="73"/>
      <c r="VFV20" s="121"/>
      <c r="VGS20" s="73"/>
      <c r="VGU20" s="121"/>
      <c r="VHR20" s="73"/>
      <c r="VHT20" s="121"/>
      <c r="VIQ20" s="73"/>
      <c r="VIS20" s="121"/>
      <c r="VJP20" s="73"/>
      <c r="VJR20" s="121"/>
      <c r="VKO20" s="73"/>
      <c r="VKQ20" s="121"/>
      <c r="VLN20" s="73"/>
      <c r="VLP20" s="121"/>
      <c r="VMM20" s="73"/>
      <c r="VMO20" s="121"/>
      <c r="VNL20" s="73"/>
      <c r="VNN20" s="121"/>
      <c r="VOK20" s="73"/>
      <c r="VOM20" s="121"/>
      <c r="VPJ20" s="73"/>
      <c r="VPL20" s="121"/>
      <c r="VQI20" s="73"/>
      <c r="VQK20" s="121"/>
      <c r="VRH20" s="73"/>
      <c r="VRJ20" s="121"/>
      <c r="VSG20" s="73"/>
      <c r="VSI20" s="121"/>
      <c r="VTF20" s="73"/>
      <c r="VTH20" s="121"/>
      <c r="VUE20" s="73"/>
      <c r="VUG20" s="121"/>
      <c r="VVD20" s="73"/>
      <c r="VVF20" s="121"/>
      <c r="VWC20" s="73"/>
      <c r="VWE20" s="121"/>
      <c r="VXB20" s="73"/>
      <c r="VXD20" s="121"/>
      <c r="VYA20" s="73"/>
      <c r="VYC20" s="121"/>
      <c r="VYZ20" s="73"/>
      <c r="VZB20" s="121"/>
      <c r="VZY20" s="73"/>
      <c r="WAA20" s="121"/>
      <c r="WAX20" s="73"/>
      <c r="WAZ20" s="121"/>
      <c r="WBW20" s="73"/>
      <c r="WBY20" s="121"/>
      <c r="WCV20" s="73"/>
      <c r="WCX20" s="121"/>
      <c r="WDU20" s="73"/>
      <c r="WDW20" s="121"/>
      <c r="WET20" s="73"/>
      <c r="WEV20" s="121"/>
      <c r="WFS20" s="73"/>
      <c r="WFU20" s="121"/>
      <c r="WGR20" s="73"/>
      <c r="WGT20" s="121"/>
      <c r="WHQ20" s="73"/>
      <c r="WHS20" s="121"/>
      <c r="WIP20" s="73"/>
      <c r="WIR20" s="121"/>
      <c r="WJO20" s="73"/>
      <c r="WJQ20" s="121"/>
      <c r="WKN20" s="73"/>
      <c r="WKP20" s="121"/>
      <c r="WLM20" s="73"/>
      <c r="WLO20" s="121"/>
      <c r="WML20" s="73"/>
      <c r="WMN20" s="121"/>
      <c r="WNK20" s="73"/>
      <c r="WNM20" s="121"/>
      <c r="WOJ20" s="73"/>
      <c r="WOL20" s="121"/>
      <c r="WPI20" s="73"/>
      <c r="WPK20" s="121"/>
      <c r="WQH20" s="73"/>
      <c r="WQJ20" s="121"/>
      <c r="WRG20" s="73"/>
      <c r="WRI20" s="121"/>
      <c r="WSF20" s="73"/>
      <c r="WSH20" s="121"/>
      <c r="WTE20" s="73"/>
      <c r="WTG20" s="121"/>
      <c r="WUD20" s="73"/>
      <c r="WUF20" s="121"/>
      <c r="WVC20" s="73"/>
      <c r="WVE20" s="121"/>
      <c r="WWB20" s="73"/>
      <c r="WWD20" s="121"/>
      <c r="WXA20" s="73"/>
      <c r="WXC20" s="121"/>
      <c r="WXZ20" s="73"/>
      <c r="WYB20" s="121"/>
      <c r="WYY20" s="73"/>
      <c r="WZA20" s="121"/>
      <c r="WZX20" s="73"/>
      <c r="WZZ20" s="121"/>
      <c r="XAW20" s="73"/>
      <c r="XAY20" s="121"/>
      <c r="XBV20" s="73"/>
      <c r="XBX20" s="121"/>
      <c r="XCU20" s="73"/>
      <c r="XCW20" s="121"/>
      <c r="XDT20" s="73"/>
      <c r="XDV20" s="121"/>
      <c r="XES20" s="73"/>
      <c r="XEU20" s="121"/>
    </row>
    <row r="21" spans="1:1023 1025:2048 2050:3050 3073:4075 4098:5100 5123:6125 6148:7150 7173:8175 8198:9200 9223:10225 10248:11250 11273:12275 12298:13300 13323:14325 14348:15350 15373:16375" hidden="1">
      <c r="A21" s="31" t="s">
        <v>40</v>
      </c>
      <c r="B21" s="109">
        <v>1.8</v>
      </c>
      <c r="C21" s="108">
        <v>0</v>
      </c>
      <c r="D21" s="108">
        <v>0</v>
      </c>
      <c r="E21" s="108">
        <v>0</v>
      </c>
      <c r="F21" s="108">
        <v>0</v>
      </c>
      <c r="G21" s="108">
        <v>0</v>
      </c>
      <c r="H21" s="108">
        <v>0</v>
      </c>
      <c r="I21" s="108">
        <v>0</v>
      </c>
      <c r="J21" s="108">
        <v>0</v>
      </c>
      <c r="K21" s="108">
        <v>0</v>
      </c>
      <c r="L21" s="108">
        <v>0</v>
      </c>
      <c r="M21" s="108">
        <v>0</v>
      </c>
      <c r="N21" s="108">
        <v>0</v>
      </c>
      <c r="O21" s="108">
        <v>0</v>
      </c>
      <c r="P21" s="108">
        <v>0</v>
      </c>
      <c r="Q21" s="108">
        <v>0</v>
      </c>
      <c r="R21" s="108">
        <v>0</v>
      </c>
      <c r="S21" s="108">
        <v>0</v>
      </c>
      <c r="T21" s="109">
        <v>4</v>
      </c>
      <c r="U21" s="109">
        <v>5.5</v>
      </c>
      <c r="V21" s="109">
        <v>2.5</v>
      </c>
      <c r="W21" s="109"/>
      <c r="X21" s="109">
        <v>1.8</v>
      </c>
      <c r="Y21" s="109"/>
      <c r="Z21" s="108">
        <v>2.5</v>
      </c>
      <c r="AA21" s="108">
        <v>4</v>
      </c>
      <c r="AB21" s="108">
        <v>5.5</v>
      </c>
      <c r="AC21" s="108"/>
      <c r="AV21" s="73"/>
      <c r="AX21" s="121"/>
      <c r="BU21" s="73"/>
      <c r="BW21" s="121"/>
      <c r="CT21" s="73"/>
      <c r="CV21" s="121"/>
      <c r="DS21" s="73"/>
      <c r="DU21" s="121"/>
      <c r="ER21" s="73"/>
      <c r="ET21" s="121"/>
      <c r="FQ21" s="73"/>
      <c r="FS21" s="121"/>
      <c r="GP21" s="73"/>
      <c r="GR21" s="121"/>
      <c r="HO21" s="73"/>
      <c r="HQ21" s="121"/>
      <c r="IN21" s="73"/>
      <c r="IP21" s="121"/>
      <c r="JM21" s="73"/>
      <c r="JO21" s="121"/>
      <c r="KL21" s="73"/>
      <c r="KN21" s="121"/>
      <c r="LK21" s="73"/>
      <c r="LM21" s="121"/>
      <c r="MJ21" s="73"/>
      <c r="ML21" s="121"/>
      <c r="NI21" s="73"/>
      <c r="NK21" s="121"/>
      <c r="OH21" s="73"/>
      <c r="OJ21" s="121"/>
      <c r="PG21" s="73"/>
      <c r="PI21" s="121"/>
      <c r="QF21" s="73"/>
      <c r="QH21" s="121"/>
      <c r="RE21" s="73"/>
      <c r="RG21" s="121"/>
      <c r="SD21" s="73"/>
      <c r="SF21" s="121"/>
      <c r="TC21" s="73"/>
      <c r="TE21" s="121"/>
      <c r="UB21" s="73"/>
      <c r="UD21" s="121"/>
      <c r="VA21" s="73"/>
      <c r="VC21" s="121"/>
      <c r="VZ21" s="73"/>
      <c r="WB21" s="121"/>
      <c r="WY21" s="73"/>
      <c r="XA21" s="121"/>
      <c r="XX21" s="73"/>
      <c r="XZ21" s="121"/>
      <c r="YW21" s="73"/>
      <c r="YY21" s="121"/>
      <c r="ZV21" s="73"/>
      <c r="ZX21" s="121"/>
      <c r="AAU21" s="73"/>
      <c r="AAW21" s="121"/>
      <c r="ABT21" s="73"/>
      <c r="ABV21" s="121"/>
      <c r="ACS21" s="73"/>
      <c r="ACU21" s="121"/>
      <c r="ADR21" s="73"/>
      <c r="ADT21" s="121"/>
      <c r="AEQ21" s="73"/>
      <c r="AES21" s="121"/>
      <c r="AFP21" s="73"/>
      <c r="AFR21" s="121"/>
      <c r="AGO21" s="73"/>
      <c r="AGQ21" s="121"/>
      <c r="AHN21" s="73"/>
      <c r="AHP21" s="121"/>
      <c r="AIM21" s="73"/>
      <c r="AIO21" s="121"/>
      <c r="AJL21" s="73"/>
      <c r="AJN21" s="121"/>
      <c r="AKK21" s="73"/>
      <c r="AKM21" s="121"/>
      <c r="ALJ21" s="73"/>
      <c r="ALL21" s="121"/>
      <c r="AMI21" s="73"/>
      <c r="AMK21" s="121"/>
      <c r="ANH21" s="73"/>
      <c r="ANJ21" s="121"/>
      <c r="AOG21" s="73"/>
      <c r="AOI21" s="121"/>
      <c r="APF21" s="73"/>
      <c r="APH21" s="121"/>
      <c r="AQE21" s="73"/>
      <c r="AQG21" s="121"/>
      <c r="ARD21" s="73"/>
      <c r="ARF21" s="121"/>
      <c r="ASC21" s="73"/>
      <c r="ASE21" s="121"/>
      <c r="ATB21" s="73"/>
      <c r="ATD21" s="121"/>
      <c r="AUA21" s="73"/>
      <c r="AUC21" s="121"/>
      <c r="AUZ21" s="73"/>
      <c r="AVB21" s="121"/>
      <c r="AVY21" s="73"/>
      <c r="AWA21" s="121"/>
      <c r="AWX21" s="73"/>
      <c r="AWZ21" s="121"/>
      <c r="AXW21" s="73"/>
      <c r="AXY21" s="121"/>
      <c r="AYV21" s="73"/>
      <c r="AYX21" s="121"/>
      <c r="AZU21" s="73"/>
      <c r="AZW21" s="121"/>
      <c r="BAT21" s="73"/>
      <c r="BAV21" s="121"/>
      <c r="BBS21" s="73"/>
      <c r="BBU21" s="121"/>
      <c r="BCR21" s="73"/>
      <c r="BCT21" s="121"/>
      <c r="BDQ21" s="73"/>
      <c r="BDS21" s="121"/>
      <c r="BEP21" s="73"/>
      <c r="BER21" s="121"/>
      <c r="BFO21" s="73"/>
      <c r="BFQ21" s="121"/>
      <c r="BGN21" s="73"/>
      <c r="BGP21" s="121"/>
      <c r="BHM21" s="73"/>
      <c r="BHO21" s="121"/>
      <c r="BIL21" s="73"/>
      <c r="BIN21" s="121"/>
      <c r="BJK21" s="73"/>
      <c r="BJM21" s="121"/>
      <c r="BKJ21" s="73"/>
      <c r="BKL21" s="121"/>
      <c r="BLI21" s="73"/>
      <c r="BLK21" s="121"/>
      <c r="BMH21" s="73"/>
      <c r="BMJ21" s="121"/>
      <c r="BNG21" s="73"/>
      <c r="BNI21" s="121"/>
      <c r="BOF21" s="73"/>
      <c r="BOH21" s="121"/>
      <c r="BPE21" s="73"/>
      <c r="BPG21" s="121"/>
      <c r="BQD21" s="73"/>
      <c r="BQF21" s="121"/>
      <c r="BRC21" s="73"/>
      <c r="BRE21" s="121"/>
      <c r="BSB21" s="73"/>
      <c r="BSD21" s="121"/>
      <c r="BTA21" s="73"/>
      <c r="BTC21" s="121"/>
      <c r="BTZ21" s="73"/>
      <c r="BUB21" s="121"/>
      <c r="BUY21" s="73"/>
      <c r="BVA21" s="121"/>
      <c r="BVX21" s="73"/>
      <c r="BVZ21" s="121"/>
      <c r="BWW21" s="73"/>
      <c r="BWY21" s="121"/>
      <c r="BXV21" s="73"/>
      <c r="BXX21" s="121"/>
      <c r="BYU21" s="73"/>
      <c r="BYW21" s="121"/>
      <c r="BZT21" s="73"/>
      <c r="BZV21" s="121"/>
      <c r="CAS21" s="73"/>
      <c r="CAU21" s="121"/>
      <c r="CBR21" s="73"/>
      <c r="CBT21" s="121"/>
      <c r="CCQ21" s="73"/>
      <c r="CCS21" s="121"/>
      <c r="CDP21" s="73"/>
      <c r="CDR21" s="121"/>
      <c r="CEO21" s="73"/>
      <c r="CEQ21" s="121"/>
      <c r="CFN21" s="73"/>
      <c r="CFP21" s="121"/>
      <c r="CGM21" s="73"/>
      <c r="CGO21" s="121"/>
      <c r="CHL21" s="73"/>
      <c r="CHN21" s="121"/>
      <c r="CIK21" s="73"/>
      <c r="CIM21" s="121"/>
      <c r="CJJ21" s="73"/>
      <c r="CJL21" s="121"/>
      <c r="CKI21" s="73"/>
      <c r="CKK21" s="121"/>
      <c r="CLH21" s="73"/>
      <c r="CLJ21" s="121"/>
      <c r="CMG21" s="73"/>
      <c r="CMI21" s="121"/>
      <c r="CNF21" s="73"/>
      <c r="CNH21" s="121"/>
      <c r="COE21" s="73"/>
      <c r="COG21" s="121"/>
      <c r="CPD21" s="73"/>
      <c r="CPF21" s="121"/>
      <c r="CQC21" s="73"/>
      <c r="CQE21" s="121"/>
      <c r="CRB21" s="73"/>
      <c r="CRD21" s="121"/>
      <c r="CSA21" s="73"/>
      <c r="CSC21" s="121"/>
      <c r="CSZ21" s="73"/>
      <c r="CTB21" s="121"/>
      <c r="CTY21" s="73"/>
      <c r="CUA21" s="121"/>
      <c r="CUX21" s="73"/>
      <c r="CUZ21" s="121"/>
      <c r="CVW21" s="73"/>
      <c r="CVY21" s="121"/>
      <c r="CWV21" s="73"/>
      <c r="CWX21" s="121"/>
      <c r="CXU21" s="73"/>
      <c r="CXW21" s="121"/>
      <c r="CYT21" s="73"/>
      <c r="CYV21" s="121"/>
      <c r="CZS21" s="73"/>
      <c r="CZU21" s="121"/>
      <c r="DAR21" s="73"/>
      <c r="DAT21" s="121"/>
      <c r="DBQ21" s="73"/>
      <c r="DBS21" s="121"/>
      <c r="DCP21" s="73"/>
      <c r="DCR21" s="121"/>
      <c r="DDO21" s="73"/>
      <c r="DDQ21" s="121"/>
      <c r="DEN21" s="73"/>
      <c r="DEP21" s="121"/>
      <c r="DFM21" s="73"/>
      <c r="DFO21" s="121"/>
      <c r="DGL21" s="73"/>
      <c r="DGN21" s="121"/>
      <c r="DHK21" s="73"/>
      <c r="DHM21" s="121"/>
      <c r="DIJ21" s="73"/>
      <c r="DIL21" s="121"/>
      <c r="DJI21" s="73"/>
      <c r="DJK21" s="121"/>
      <c r="DKH21" s="73"/>
      <c r="DKJ21" s="121"/>
      <c r="DLG21" s="73"/>
      <c r="DLI21" s="121"/>
      <c r="DMF21" s="73"/>
      <c r="DMH21" s="121"/>
      <c r="DNE21" s="73"/>
      <c r="DNG21" s="121"/>
      <c r="DOD21" s="73"/>
      <c r="DOF21" s="121"/>
      <c r="DPC21" s="73"/>
      <c r="DPE21" s="121"/>
      <c r="DQB21" s="73"/>
      <c r="DQD21" s="121"/>
      <c r="DRA21" s="73"/>
      <c r="DRC21" s="121"/>
      <c r="DRZ21" s="73"/>
      <c r="DSB21" s="121"/>
      <c r="DSY21" s="73"/>
      <c r="DTA21" s="121"/>
      <c r="DTX21" s="73"/>
      <c r="DTZ21" s="121"/>
      <c r="DUW21" s="73"/>
      <c r="DUY21" s="121"/>
      <c r="DVV21" s="73"/>
      <c r="DVX21" s="121"/>
      <c r="DWU21" s="73"/>
      <c r="DWW21" s="121"/>
      <c r="DXT21" s="73"/>
      <c r="DXV21" s="121"/>
      <c r="DYS21" s="73"/>
      <c r="DYU21" s="121"/>
      <c r="DZR21" s="73"/>
      <c r="DZT21" s="121"/>
      <c r="EAQ21" s="73"/>
      <c r="EAS21" s="121"/>
      <c r="EBP21" s="73"/>
      <c r="EBR21" s="121"/>
      <c r="ECO21" s="73"/>
      <c r="ECQ21" s="121"/>
      <c r="EDN21" s="73"/>
      <c r="EDP21" s="121"/>
      <c r="EEM21" s="73"/>
      <c r="EEO21" s="121"/>
      <c r="EFL21" s="73"/>
      <c r="EFN21" s="121"/>
      <c r="EGK21" s="73"/>
      <c r="EGM21" s="121"/>
      <c r="EHJ21" s="73"/>
      <c r="EHL21" s="121"/>
      <c r="EII21" s="73"/>
      <c r="EIK21" s="121"/>
      <c r="EJH21" s="73"/>
      <c r="EJJ21" s="121"/>
      <c r="EKG21" s="73"/>
      <c r="EKI21" s="121"/>
      <c r="ELF21" s="73"/>
      <c r="ELH21" s="121"/>
      <c r="EME21" s="73"/>
      <c r="EMG21" s="121"/>
      <c r="END21" s="73"/>
      <c r="ENF21" s="121"/>
      <c r="EOC21" s="73"/>
      <c r="EOE21" s="121"/>
      <c r="EPB21" s="73"/>
      <c r="EPD21" s="121"/>
      <c r="EQA21" s="73"/>
      <c r="EQC21" s="121"/>
      <c r="EQZ21" s="73"/>
      <c r="ERB21" s="121"/>
      <c r="ERY21" s="73"/>
      <c r="ESA21" s="121"/>
      <c r="ESX21" s="73"/>
      <c r="ESZ21" s="121"/>
      <c r="ETW21" s="73"/>
      <c r="ETY21" s="121"/>
      <c r="EUV21" s="73"/>
      <c r="EUX21" s="121"/>
      <c r="EVU21" s="73"/>
      <c r="EVW21" s="121"/>
      <c r="EWT21" s="73"/>
      <c r="EWV21" s="121"/>
      <c r="EXS21" s="73"/>
      <c r="EXU21" s="121"/>
      <c r="EYR21" s="73"/>
      <c r="EYT21" s="121"/>
      <c r="EZQ21" s="73"/>
      <c r="EZS21" s="121"/>
      <c r="FAP21" s="73"/>
      <c r="FAR21" s="121"/>
      <c r="FBO21" s="73"/>
      <c r="FBQ21" s="121"/>
      <c r="FCN21" s="73"/>
      <c r="FCP21" s="121"/>
      <c r="FDM21" s="73"/>
      <c r="FDO21" s="121"/>
      <c r="FEL21" s="73"/>
      <c r="FEN21" s="121"/>
      <c r="FFK21" s="73"/>
      <c r="FFM21" s="121"/>
      <c r="FGJ21" s="73"/>
      <c r="FGL21" s="121"/>
      <c r="FHI21" s="73"/>
      <c r="FHK21" s="121"/>
      <c r="FIH21" s="73"/>
      <c r="FIJ21" s="121"/>
      <c r="FJG21" s="73"/>
      <c r="FJI21" s="121"/>
      <c r="FKF21" s="73"/>
      <c r="FKH21" s="121"/>
      <c r="FLE21" s="73"/>
      <c r="FLG21" s="121"/>
      <c r="FMD21" s="73"/>
      <c r="FMF21" s="121"/>
      <c r="FNC21" s="73"/>
      <c r="FNE21" s="121"/>
      <c r="FOB21" s="73"/>
      <c r="FOD21" s="121"/>
      <c r="FPA21" s="73"/>
      <c r="FPC21" s="121"/>
      <c r="FPZ21" s="73"/>
      <c r="FQB21" s="121"/>
      <c r="FQY21" s="73"/>
      <c r="FRA21" s="121"/>
      <c r="FRX21" s="73"/>
      <c r="FRZ21" s="121"/>
      <c r="FSW21" s="73"/>
      <c r="FSY21" s="121"/>
      <c r="FTV21" s="73"/>
      <c r="FTX21" s="121"/>
      <c r="FUU21" s="73"/>
      <c r="FUW21" s="121"/>
      <c r="FVT21" s="73"/>
      <c r="FVV21" s="121"/>
      <c r="FWS21" s="73"/>
      <c r="FWU21" s="121"/>
      <c r="FXR21" s="73"/>
      <c r="FXT21" s="121"/>
      <c r="FYQ21" s="73"/>
      <c r="FYS21" s="121"/>
      <c r="FZP21" s="73"/>
      <c r="FZR21" s="121"/>
      <c r="GAO21" s="73"/>
      <c r="GAQ21" s="121"/>
      <c r="GBN21" s="73"/>
      <c r="GBP21" s="121"/>
      <c r="GCM21" s="73"/>
      <c r="GCO21" s="121"/>
      <c r="GDL21" s="73"/>
      <c r="GDN21" s="121"/>
      <c r="GEK21" s="73"/>
      <c r="GEM21" s="121"/>
      <c r="GFJ21" s="73"/>
      <c r="GFL21" s="121"/>
      <c r="GGI21" s="73"/>
      <c r="GGK21" s="121"/>
      <c r="GHH21" s="73"/>
      <c r="GHJ21" s="121"/>
      <c r="GIG21" s="73"/>
      <c r="GII21" s="121"/>
      <c r="GJF21" s="73"/>
      <c r="GJH21" s="121"/>
      <c r="GKE21" s="73"/>
      <c r="GKG21" s="121"/>
      <c r="GLD21" s="73"/>
      <c r="GLF21" s="121"/>
      <c r="GMC21" s="73"/>
      <c r="GME21" s="121"/>
      <c r="GNB21" s="73"/>
      <c r="GND21" s="121"/>
      <c r="GOA21" s="73"/>
      <c r="GOC21" s="121"/>
      <c r="GOZ21" s="73"/>
      <c r="GPB21" s="121"/>
      <c r="GPY21" s="73"/>
      <c r="GQA21" s="121"/>
      <c r="GQX21" s="73"/>
      <c r="GQZ21" s="121"/>
      <c r="GRW21" s="73"/>
      <c r="GRY21" s="121"/>
      <c r="GSV21" s="73"/>
      <c r="GSX21" s="121"/>
      <c r="GTU21" s="73"/>
      <c r="GTW21" s="121"/>
      <c r="GUT21" s="73"/>
      <c r="GUV21" s="121"/>
      <c r="GVS21" s="73"/>
      <c r="GVU21" s="121"/>
      <c r="GWR21" s="73"/>
      <c r="GWT21" s="121"/>
      <c r="GXQ21" s="73"/>
      <c r="GXS21" s="121"/>
      <c r="GYP21" s="73"/>
      <c r="GYR21" s="121"/>
      <c r="GZO21" s="73"/>
      <c r="GZQ21" s="121"/>
      <c r="HAN21" s="73"/>
      <c r="HAP21" s="121"/>
      <c r="HBM21" s="73"/>
      <c r="HBO21" s="121"/>
      <c r="HCL21" s="73"/>
      <c r="HCN21" s="121"/>
      <c r="HDK21" s="73"/>
      <c r="HDM21" s="121"/>
      <c r="HEJ21" s="73"/>
      <c r="HEL21" s="121"/>
      <c r="HFI21" s="73"/>
      <c r="HFK21" s="121"/>
      <c r="HGH21" s="73"/>
      <c r="HGJ21" s="121"/>
      <c r="HHG21" s="73"/>
      <c r="HHI21" s="121"/>
      <c r="HIF21" s="73"/>
      <c r="HIH21" s="121"/>
      <c r="HJE21" s="73"/>
      <c r="HJG21" s="121"/>
      <c r="HKD21" s="73"/>
      <c r="HKF21" s="121"/>
      <c r="HLC21" s="73"/>
      <c r="HLE21" s="121"/>
      <c r="HMB21" s="73"/>
      <c r="HMD21" s="121"/>
      <c r="HNA21" s="73"/>
      <c r="HNC21" s="121"/>
      <c r="HNZ21" s="73"/>
      <c r="HOB21" s="121"/>
      <c r="HOY21" s="73"/>
      <c r="HPA21" s="121"/>
      <c r="HPX21" s="73"/>
      <c r="HPZ21" s="121"/>
      <c r="HQW21" s="73"/>
      <c r="HQY21" s="121"/>
      <c r="HRV21" s="73"/>
      <c r="HRX21" s="121"/>
      <c r="HSU21" s="73"/>
      <c r="HSW21" s="121"/>
      <c r="HTT21" s="73"/>
      <c r="HTV21" s="121"/>
      <c r="HUS21" s="73"/>
      <c r="HUU21" s="121"/>
      <c r="HVR21" s="73"/>
      <c r="HVT21" s="121"/>
      <c r="HWQ21" s="73"/>
      <c r="HWS21" s="121"/>
      <c r="HXP21" s="73"/>
      <c r="HXR21" s="121"/>
      <c r="HYO21" s="73"/>
      <c r="HYQ21" s="121"/>
      <c r="HZN21" s="73"/>
      <c r="HZP21" s="121"/>
      <c r="IAM21" s="73"/>
      <c r="IAO21" s="121"/>
      <c r="IBL21" s="73"/>
      <c r="IBN21" s="121"/>
      <c r="ICK21" s="73"/>
      <c r="ICM21" s="121"/>
      <c r="IDJ21" s="73"/>
      <c r="IDL21" s="121"/>
      <c r="IEI21" s="73"/>
      <c r="IEK21" s="121"/>
      <c r="IFH21" s="73"/>
      <c r="IFJ21" s="121"/>
      <c r="IGG21" s="73"/>
      <c r="IGI21" s="121"/>
      <c r="IHF21" s="73"/>
      <c r="IHH21" s="121"/>
      <c r="IIE21" s="73"/>
      <c r="IIG21" s="121"/>
      <c r="IJD21" s="73"/>
      <c r="IJF21" s="121"/>
      <c r="IKC21" s="73"/>
      <c r="IKE21" s="121"/>
      <c r="ILB21" s="73"/>
      <c r="ILD21" s="121"/>
      <c r="IMA21" s="73"/>
      <c r="IMC21" s="121"/>
      <c r="IMZ21" s="73"/>
      <c r="INB21" s="121"/>
      <c r="INY21" s="73"/>
      <c r="IOA21" s="121"/>
      <c r="IOX21" s="73"/>
      <c r="IOZ21" s="121"/>
      <c r="IPW21" s="73"/>
      <c r="IPY21" s="121"/>
      <c r="IQV21" s="73"/>
      <c r="IQX21" s="121"/>
      <c r="IRU21" s="73"/>
      <c r="IRW21" s="121"/>
      <c r="IST21" s="73"/>
      <c r="ISV21" s="121"/>
      <c r="ITS21" s="73"/>
      <c r="ITU21" s="121"/>
      <c r="IUR21" s="73"/>
      <c r="IUT21" s="121"/>
      <c r="IVQ21" s="73"/>
      <c r="IVS21" s="121"/>
      <c r="IWP21" s="73"/>
      <c r="IWR21" s="121"/>
      <c r="IXO21" s="73"/>
      <c r="IXQ21" s="121"/>
      <c r="IYN21" s="73"/>
      <c r="IYP21" s="121"/>
      <c r="IZM21" s="73"/>
      <c r="IZO21" s="121"/>
      <c r="JAL21" s="73"/>
      <c r="JAN21" s="121"/>
      <c r="JBK21" s="73"/>
      <c r="JBM21" s="121"/>
      <c r="JCJ21" s="73"/>
      <c r="JCL21" s="121"/>
      <c r="JDI21" s="73"/>
      <c r="JDK21" s="121"/>
      <c r="JEH21" s="73"/>
      <c r="JEJ21" s="121"/>
      <c r="JFG21" s="73"/>
      <c r="JFI21" s="121"/>
      <c r="JGF21" s="73"/>
      <c r="JGH21" s="121"/>
      <c r="JHE21" s="73"/>
      <c r="JHG21" s="121"/>
      <c r="JID21" s="73"/>
      <c r="JIF21" s="121"/>
      <c r="JJC21" s="73"/>
      <c r="JJE21" s="121"/>
      <c r="JKB21" s="73"/>
      <c r="JKD21" s="121"/>
      <c r="JLA21" s="73"/>
      <c r="JLC21" s="121"/>
      <c r="JLZ21" s="73"/>
      <c r="JMB21" s="121"/>
      <c r="JMY21" s="73"/>
      <c r="JNA21" s="121"/>
      <c r="JNX21" s="73"/>
      <c r="JNZ21" s="121"/>
      <c r="JOW21" s="73"/>
      <c r="JOY21" s="121"/>
      <c r="JPV21" s="73"/>
      <c r="JPX21" s="121"/>
      <c r="JQU21" s="73"/>
      <c r="JQW21" s="121"/>
      <c r="JRT21" s="73"/>
      <c r="JRV21" s="121"/>
      <c r="JSS21" s="73"/>
      <c r="JSU21" s="121"/>
      <c r="JTR21" s="73"/>
      <c r="JTT21" s="121"/>
      <c r="JUQ21" s="73"/>
      <c r="JUS21" s="121"/>
      <c r="JVP21" s="73"/>
      <c r="JVR21" s="121"/>
      <c r="JWO21" s="73"/>
      <c r="JWQ21" s="121"/>
      <c r="JXN21" s="73"/>
      <c r="JXP21" s="121"/>
      <c r="JYM21" s="73"/>
      <c r="JYO21" s="121"/>
      <c r="JZL21" s="73"/>
      <c r="JZN21" s="121"/>
      <c r="KAK21" s="73"/>
      <c r="KAM21" s="121"/>
      <c r="KBJ21" s="73"/>
      <c r="KBL21" s="121"/>
      <c r="KCI21" s="73"/>
      <c r="KCK21" s="121"/>
      <c r="KDH21" s="73"/>
      <c r="KDJ21" s="121"/>
      <c r="KEG21" s="73"/>
      <c r="KEI21" s="121"/>
      <c r="KFF21" s="73"/>
      <c r="KFH21" s="121"/>
      <c r="KGE21" s="73"/>
      <c r="KGG21" s="121"/>
      <c r="KHD21" s="73"/>
      <c r="KHF21" s="121"/>
      <c r="KIC21" s="73"/>
      <c r="KIE21" s="121"/>
      <c r="KJB21" s="73"/>
      <c r="KJD21" s="121"/>
      <c r="KKA21" s="73"/>
      <c r="KKC21" s="121"/>
      <c r="KKZ21" s="73"/>
      <c r="KLB21" s="121"/>
      <c r="KLY21" s="73"/>
      <c r="KMA21" s="121"/>
      <c r="KMX21" s="73"/>
      <c r="KMZ21" s="121"/>
      <c r="KNW21" s="73"/>
      <c r="KNY21" s="121"/>
      <c r="KOV21" s="73"/>
      <c r="KOX21" s="121"/>
      <c r="KPU21" s="73"/>
      <c r="KPW21" s="121"/>
      <c r="KQT21" s="73"/>
      <c r="KQV21" s="121"/>
      <c r="KRS21" s="73"/>
      <c r="KRU21" s="121"/>
      <c r="KSR21" s="73"/>
      <c r="KST21" s="121"/>
      <c r="KTQ21" s="73"/>
      <c r="KTS21" s="121"/>
      <c r="KUP21" s="73"/>
      <c r="KUR21" s="121"/>
      <c r="KVO21" s="73"/>
      <c r="KVQ21" s="121"/>
      <c r="KWN21" s="73"/>
      <c r="KWP21" s="121"/>
      <c r="KXM21" s="73"/>
      <c r="KXO21" s="121"/>
      <c r="KYL21" s="73"/>
      <c r="KYN21" s="121"/>
      <c r="KZK21" s="73"/>
      <c r="KZM21" s="121"/>
      <c r="LAJ21" s="73"/>
      <c r="LAL21" s="121"/>
      <c r="LBI21" s="73"/>
      <c r="LBK21" s="121"/>
      <c r="LCH21" s="73"/>
      <c r="LCJ21" s="121"/>
      <c r="LDG21" s="73"/>
      <c r="LDI21" s="121"/>
      <c r="LEF21" s="73"/>
      <c r="LEH21" s="121"/>
      <c r="LFE21" s="73"/>
      <c r="LFG21" s="121"/>
      <c r="LGD21" s="73"/>
      <c r="LGF21" s="121"/>
      <c r="LHC21" s="73"/>
      <c r="LHE21" s="121"/>
      <c r="LIB21" s="73"/>
      <c r="LID21" s="121"/>
      <c r="LJA21" s="73"/>
      <c r="LJC21" s="121"/>
      <c r="LJZ21" s="73"/>
      <c r="LKB21" s="121"/>
      <c r="LKY21" s="73"/>
      <c r="LLA21" s="121"/>
      <c r="LLX21" s="73"/>
      <c r="LLZ21" s="121"/>
      <c r="LMW21" s="73"/>
      <c r="LMY21" s="121"/>
      <c r="LNV21" s="73"/>
      <c r="LNX21" s="121"/>
      <c r="LOU21" s="73"/>
      <c r="LOW21" s="121"/>
      <c r="LPT21" s="73"/>
      <c r="LPV21" s="121"/>
      <c r="LQS21" s="73"/>
      <c r="LQU21" s="121"/>
      <c r="LRR21" s="73"/>
      <c r="LRT21" s="121"/>
      <c r="LSQ21" s="73"/>
      <c r="LSS21" s="121"/>
      <c r="LTP21" s="73"/>
      <c r="LTR21" s="121"/>
      <c r="LUO21" s="73"/>
      <c r="LUQ21" s="121"/>
      <c r="LVN21" s="73"/>
      <c r="LVP21" s="121"/>
      <c r="LWM21" s="73"/>
      <c r="LWO21" s="121"/>
      <c r="LXL21" s="73"/>
      <c r="LXN21" s="121"/>
      <c r="LYK21" s="73"/>
      <c r="LYM21" s="121"/>
      <c r="LZJ21" s="73"/>
      <c r="LZL21" s="121"/>
      <c r="MAI21" s="73"/>
      <c r="MAK21" s="121"/>
      <c r="MBH21" s="73"/>
      <c r="MBJ21" s="121"/>
      <c r="MCG21" s="73"/>
      <c r="MCI21" s="121"/>
      <c r="MDF21" s="73"/>
      <c r="MDH21" s="121"/>
      <c r="MEE21" s="73"/>
      <c r="MEG21" s="121"/>
      <c r="MFD21" s="73"/>
      <c r="MFF21" s="121"/>
      <c r="MGC21" s="73"/>
      <c r="MGE21" s="121"/>
      <c r="MHB21" s="73"/>
      <c r="MHD21" s="121"/>
      <c r="MIA21" s="73"/>
      <c r="MIC21" s="121"/>
      <c r="MIZ21" s="73"/>
      <c r="MJB21" s="121"/>
      <c r="MJY21" s="73"/>
      <c r="MKA21" s="121"/>
      <c r="MKX21" s="73"/>
      <c r="MKZ21" s="121"/>
      <c r="MLW21" s="73"/>
      <c r="MLY21" s="121"/>
      <c r="MMV21" s="73"/>
      <c r="MMX21" s="121"/>
      <c r="MNU21" s="73"/>
      <c r="MNW21" s="121"/>
      <c r="MOT21" s="73"/>
      <c r="MOV21" s="121"/>
      <c r="MPS21" s="73"/>
      <c r="MPU21" s="121"/>
      <c r="MQR21" s="73"/>
      <c r="MQT21" s="121"/>
      <c r="MRQ21" s="73"/>
      <c r="MRS21" s="121"/>
      <c r="MSP21" s="73"/>
      <c r="MSR21" s="121"/>
      <c r="MTO21" s="73"/>
      <c r="MTQ21" s="121"/>
      <c r="MUN21" s="73"/>
      <c r="MUP21" s="121"/>
      <c r="MVM21" s="73"/>
      <c r="MVO21" s="121"/>
      <c r="MWL21" s="73"/>
      <c r="MWN21" s="121"/>
      <c r="MXK21" s="73"/>
      <c r="MXM21" s="121"/>
      <c r="MYJ21" s="73"/>
      <c r="MYL21" s="121"/>
      <c r="MZI21" s="73"/>
      <c r="MZK21" s="121"/>
      <c r="NAH21" s="73"/>
      <c r="NAJ21" s="121"/>
      <c r="NBG21" s="73"/>
      <c r="NBI21" s="121"/>
      <c r="NCF21" s="73"/>
      <c r="NCH21" s="121"/>
      <c r="NDE21" s="73"/>
      <c r="NDG21" s="121"/>
      <c r="NED21" s="73"/>
      <c r="NEF21" s="121"/>
      <c r="NFC21" s="73"/>
      <c r="NFE21" s="121"/>
      <c r="NGB21" s="73"/>
      <c r="NGD21" s="121"/>
      <c r="NHA21" s="73"/>
      <c r="NHC21" s="121"/>
      <c r="NHZ21" s="73"/>
      <c r="NIB21" s="121"/>
      <c r="NIY21" s="73"/>
      <c r="NJA21" s="121"/>
      <c r="NJX21" s="73"/>
      <c r="NJZ21" s="121"/>
      <c r="NKW21" s="73"/>
      <c r="NKY21" s="121"/>
      <c r="NLV21" s="73"/>
      <c r="NLX21" s="121"/>
      <c r="NMU21" s="73"/>
      <c r="NMW21" s="121"/>
      <c r="NNT21" s="73"/>
      <c r="NNV21" s="121"/>
      <c r="NOS21" s="73"/>
      <c r="NOU21" s="121"/>
      <c r="NPR21" s="73"/>
      <c r="NPT21" s="121"/>
      <c r="NQQ21" s="73"/>
      <c r="NQS21" s="121"/>
      <c r="NRP21" s="73"/>
      <c r="NRR21" s="121"/>
      <c r="NSO21" s="73"/>
      <c r="NSQ21" s="121"/>
      <c r="NTN21" s="73"/>
      <c r="NTP21" s="121"/>
      <c r="NUM21" s="73"/>
      <c r="NUO21" s="121"/>
      <c r="NVL21" s="73"/>
      <c r="NVN21" s="121"/>
      <c r="NWK21" s="73"/>
      <c r="NWM21" s="121"/>
      <c r="NXJ21" s="73"/>
      <c r="NXL21" s="121"/>
      <c r="NYI21" s="73"/>
      <c r="NYK21" s="121"/>
      <c r="NZH21" s="73"/>
      <c r="NZJ21" s="121"/>
      <c r="OAG21" s="73"/>
      <c r="OAI21" s="121"/>
      <c r="OBF21" s="73"/>
      <c r="OBH21" s="121"/>
      <c r="OCE21" s="73"/>
      <c r="OCG21" s="121"/>
      <c r="ODD21" s="73"/>
      <c r="ODF21" s="121"/>
      <c r="OEC21" s="73"/>
      <c r="OEE21" s="121"/>
      <c r="OFB21" s="73"/>
      <c r="OFD21" s="121"/>
      <c r="OGA21" s="73"/>
      <c r="OGC21" s="121"/>
      <c r="OGZ21" s="73"/>
      <c r="OHB21" s="121"/>
      <c r="OHY21" s="73"/>
      <c r="OIA21" s="121"/>
      <c r="OIX21" s="73"/>
      <c r="OIZ21" s="121"/>
      <c r="OJW21" s="73"/>
      <c r="OJY21" s="121"/>
      <c r="OKV21" s="73"/>
      <c r="OKX21" s="121"/>
      <c r="OLU21" s="73"/>
      <c r="OLW21" s="121"/>
      <c r="OMT21" s="73"/>
      <c r="OMV21" s="121"/>
      <c r="ONS21" s="73"/>
      <c r="ONU21" s="121"/>
      <c r="OOR21" s="73"/>
      <c r="OOT21" s="121"/>
      <c r="OPQ21" s="73"/>
      <c r="OPS21" s="121"/>
      <c r="OQP21" s="73"/>
      <c r="OQR21" s="121"/>
      <c r="ORO21" s="73"/>
      <c r="ORQ21" s="121"/>
      <c r="OSN21" s="73"/>
      <c r="OSP21" s="121"/>
      <c r="OTM21" s="73"/>
      <c r="OTO21" s="121"/>
      <c r="OUL21" s="73"/>
      <c r="OUN21" s="121"/>
      <c r="OVK21" s="73"/>
      <c r="OVM21" s="121"/>
      <c r="OWJ21" s="73"/>
      <c r="OWL21" s="121"/>
      <c r="OXI21" s="73"/>
      <c r="OXK21" s="121"/>
      <c r="OYH21" s="73"/>
      <c r="OYJ21" s="121"/>
      <c r="OZG21" s="73"/>
      <c r="OZI21" s="121"/>
      <c r="PAF21" s="73"/>
      <c r="PAH21" s="121"/>
      <c r="PBE21" s="73"/>
      <c r="PBG21" s="121"/>
      <c r="PCD21" s="73"/>
      <c r="PCF21" s="121"/>
      <c r="PDC21" s="73"/>
      <c r="PDE21" s="121"/>
      <c r="PEB21" s="73"/>
      <c r="PED21" s="121"/>
      <c r="PFA21" s="73"/>
      <c r="PFC21" s="121"/>
      <c r="PFZ21" s="73"/>
      <c r="PGB21" s="121"/>
      <c r="PGY21" s="73"/>
      <c r="PHA21" s="121"/>
      <c r="PHX21" s="73"/>
      <c r="PHZ21" s="121"/>
      <c r="PIW21" s="73"/>
      <c r="PIY21" s="121"/>
      <c r="PJV21" s="73"/>
      <c r="PJX21" s="121"/>
      <c r="PKU21" s="73"/>
      <c r="PKW21" s="121"/>
      <c r="PLT21" s="73"/>
      <c r="PLV21" s="121"/>
      <c r="PMS21" s="73"/>
      <c r="PMU21" s="121"/>
      <c r="PNR21" s="73"/>
      <c r="PNT21" s="121"/>
      <c r="POQ21" s="73"/>
      <c r="POS21" s="121"/>
      <c r="PPP21" s="73"/>
      <c r="PPR21" s="121"/>
      <c r="PQO21" s="73"/>
      <c r="PQQ21" s="121"/>
      <c r="PRN21" s="73"/>
      <c r="PRP21" s="121"/>
      <c r="PSM21" s="73"/>
      <c r="PSO21" s="121"/>
      <c r="PTL21" s="73"/>
      <c r="PTN21" s="121"/>
      <c r="PUK21" s="73"/>
      <c r="PUM21" s="121"/>
      <c r="PVJ21" s="73"/>
      <c r="PVL21" s="121"/>
      <c r="PWI21" s="73"/>
      <c r="PWK21" s="121"/>
      <c r="PXH21" s="73"/>
      <c r="PXJ21" s="121"/>
      <c r="PYG21" s="73"/>
      <c r="PYI21" s="121"/>
      <c r="PZF21" s="73"/>
      <c r="PZH21" s="121"/>
      <c r="QAE21" s="73"/>
      <c r="QAG21" s="121"/>
      <c r="QBD21" s="73"/>
      <c r="QBF21" s="121"/>
      <c r="QCC21" s="73"/>
      <c r="QCE21" s="121"/>
      <c r="QDB21" s="73"/>
      <c r="QDD21" s="121"/>
      <c r="QEA21" s="73"/>
      <c r="QEC21" s="121"/>
      <c r="QEZ21" s="73"/>
      <c r="QFB21" s="121"/>
      <c r="QFY21" s="73"/>
      <c r="QGA21" s="121"/>
      <c r="QGX21" s="73"/>
      <c r="QGZ21" s="121"/>
      <c r="QHW21" s="73"/>
      <c r="QHY21" s="121"/>
      <c r="QIV21" s="73"/>
      <c r="QIX21" s="121"/>
      <c r="QJU21" s="73"/>
      <c r="QJW21" s="121"/>
      <c r="QKT21" s="73"/>
      <c r="QKV21" s="121"/>
      <c r="QLS21" s="73"/>
      <c r="QLU21" s="121"/>
      <c r="QMR21" s="73"/>
      <c r="QMT21" s="121"/>
      <c r="QNQ21" s="73"/>
      <c r="QNS21" s="121"/>
      <c r="QOP21" s="73"/>
      <c r="QOR21" s="121"/>
      <c r="QPO21" s="73"/>
      <c r="QPQ21" s="121"/>
      <c r="QQN21" s="73"/>
      <c r="QQP21" s="121"/>
      <c r="QRM21" s="73"/>
      <c r="QRO21" s="121"/>
      <c r="QSL21" s="73"/>
      <c r="QSN21" s="121"/>
      <c r="QTK21" s="73"/>
      <c r="QTM21" s="121"/>
      <c r="QUJ21" s="73"/>
      <c r="QUL21" s="121"/>
      <c r="QVI21" s="73"/>
      <c r="QVK21" s="121"/>
      <c r="QWH21" s="73"/>
      <c r="QWJ21" s="121"/>
      <c r="QXG21" s="73"/>
      <c r="QXI21" s="121"/>
      <c r="QYF21" s="73"/>
      <c r="QYH21" s="121"/>
      <c r="QZE21" s="73"/>
      <c r="QZG21" s="121"/>
      <c r="RAD21" s="73"/>
      <c r="RAF21" s="121"/>
      <c r="RBC21" s="73"/>
      <c r="RBE21" s="121"/>
      <c r="RCB21" s="73"/>
      <c r="RCD21" s="121"/>
      <c r="RDA21" s="73"/>
      <c r="RDC21" s="121"/>
      <c r="RDZ21" s="73"/>
      <c r="REB21" s="121"/>
      <c r="REY21" s="73"/>
      <c r="RFA21" s="121"/>
      <c r="RFX21" s="73"/>
      <c r="RFZ21" s="121"/>
      <c r="RGW21" s="73"/>
      <c r="RGY21" s="121"/>
      <c r="RHV21" s="73"/>
      <c r="RHX21" s="121"/>
      <c r="RIU21" s="73"/>
      <c r="RIW21" s="121"/>
      <c r="RJT21" s="73"/>
      <c r="RJV21" s="121"/>
      <c r="RKS21" s="73"/>
      <c r="RKU21" s="121"/>
      <c r="RLR21" s="73"/>
      <c r="RLT21" s="121"/>
      <c r="RMQ21" s="73"/>
      <c r="RMS21" s="121"/>
      <c r="RNP21" s="73"/>
      <c r="RNR21" s="121"/>
      <c r="ROO21" s="73"/>
      <c r="ROQ21" s="121"/>
      <c r="RPN21" s="73"/>
      <c r="RPP21" s="121"/>
      <c r="RQM21" s="73"/>
      <c r="RQO21" s="121"/>
      <c r="RRL21" s="73"/>
      <c r="RRN21" s="121"/>
      <c r="RSK21" s="73"/>
      <c r="RSM21" s="121"/>
      <c r="RTJ21" s="73"/>
      <c r="RTL21" s="121"/>
      <c r="RUI21" s="73"/>
      <c r="RUK21" s="121"/>
      <c r="RVH21" s="73"/>
      <c r="RVJ21" s="121"/>
      <c r="RWG21" s="73"/>
      <c r="RWI21" s="121"/>
      <c r="RXF21" s="73"/>
      <c r="RXH21" s="121"/>
      <c r="RYE21" s="73"/>
      <c r="RYG21" s="121"/>
      <c r="RZD21" s="73"/>
      <c r="RZF21" s="121"/>
      <c r="SAC21" s="73"/>
      <c r="SAE21" s="121"/>
      <c r="SBB21" s="73"/>
      <c r="SBD21" s="121"/>
      <c r="SCA21" s="73"/>
      <c r="SCC21" s="121"/>
      <c r="SCZ21" s="73"/>
      <c r="SDB21" s="121"/>
      <c r="SDY21" s="73"/>
      <c r="SEA21" s="121"/>
      <c r="SEX21" s="73"/>
      <c r="SEZ21" s="121"/>
      <c r="SFW21" s="73"/>
      <c r="SFY21" s="121"/>
      <c r="SGV21" s="73"/>
      <c r="SGX21" s="121"/>
      <c r="SHU21" s="73"/>
      <c r="SHW21" s="121"/>
      <c r="SIT21" s="73"/>
      <c r="SIV21" s="121"/>
      <c r="SJS21" s="73"/>
      <c r="SJU21" s="121"/>
      <c r="SKR21" s="73"/>
      <c r="SKT21" s="121"/>
      <c r="SLQ21" s="73"/>
      <c r="SLS21" s="121"/>
      <c r="SMP21" s="73"/>
      <c r="SMR21" s="121"/>
      <c r="SNO21" s="73"/>
      <c r="SNQ21" s="121"/>
      <c r="SON21" s="73"/>
      <c r="SOP21" s="121"/>
      <c r="SPM21" s="73"/>
      <c r="SPO21" s="121"/>
      <c r="SQL21" s="73"/>
      <c r="SQN21" s="121"/>
      <c r="SRK21" s="73"/>
      <c r="SRM21" s="121"/>
      <c r="SSJ21" s="73"/>
      <c r="SSL21" s="121"/>
      <c r="STI21" s="73"/>
      <c r="STK21" s="121"/>
      <c r="SUH21" s="73"/>
      <c r="SUJ21" s="121"/>
      <c r="SVG21" s="73"/>
      <c r="SVI21" s="121"/>
      <c r="SWF21" s="73"/>
      <c r="SWH21" s="121"/>
      <c r="SXE21" s="73"/>
      <c r="SXG21" s="121"/>
      <c r="SYD21" s="73"/>
      <c r="SYF21" s="121"/>
      <c r="SZC21" s="73"/>
      <c r="SZE21" s="121"/>
      <c r="TAB21" s="73"/>
      <c r="TAD21" s="121"/>
      <c r="TBA21" s="73"/>
      <c r="TBC21" s="121"/>
      <c r="TBZ21" s="73"/>
      <c r="TCB21" s="121"/>
      <c r="TCY21" s="73"/>
      <c r="TDA21" s="121"/>
      <c r="TDX21" s="73"/>
      <c r="TDZ21" s="121"/>
      <c r="TEW21" s="73"/>
      <c r="TEY21" s="121"/>
      <c r="TFV21" s="73"/>
      <c r="TFX21" s="121"/>
      <c r="TGU21" s="73"/>
      <c r="TGW21" s="121"/>
      <c r="THT21" s="73"/>
      <c r="THV21" s="121"/>
      <c r="TIS21" s="73"/>
      <c r="TIU21" s="121"/>
      <c r="TJR21" s="73"/>
      <c r="TJT21" s="121"/>
      <c r="TKQ21" s="73"/>
      <c r="TKS21" s="121"/>
      <c r="TLP21" s="73"/>
      <c r="TLR21" s="121"/>
      <c r="TMO21" s="73"/>
      <c r="TMQ21" s="121"/>
      <c r="TNN21" s="73"/>
      <c r="TNP21" s="121"/>
      <c r="TOM21" s="73"/>
      <c r="TOO21" s="121"/>
      <c r="TPL21" s="73"/>
      <c r="TPN21" s="121"/>
      <c r="TQK21" s="73"/>
      <c r="TQM21" s="121"/>
      <c r="TRJ21" s="73"/>
      <c r="TRL21" s="121"/>
      <c r="TSI21" s="73"/>
      <c r="TSK21" s="121"/>
      <c r="TTH21" s="73"/>
      <c r="TTJ21" s="121"/>
      <c r="TUG21" s="73"/>
      <c r="TUI21" s="121"/>
      <c r="TVF21" s="73"/>
      <c r="TVH21" s="121"/>
      <c r="TWE21" s="73"/>
      <c r="TWG21" s="121"/>
      <c r="TXD21" s="73"/>
      <c r="TXF21" s="121"/>
      <c r="TYC21" s="73"/>
      <c r="TYE21" s="121"/>
      <c r="TZB21" s="73"/>
      <c r="TZD21" s="121"/>
      <c r="UAA21" s="73"/>
      <c r="UAC21" s="121"/>
      <c r="UAZ21" s="73"/>
      <c r="UBB21" s="121"/>
      <c r="UBY21" s="73"/>
      <c r="UCA21" s="121"/>
      <c r="UCX21" s="73"/>
      <c r="UCZ21" s="121"/>
      <c r="UDW21" s="73"/>
      <c r="UDY21" s="121"/>
      <c r="UEV21" s="73"/>
      <c r="UEX21" s="121"/>
      <c r="UFU21" s="73"/>
      <c r="UFW21" s="121"/>
      <c r="UGT21" s="73"/>
      <c r="UGV21" s="121"/>
      <c r="UHS21" s="73"/>
      <c r="UHU21" s="121"/>
      <c r="UIR21" s="73"/>
      <c r="UIT21" s="121"/>
      <c r="UJQ21" s="73"/>
      <c r="UJS21" s="121"/>
      <c r="UKP21" s="73"/>
      <c r="UKR21" s="121"/>
      <c r="ULO21" s="73"/>
      <c r="ULQ21" s="121"/>
      <c r="UMN21" s="73"/>
      <c r="UMP21" s="121"/>
      <c r="UNM21" s="73"/>
      <c r="UNO21" s="121"/>
      <c r="UOL21" s="73"/>
      <c r="UON21" s="121"/>
      <c r="UPK21" s="73"/>
      <c r="UPM21" s="121"/>
      <c r="UQJ21" s="73"/>
      <c r="UQL21" s="121"/>
      <c r="URI21" s="73"/>
      <c r="URK21" s="121"/>
      <c r="USH21" s="73"/>
      <c r="USJ21" s="121"/>
      <c r="UTG21" s="73"/>
      <c r="UTI21" s="121"/>
      <c r="UUF21" s="73"/>
      <c r="UUH21" s="121"/>
      <c r="UVE21" s="73"/>
      <c r="UVG21" s="121"/>
      <c r="UWD21" s="73"/>
      <c r="UWF21" s="121"/>
      <c r="UXC21" s="73"/>
      <c r="UXE21" s="121"/>
      <c r="UYB21" s="73"/>
      <c r="UYD21" s="121"/>
      <c r="UZA21" s="73"/>
      <c r="UZC21" s="121"/>
      <c r="UZZ21" s="73"/>
      <c r="VAB21" s="121"/>
      <c r="VAY21" s="73"/>
      <c r="VBA21" s="121"/>
      <c r="VBX21" s="73"/>
      <c r="VBZ21" s="121"/>
      <c r="VCW21" s="73"/>
      <c r="VCY21" s="121"/>
      <c r="VDV21" s="73"/>
      <c r="VDX21" s="121"/>
      <c r="VEU21" s="73"/>
      <c r="VEW21" s="121"/>
      <c r="VFT21" s="73"/>
      <c r="VFV21" s="121"/>
      <c r="VGS21" s="73"/>
      <c r="VGU21" s="121"/>
      <c r="VHR21" s="73"/>
      <c r="VHT21" s="121"/>
      <c r="VIQ21" s="73"/>
      <c r="VIS21" s="121"/>
      <c r="VJP21" s="73"/>
      <c r="VJR21" s="121"/>
      <c r="VKO21" s="73"/>
      <c r="VKQ21" s="121"/>
      <c r="VLN21" s="73"/>
      <c r="VLP21" s="121"/>
      <c r="VMM21" s="73"/>
      <c r="VMO21" s="121"/>
      <c r="VNL21" s="73"/>
      <c r="VNN21" s="121"/>
      <c r="VOK21" s="73"/>
      <c r="VOM21" s="121"/>
      <c r="VPJ21" s="73"/>
      <c r="VPL21" s="121"/>
      <c r="VQI21" s="73"/>
      <c r="VQK21" s="121"/>
      <c r="VRH21" s="73"/>
      <c r="VRJ21" s="121"/>
      <c r="VSG21" s="73"/>
      <c r="VSI21" s="121"/>
      <c r="VTF21" s="73"/>
      <c r="VTH21" s="121"/>
      <c r="VUE21" s="73"/>
      <c r="VUG21" s="121"/>
      <c r="VVD21" s="73"/>
      <c r="VVF21" s="121"/>
      <c r="VWC21" s="73"/>
      <c r="VWE21" s="121"/>
      <c r="VXB21" s="73"/>
      <c r="VXD21" s="121"/>
      <c r="VYA21" s="73"/>
      <c r="VYC21" s="121"/>
      <c r="VYZ21" s="73"/>
      <c r="VZB21" s="121"/>
      <c r="VZY21" s="73"/>
      <c r="WAA21" s="121"/>
      <c r="WAX21" s="73"/>
      <c r="WAZ21" s="121"/>
      <c r="WBW21" s="73"/>
      <c r="WBY21" s="121"/>
      <c r="WCV21" s="73"/>
      <c r="WCX21" s="121"/>
      <c r="WDU21" s="73"/>
      <c r="WDW21" s="121"/>
      <c r="WET21" s="73"/>
      <c r="WEV21" s="121"/>
      <c r="WFS21" s="73"/>
      <c r="WFU21" s="121"/>
      <c r="WGR21" s="73"/>
      <c r="WGT21" s="121"/>
      <c r="WHQ21" s="73"/>
      <c r="WHS21" s="121"/>
      <c r="WIP21" s="73"/>
      <c r="WIR21" s="121"/>
      <c r="WJO21" s="73"/>
      <c r="WJQ21" s="121"/>
      <c r="WKN21" s="73"/>
      <c r="WKP21" s="121"/>
      <c r="WLM21" s="73"/>
      <c r="WLO21" s="121"/>
      <c r="WML21" s="73"/>
      <c r="WMN21" s="121"/>
      <c r="WNK21" s="73"/>
      <c r="WNM21" s="121"/>
      <c r="WOJ21" s="73"/>
      <c r="WOL21" s="121"/>
      <c r="WPI21" s="73"/>
      <c r="WPK21" s="121"/>
      <c r="WQH21" s="73"/>
      <c r="WQJ21" s="121"/>
      <c r="WRG21" s="73"/>
      <c r="WRI21" s="121"/>
      <c r="WSF21" s="73"/>
      <c r="WSH21" s="121"/>
      <c r="WTE21" s="73"/>
      <c r="WTG21" s="121"/>
      <c r="WUD21" s="73"/>
      <c r="WUF21" s="121"/>
      <c r="WVC21" s="73"/>
      <c r="WVE21" s="121"/>
      <c r="WWB21" s="73"/>
      <c r="WWD21" s="121"/>
      <c r="WXA21" s="73"/>
      <c r="WXC21" s="121"/>
      <c r="WXZ21" s="73"/>
      <c r="WYB21" s="121"/>
      <c r="WYY21" s="73"/>
      <c r="WZA21" s="121"/>
      <c r="WZX21" s="73"/>
      <c r="WZZ21" s="121"/>
      <c r="XAW21" s="73"/>
      <c r="XAY21" s="121"/>
      <c r="XBV21" s="73"/>
      <c r="XBX21" s="121"/>
      <c r="XCU21" s="73"/>
      <c r="XCW21" s="121"/>
      <c r="XDT21" s="73"/>
      <c r="XDV21" s="121"/>
      <c r="XES21" s="73"/>
      <c r="XEU21" s="121"/>
    </row>
    <row r="22" spans="1:1023 1025:2048 2050:3050 3073:4075 4098:5100 5123:6125 6148:7150 7173:8175 8198:9200 9223:10225 10248:11250 11273:12275 12298:13300 13323:14325 14348:15350 15373:16375" hidden="1">
      <c r="A22" s="31" t="s">
        <v>41</v>
      </c>
      <c r="B22" s="109">
        <v>1.5</v>
      </c>
      <c r="C22" s="110">
        <v>0</v>
      </c>
      <c r="D22" s="110">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09">
        <v>4</v>
      </c>
      <c r="U22" s="109">
        <v>5.5</v>
      </c>
      <c r="V22" s="109">
        <v>2.5</v>
      </c>
      <c r="W22" s="109"/>
      <c r="X22" s="109">
        <v>1.5</v>
      </c>
      <c r="Y22" s="109"/>
      <c r="Z22" s="108">
        <v>2.5</v>
      </c>
      <c r="AA22" s="108">
        <v>4</v>
      </c>
      <c r="AB22" s="108">
        <v>5.5</v>
      </c>
      <c r="AC22" s="108"/>
    </row>
    <row r="23" spans="1:1023 1025:2048 2050:3050 3073:4075 4098:5100 5123:6125 6148:7150 7173:8175 8198:9200 9223:10225 10248:11250 11273:12275 12298:13300 13323:14325 14348:15350 15373:16375" hidden="1">
      <c r="A23" s="31" t="s">
        <v>42</v>
      </c>
      <c r="B23" s="109">
        <v>4.5999999999999996</v>
      </c>
      <c r="C23" s="110">
        <v>0</v>
      </c>
      <c r="D23" s="110">
        <v>0</v>
      </c>
      <c r="E23" s="110">
        <v>0</v>
      </c>
      <c r="F23" s="110">
        <v>0</v>
      </c>
      <c r="G23" s="110">
        <v>0</v>
      </c>
      <c r="H23" s="110">
        <v>0</v>
      </c>
      <c r="I23" s="110">
        <v>0</v>
      </c>
      <c r="J23" s="110">
        <v>0</v>
      </c>
      <c r="K23" s="110">
        <v>0</v>
      </c>
      <c r="L23" s="110">
        <v>0</v>
      </c>
      <c r="M23" s="110">
        <v>0</v>
      </c>
      <c r="N23" s="110">
        <v>0</v>
      </c>
      <c r="O23" s="110">
        <v>0</v>
      </c>
      <c r="P23" s="110">
        <v>0</v>
      </c>
      <c r="Q23" s="110">
        <v>0</v>
      </c>
      <c r="R23" s="110">
        <v>0</v>
      </c>
      <c r="S23" s="110">
        <v>0</v>
      </c>
      <c r="T23" s="109">
        <v>4</v>
      </c>
      <c r="U23" s="109">
        <v>5.5</v>
      </c>
      <c r="V23" s="109">
        <v>2.5</v>
      </c>
      <c r="W23" s="109"/>
      <c r="X23" s="109">
        <v>4.5999999999999996</v>
      </c>
      <c r="Y23" s="109"/>
      <c r="Z23" s="108">
        <v>2.5</v>
      </c>
      <c r="AA23" s="108">
        <v>4</v>
      </c>
      <c r="AB23" s="108">
        <v>5.5</v>
      </c>
      <c r="AC23" s="108"/>
    </row>
    <row r="24" spans="1:1023 1025:2048 2050:3050 3073:4075 4098:5100 5123:6125 6148:7150 7173:8175 8198:9200 9223:10225 10248:11250 11273:12275 12298:13300 13323:14325 14348:15350 15373:16375">
      <c r="A24" s="31" t="s">
        <v>43</v>
      </c>
      <c r="B24" s="109">
        <v>5.8</v>
      </c>
      <c r="C24" s="110">
        <v>0</v>
      </c>
      <c r="D24" s="110">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09">
        <v>4</v>
      </c>
      <c r="U24" s="109">
        <v>5.5</v>
      </c>
      <c r="V24" s="109">
        <v>2.5</v>
      </c>
      <c r="W24" s="109"/>
      <c r="X24" s="109">
        <v>5.8</v>
      </c>
      <c r="Y24" s="109"/>
      <c r="Z24" s="108">
        <v>2.5</v>
      </c>
      <c r="AA24" s="109">
        <v>4</v>
      </c>
      <c r="AB24" s="108">
        <v>5.5</v>
      </c>
      <c r="AC24" s="108"/>
    </row>
    <row r="25" spans="1:1023 1025:2048 2050:3050 3073:4075 4098:5100 5123:6125 6148:7150 7173:8175 8198:9200 9223:10225 10248:11250 11273:12275 12298:13300 13323:14325 14348:15350 15373:16375">
      <c r="A25" s="31" t="s">
        <v>44</v>
      </c>
      <c r="B25" s="109">
        <v>5.5</v>
      </c>
      <c r="C25" s="110">
        <v>0</v>
      </c>
      <c r="D25" s="110">
        <v>0</v>
      </c>
      <c r="E25" s="110">
        <v>0</v>
      </c>
      <c r="F25" s="110">
        <v>0</v>
      </c>
      <c r="G25" s="110">
        <v>0</v>
      </c>
      <c r="H25" s="110">
        <v>0</v>
      </c>
      <c r="I25" s="110">
        <v>0</v>
      </c>
      <c r="J25" s="110">
        <v>0</v>
      </c>
      <c r="K25" s="110">
        <v>0</v>
      </c>
      <c r="L25" s="110">
        <v>0</v>
      </c>
      <c r="M25" s="110">
        <v>0</v>
      </c>
      <c r="N25" s="110">
        <v>0</v>
      </c>
      <c r="O25" s="110">
        <v>0</v>
      </c>
      <c r="P25" s="110">
        <v>0</v>
      </c>
      <c r="Q25" s="110">
        <v>0</v>
      </c>
      <c r="R25" s="110">
        <v>0</v>
      </c>
      <c r="S25" s="110">
        <v>0</v>
      </c>
      <c r="T25" s="109">
        <v>4</v>
      </c>
      <c r="U25" s="109">
        <v>5.5</v>
      </c>
      <c r="V25" s="109">
        <v>2.5</v>
      </c>
      <c r="W25" s="109"/>
      <c r="X25" s="109">
        <v>5.5</v>
      </c>
      <c r="Y25" s="109"/>
      <c r="Z25" s="108">
        <v>2.5</v>
      </c>
      <c r="AA25" s="109">
        <v>4</v>
      </c>
      <c r="AB25" s="108">
        <v>5.5</v>
      </c>
      <c r="AC25" s="108"/>
    </row>
    <row r="26" spans="1:1023 1025:2048 2050:3050 3073:4075 4098:5100 5123:6125 6148:7150 7173:8175 8198:9200 9223:10225 10248:11250 11273:12275 12298:13300 13323:14325 14348:15350 15373:16375">
      <c r="A26" s="31" t="s">
        <v>45</v>
      </c>
      <c r="B26" s="109">
        <v>3.3</v>
      </c>
      <c r="C26" s="110">
        <v>0</v>
      </c>
      <c r="D26" s="110">
        <v>0</v>
      </c>
      <c r="E26" s="110">
        <v>0</v>
      </c>
      <c r="F26" s="110">
        <v>0</v>
      </c>
      <c r="G26" s="110">
        <v>0</v>
      </c>
      <c r="H26" s="110">
        <v>0</v>
      </c>
      <c r="I26" s="110">
        <v>0</v>
      </c>
      <c r="J26" s="110">
        <v>0</v>
      </c>
      <c r="K26" s="110">
        <v>0</v>
      </c>
      <c r="L26" s="110">
        <v>0</v>
      </c>
      <c r="M26" s="110">
        <v>0</v>
      </c>
      <c r="N26" s="110">
        <v>0</v>
      </c>
      <c r="O26" s="110">
        <v>0</v>
      </c>
      <c r="P26" s="110">
        <v>0</v>
      </c>
      <c r="Q26" s="110">
        <v>0</v>
      </c>
      <c r="R26" s="110">
        <v>0</v>
      </c>
      <c r="S26" s="110">
        <v>0</v>
      </c>
      <c r="T26" s="109">
        <v>4</v>
      </c>
      <c r="U26" s="109">
        <v>5.5</v>
      </c>
      <c r="V26" s="109">
        <v>2.5</v>
      </c>
      <c r="W26" s="109"/>
      <c r="X26" s="109">
        <v>3.3</v>
      </c>
      <c r="Y26" s="109"/>
      <c r="Z26" s="108">
        <v>2.5</v>
      </c>
      <c r="AA26" s="109">
        <v>4</v>
      </c>
      <c r="AB26" s="108">
        <v>5.5</v>
      </c>
      <c r="AC26" s="108"/>
    </row>
    <row r="27" spans="1:1023 1025:2048 2050:3050 3073:4075 4098:5100 5123:6125 6148:7150 7173:8175 8198:9200 9223:10225 10248:11250 11273:12275 12298:13300 13323:14325 14348:15350 15373:16375">
      <c r="A27" s="31" t="s">
        <v>46</v>
      </c>
      <c r="B27" s="109">
        <v>-0.1</v>
      </c>
      <c r="C27" s="110">
        <v>0</v>
      </c>
      <c r="D27" s="110">
        <v>0</v>
      </c>
      <c r="E27" s="110">
        <v>0</v>
      </c>
      <c r="F27" s="110">
        <v>0</v>
      </c>
      <c r="G27" s="110">
        <v>0</v>
      </c>
      <c r="H27" s="110">
        <v>0</v>
      </c>
      <c r="I27" s="110">
        <v>0</v>
      </c>
      <c r="J27" s="110">
        <v>0</v>
      </c>
      <c r="K27" s="110">
        <v>0</v>
      </c>
      <c r="L27" s="110">
        <v>0</v>
      </c>
      <c r="M27" s="110">
        <v>0</v>
      </c>
      <c r="N27" s="110">
        <v>0</v>
      </c>
      <c r="O27" s="110">
        <v>0</v>
      </c>
      <c r="P27" s="110">
        <v>0</v>
      </c>
      <c r="Q27" s="110">
        <v>0</v>
      </c>
      <c r="R27" s="110">
        <v>0</v>
      </c>
      <c r="S27" s="110">
        <v>0</v>
      </c>
      <c r="T27" s="109">
        <v>4</v>
      </c>
      <c r="U27" s="109">
        <v>5.5</v>
      </c>
      <c r="V27" s="109">
        <v>2.5</v>
      </c>
      <c r="W27" s="111"/>
      <c r="X27" s="109">
        <v>-0.1</v>
      </c>
      <c r="Y27" s="111"/>
      <c r="Z27" s="108">
        <v>2.5</v>
      </c>
      <c r="AA27" s="109">
        <v>4</v>
      </c>
      <c r="AB27" s="108">
        <v>5.5</v>
      </c>
      <c r="AC27" s="108"/>
    </row>
    <row r="28" spans="1:1023 1025:2048 2050:3050 3073:4075 4098:5100 5123:6125 6148:7150 7173:8175 8198:9200 9223:10225 10248:11250 11273:12275 12298:13300 13323:14325 14348:15350 15373:16375">
      <c r="A28" s="31" t="s">
        <v>47</v>
      </c>
      <c r="B28" s="109">
        <v>-2</v>
      </c>
      <c r="C28" s="110">
        <v>0</v>
      </c>
      <c r="D28" s="110">
        <v>0</v>
      </c>
      <c r="E28" s="110">
        <v>0</v>
      </c>
      <c r="F28" s="110">
        <v>0</v>
      </c>
      <c r="G28" s="110">
        <v>0</v>
      </c>
      <c r="H28" s="110">
        <v>0</v>
      </c>
      <c r="I28" s="110">
        <v>0</v>
      </c>
      <c r="J28" s="110">
        <v>0</v>
      </c>
      <c r="K28" s="110">
        <v>0</v>
      </c>
      <c r="L28" s="110">
        <v>0</v>
      </c>
      <c r="M28" s="110">
        <v>0</v>
      </c>
      <c r="N28" s="110">
        <v>0</v>
      </c>
      <c r="O28" s="110">
        <v>0</v>
      </c>
      <c r="P28" s="110">
        <v>0</v>
      </c>
      <c r="Q28" s="110">
        <v>0</v>
      </c>
      <c r="R28" s="110">
        <v>0</v>
      </c>
      <c r="S28" s="110">
        <v>0</v>
      </c>
      <c r="T28" s="109">
        <v>4</v>
      </c>
      <c r="U28" s="109">
        <v>5.5</v>
      </c>
      <c r="V28" s="109">
        <v>2.5</v>
      </c>
      <c r="W28" s="111"/>
      <c r="X28" s="109">
        <v>-2</v>
      </c>
      <c r="Y28" s="111"/>
      <c r="Z28" s="108">
        <v>2.5</v>
      </c>
      <c r="AA28" s="109">
        <v>4</v>
      </c>
      <c r="AB28" s="108">
        <v>5.5</v>
      </c>
      <c r="AC28" s="108"/>
    </row>
    <row r="29" spans="1:1023 1025:2048 2050:3050 3073:4075 4098:5100 5123:6125 6148:7150 7173:8175 8198:9200 9223:10225 10248:11250 11273:12275 12298:13300 13323:14325 14348:15350 15373:16375">
      <c r="A29" s="31" t="s">
        <v>48</v>
      </c>
      <c r="B29" s="109">
        <v>-1.1000000000000001</v>
      </c>
      <c r="C29" s="110">
        <v>0</v>
      </c>
      <c r="D29" s="110">
        <v>0</v>
      </c>
      <c r="E29" s="110">
        <v>0</v>
      </c>
      <c r="F29" s="110">
        <v>0</v>
      </c>
      <c r="G29" s="110">
        <v>0</v>
      </c>
      <c r="H29" s="110">
        <v>0</v>
      </c>
      <c r="I29" s="110">
        <v>0</v>
      </c>
      <c r="J29" s="110">
        <v>0</v>
      </c>
      <c r="K29" s="110">
        <v>0</v>
      </c>
      <c r="L29" s="110">
        <v>0</v>
      </c>
      <c r="M29" s="110">
        <v>0</v>
      </c>
      <c r="N29" s="110">
        <v>0</v>
      </c>
      <c r="O29" s="110">
        <v>0</v>
      </c>
      <c r="P29" s="110">
        <v>0</v>
      </c>
      <c r="Q29" s="110">
        <v>0</v>
      </c>
      <c r="R29" s="110">
        <v>0</v>
      </c>
      <c r="S29" s="110">
        <v>0</v>
      </c>
      <c r="T29" s="109">
        <v>4</v>
      </c>
      <c r="U29" s="109">
        <v>5.5</v>
      </c>
      <c r="V29" s="109">
        <v>2.5</v>
      </c>
      <c r="W29" s="111"/>
      <c r="X29" s="109">
        <v>-1.1000000000000001</v>
      </c>
      <c r="Y29" s="111"/>
      <c r="Z29" s="108">
        <v>2.5</v>
      </c>
      <c r="AA29" s="109">
        <v>4</v>
      </c>
      <c r="AB29" s="108">
        <v>5.5</v>
      </c>
      <c r="AC29" s="108"/>
    </row>
    <row r="30" spans="1:1023 1025:2048 2050:3050 3073:4075 4098:5100 5123:6125 6148:7150 7173:8175 8198:9200 9223:10225 10248:11250 11273:12275 12298:13300 13323:14325 14348:15350 15373:16375">
      <c r="A30" s="31" t="s">
        <v>49</v>
      </c>
      <c r="B30" s="109">
        <v>-1.9</v>
      </c>
      <c r="C30" s="110">
        <v>0</v>
      </c>
      <c r="D30" s="110">
        <v>0</v>
      </c>
      <c r="E30" s="110">
        <v>0</v>
      </c>
      <c r="F30" s="110">
        <v>0</v>
      </c>
      <c r="G30" s="110">
        <v>0</v>
      </c>
      <c r="H30" s="110">
        <v>0</v>
      </c>
      <c r="I30" s="110">
        <v>0</v>
      </c>
      <c r="J30" s="110">
        <v>0</v>
      </c>
      <c r="K30" s="110">
        <v>0</v>
      </c>
      <c r="L30" s="110">
        <v>0</v>
      </c>
      <c r="M30" s="110">
        <v>0</v>
      </c>
      <c r="N30" s="110">
        <v>0</v>
      </c>
      <c r="O30" s="110">
        <v>0</v>
      </c>
      <c r="P30" s="110">
        <v>0</v>
      </c>
      <c r="Q30" s="110">
        <v>0</v>
      </c>
      <c r="R30" s="110">
        <v>0</v>
      </c>
      <c r="S30" s="110">
        <v>0</v>
      </c>
      <c r="T30" s="109">
        <v>4</v>
      </c>
      <c r="U30" s="109">
        <v>5.5</v>
      </c>
      <c r="V30" s="109">
        <v>2.5</v>
      </c>
      <c r="W30" s="111"/>
      <c r="X30" s="109">
        <v>-1.9</v>
      </c>
      <c r="Y30" s="111"/>
      <c r="Z30" s="108">
        <v>2.5</v>
      </c>
      <c r="AA30" s="109">
        <v>4</v>
      </c>
      <c r="AB30" s="108">
        <v>5.5</v>
      </c>
      <c r="AC30" s="108"/>
    </row>
    <row r="31" spans="1:1023 1025:2048 2050:3050 3073:4075 4098:5100 5123:6125 6148:7150 7173:8175 8198:9200 9223:10225 10248:11250 11273:12275 12298:13300 13323:14325 14348:15350 15373:16375">
      <c r="A31" s="31" t="s">
        <v>50</v>
      </c>
      <c r="B31" s="109">
        <v>-1.1000000000000001</v>
      </c>
      <c r="C31" s="110">
        <v>0</v>
      </c>
      <c r="D31" s="110">
        <v>0</v>
      </c>
      <c r="E31" s="110">
        <v>0</v>
      </c>
      <c r="F31" s="110">
        <v>0</v>
      </c>
      <c r="G31" s="110">
        <v>0</v>
      </c>
      <c r="H31" s="110">
        <v>0</v>
      </c>
      <c r="I31" s="110">
        <v>0</v>
      </c>
      <c r="J31" s="110">
        <v>0</v>
      </c>
      <c r="K31" s="110">
        <v>0</v>
      </c>
      <c r="L31" s="110">
        <v>0</v>
      </c>
      <c r="M31" s="110">
        <v>0</v>
      </c>
      <c r="N31" s="110">
        <v>0</v>
      </c>
      <c r="O31" s="110">
        <v>0</v>
      </c>
      <c r="P31" s="110">
        <v>0</v>
      </c>
      <c r="Q31" s="110">
        <v>0</v>
      </c>
      <c r="R31" s="110">
        <v>0</v>
      </c>
      <c r="S31" s="110">
        <v>0</v>
      </c>
      <c r="T31" s="109">
        <v>4</v>
      </c>
      <c r="U31" s="109">
        <v>5.5</v>
      </c>
      <c r="V31" s="109">
        <v>2.5</v>
      </c>
      <c r="W31" s="111"/>
      <c r="X31" s="109">
        <v>-1.1000000000000001</v>
      </c>
      <c r="Y31" s="111"/>
      <c r="Z31" s="108">
        <v>2.5</v>
      </c>
      <c r="AA31" s="109">
        <v>4</v>
      </c>
      <c r="AB31" s="108">
        <v>5.5</v>
      </c>
      <c r="AC31" s="108"/>
    </row>
    <row r="32" spans="1:1023 1025:2048 2050:3050 3073:4075 4098:5100 5123:6125 6148:7150 7173:8175 8198:9200 9223:10225 10248:11250 11273:12275 12298:13300 13323:14325 14348:15350 15373:16375">
      <c r="A32" s="31" t="s">
        <v>51</v>
      </c>
      <c r="B32" s="109">
        <v>-0.1</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0</v>
      </c>
      <c r="S32" s="110">
        <v>0</v>
      </c>
      <c r="T32" s="109">
        <v>4</v>
      </c>
      <c r="U32" s="109">
        <v>5.5</v>
      </c>
      <c r="V32" s="109">
        <v>2.5</v>
      </c>
      <c r="W32" s="111"/>
      <c r="X32" s="108">
        <v>-0.1</v>
      </c>
      <c r="Y32" s="111"/>
      <c r="Z32" s="108">
        <v>2.5</v>
      </c>
      <c r="AA32" s="109">
        <v>4</v>
      </c>
      <c r="AB32" s="108">
        <v>5.5</v>
      </c>
      <c r="AC32" s="108"/>
    </row>
    <row r="33" spans="1:29">
      <c r="A33" s="31" t="s">
        <v>52</v>
      </c>
      <c r="B33" s="109">
        <v>1.1000000000000001</v>
      </c>
      <c r="C33" s="110">
        <v>0</v>
      </c>
      <c r="D33" s="110">
        <v>0</v>
      </c>
      <c r="E33" s="110">
        <v>0</v>
      </c>
      <c r="F33" s="110">
        <v>0</v>
      </c>
      <c r="G33" s="110">
        <v>0</v>
      </c>
      <c r="H33" s="110">
        <v>0</v>
      </c>
      <c r="I33" s="110">
        <v>0</v>
      </c>
      <c r="J33" s="110">
        <v>0</v>
      </c>
      <c r="K33" s="110">
        <v>0</v>
      </c>
      <c r="L33" s="110">
        <v>0</v>
      </c>
      <c r="M33" s="110">
        <v>0</v>
      </c>
      <c r="N33" s="110">
        <v>0</v>
      </c>
      <c r="O33" s="110">
        <v>0</v>
      </c>
      <c r="P33" s="110">
        <v>0</v>
      </c>
      <c r="Q33" s="110">
        <v>0</v>
      </c>
      <c r="R33" s="110">
        <v>0</v>
      </c>
      <c r="S33" s="110">
        <v>0</v>
      </c>
      <c r="T33" s="109">
        <v>4</v>
      </c>
      <c r="U33" s="109">
        <v>5.5</v>
      </c>
      <c r="V33" s="109">
        <v>2.5</v>
      </c>
      <c r="W33" s="111"/>
      <c r="X33" s="108">
        <v>1.1000000000000001</v>
      </c>
      <c r="Y33" s="111"/>
      <c r="Z33" s="108">
        <v>2.5</v>
      </c>
      <c r="AA33" s="109">
        <v>4</v>
      </c>
      <c r="AB33" s="108">
        <v>5.5</v>
      </c>
      <c r="AC33" s="108"/>
    </row>
    <row r="34" spans="1:29">
      <c r="A34" s="31" t="s">
        <v>53</v>
      </c>
      <c r="B34" s="109">
        <v>1</v>
      </c>
      <c r="C34" s="110">
        <v>0</v>
      </c>
      <c r="D34" s="110">
        <v>0</v>
      </c>
      <c r="E34" s="110">
        <v>0</v>
      </c>
      <c r="F34" s="110">
        <v>0</v>
      </c>
      <c r="G34" s="110">
        <v>0</v>
      </c>
      <c r="H34" s="110">
        <v>0</v>
      </c>
      <c r="I34" s="110">
        <v>0</v>
      </c>
      <c r="J34" s="110">
        <v>0</v>
      </c>
      <c r="K34" s="110">
        <v>0</v>
      </c>
      <c r="L34" s="110">
        <v>0</v>
      </c>
      <c r="M34" s="110">
        <v>0</v>
      </c>
      <c r="N34" s="110">
        <v>0</v>
      </c>
      <c r="O34" s="110">
        <v>0</v>
      </c>
      <c r="P34" s="110">
        <v>0</v>
      </c>
      <c r="Q34" s="110">
        <v>0</v>
      </c>
      <c r="R34" s="110">
        <v>0</v>
      </c>
      <c r="S34" s="110">
        <v>0</v>
      </c>
      <c r="T34" s="109">
        <v>4</v>
      </c>
      <c r="U34" s="109">
        <v>5.5</v>
      </c>
      <c r="V34" s="109">
        <v>2.5</v>
      </c>
      <c r="W34" s="111"/>
      <c r="X34" s="109">
        <v>1</v>
      </c>
      <c r="Y34" s="111"/>
      <c r="Z34" s="108">
        <v>2.5</v>
      </c>
      <c r="AA34" s="109">
        <v>4</v>
      </c>
      <c r="AB34" s="108">
        <v>5.5</v>
      </c>
      <c r="AC34" s="108"/>
    </row>
    <row r="35" spans="1:29">
      <c r="A35" s="31" t="s">
        <v>54</v>
      </c>
      <c r="B35" s="109">
        <v>2.6</v>
      </c>
      <c r="C35" s="110">
        <v>0</v>
      </c>
      <c r="D35" s="110">
        <v>0</v>
      </c>
      <c r="E35" s="110">
        <v>0</v>
      </c>
      <c r="F35" s="110">
        <v>0</v>
      </c>
      <c r="G35" s="110">
        <v>0</v>
      </c>
      <c r="H35" s="110">
        <v>0</v>
      </c>
      <c r="I35" s="110">
        <v>0</v>
      </c>
      <c r="J35" s="110">
        <v>0</v>
      </c>
      <c r="K35" s="110">
        <v>0</v>
      </c>
      <c r="L35" s="110">
        <v>0</v>
      </c>
      <c r="M35" s="110">
        <v>0</v>
      </c>
      <c r="N35" s="110">
        <v>0</v>
      </c>
      <c r="O35" s="110">
        <v>0</v>
      </c>
      <c r="P35" s="110">
        <v>0</v>
      </c>
      <c r="Q35" s="110">
        <v>0</v>
      </c>
      <c r="R35" s="110">
        <v>0</v>
      </c>
      <c r="S35" s="110">
        <v>0</v>
      </c>
      <c r="T35" s="109">
        <v>4</v>
      </c>
      <c r="U35" s="109">
        <v>5.5</v>
      </c>
      <c r="V35" s="109">
        <v>2.5</v>
      </c>
      <c r="W35" s="111"/>
      <c r="X35" s="108">
        <v>2.6</v>
      </c>
      <c r="Y35" s="111"/>
      <c r="Z35" s="108">
        <v>2.5</v>
      </c>
      <c r="AA35" s="109">
        <v>4</v>
      </c>
      <c r="AB35" s="108">
        <v>5.5</v>
      </c>
      <c r="AC35" s="108"/>
    </row>
    <row r="36" spans="1:29">
      <c r="A36" s="31" t="s">
        <v>55</v>
      </c>
      <c r="B36" s="109">
        <v>3.7</v>
      </c>
      <c r="C36" s="110">
        <v>0</v>
      </c>
      <c r="D36" s="110">
        <v>0</v>
      </c>
      <c r="E36" s="110">
        <v>0</v>
      </c>
      <c r="F36" s="110">
        <v>0</v>
      </c>
      <c r="G36" s="110">
        <v>0</v>
      </c>
      <c r="H36" s="110">
        <v>0</v>
      </c>
      <c r="I36" s="110">
        <v>0</v>
      </c>
      <c r="J36" s="110">
        <v>0</v>
      </c>
      <c r="K36" s="110">
        <v>0</v>
      </c>
      <c r="L36" s="110">
        <v>0</v>
      </c>
      <c r="M36" s="110">
        <v>0</v>
      </c>
      <c r="N36" s="110">
        <v>0</v>
      </c>
      <c r="O36" s="110">
        <v>0</v>
      </c>
      <c r="P36" s="110">
        <v>0</v>
      </c>
      <c r="Q36" s="110">
        <v>0</v>
      </c>
      <c r="R36" s="110">
        <v>0</v>
      </c>
      <c r="S36" s="110">
        <v>0</v>
      </c>
      <c r="T36" s="109">
        <v>4</v>
      </c>
      <c r="U36" s="109">
        <v>5.5</v>
      </c>
      <c r="V36" s="109">
        <v>2.5</v>
      </c>
      <c r="W36" s="108"/>
      <c r="X36" s="108">
        <v>3.7</v>
      </c>
      <c r="Y36" s="111"/>
      <c r="Z36" s="108">
        <v>2.5</v>
      </c>
      <c r="AA36" s="109">
        <v>4</v>
      </c>
      <c r="AB36" s="108">
        <v>5.5</v>
      </c>
      <c r="AC36" s="108"/>
    </row>
    <row r="37" spans="1:29">
      <c r="A37" s="31" t="s">
        <v>56</v>
      </c>
      <c r="B37" s="109">
        <v>0.90133554832215168</v>
      </c>
      <c r="C37" s="110">
        <v>0</v>
      </c>
      <c r="D37" s="110">
        <v>0</v>
      </c>
      <c r="E37" s="110">
        <v>0</v>
      </c>
      <c r="F37" s="110">
        <v>0</v>
      </c>
      <c r="G37" s="110">
        <v>0</v>
      </c>
      <c r="H37" s="110">
        <v>0</v>
      </c>
      <c r="I37" s="110">
        <v>0</v>
      </c>
      <c r="J37" s="110">
        <v>0</v>
      </c>
      <c r="K37" s="110">
        <v>0</v>
      </c>
      <c r="L37" s="110">
        <v>0</v>
      </c>
      <c r="M37" s="110">
        <v>0</v>
      </c>
      <c r="N37" s="110">
        <v>0</v>
      </c>
      <c r="O37" s="110">
        <v>0</v>
      </c>
      <c r="P37" s="110">
        <v>0</v>
      </c>
      <c r="Q37" s="110">
        <v>0</v>
      </c>
      <c r="R37" s="110">
        <v>0</v>
      </c>
      <c r="S37" s="110">
        <v>0</v>
      </c>
      <c r="T37" s="109">
        <v>4</v>
      </c>
      <c r="U37" s="109">
        <v>5.5</v>
      </c>
      <c r="V37" s="109">
        <v>2.5</v>
      </c>
      <c r="W37" s="109"/>
      <c r="X37" s="109">
        <v>0.90133554832215168</v>
      </c>
      <c r="Y37" s="111"/>
      <c r="Z37" s="108">
        <v>2.5</v>
      </c>
      <c r="AA37" s="109">
        <v>4</v>
      </c>
      <c r="AB37" s="108">
        <v>5.5</v>
      </c>
      <c r="AC37" s="108"/>
    </row>
    <row r="38" spans="1:29" ht="16.5">
      <c r="A38" s="31" t="s">
        <v>57</v>
      </c>
      <c r="B38" s="104">
        <v>3.4891725643485501</v>
      </c>
      <c r="C38" s="105">
        <v>0</v>
      </c>
      <c r="D38" s="105">
        <v>0</v>
      </c>
      <c r="E38" s="105">
        <v>0</v>
      </c>
      <c r="F38" s="105">
        <v>0</v>
      </c>
      <c r="G38" s="105">
        <v>0</v>
      </c>
      <c r="H38" s="105">
        <v>0</v>
      </c>
      <c r="I38" s="105">
        <v>0</v>
      </c>
      <c r="J38" s="105">
        <v>0</v>
      </c>
      <c r="K38" s="105">
        <v>0</v>
      </c>
      <c r="L38" s="105">
        <v>0</v>
      </c>
      <c r="M38" s="105">
        <v>0</v>
      </c>
      <c r="N38" s="105">
        <v>0</v>
      </c>
      <c r="O38" s="105">
        <v>0</v>
      </c>
      <c r="P38" s="105">
        <v>0</v>
      </c>
      <c r="Q38" s="105">
        <v>0</v>
      </c>
      <c r="R38" s="105">
        <v>0</v>
      </c>
      <c r="S38" s="105">
        <v>0</v>
      </c>
      <c r="T38" s="109">
        <v>4</v>
      </c>
      <c r="U38" s="108">
        <v>5.5</v>
      </c>
      <c r="V38" s="108">
        <v>2.5</v>
      </c>
      <c r="W38" s="60">
        <v>3.49</v>
      </c>
      <c r="X38" s="60">
        <v>3.49</v>
      </c>
      <c r="Y38" s="169">
        <v>3.49</v>
      </c>
      <c r="Z38" s="108">
        <v>2.5</v>
      </c>
      <c r="AA38" s="109">
        <v>4</v>
      </c>
      <c r="AB38" s="108">
        <v>5.5</v>
      </c>
      <c r="AC38" s="108"/>
    </row>
    <row r="39" spans="1:29" ht="16.5">
      <c r="A39" s="31" t="s">
        <v>58</v>
      </c>
      <c r="B39" s="167">
        <v>1.8</v>
      </c>
      <c r="C39" s="168">
        <v>0</v>
      </c>
      <c r="D39" s="168">
        <v>0</v>
      </c>
      <c r="E39" s="168">
        <v>0</v>
      </c>
      <c r="F39" s="168">
        <v>0</v>
      </c>
      <c r="G39" s="168">
        <v>0</v>
      </c>
      <c r="H39" s="168">
        <v>0</v>
      </c>
      <c r="I39" s="168">
        <v>0</v>
      </c>
      <c r="J39" s="168">
        <v>0</v>
      </c>
      <c r="K39" s="168">
        <v>0</v>
      </c>
      <c r="L39" s="168">
        <v>0</v>
      </c>
      <c r="M39" s="168">
        <v>0</v>
      </c>
      <c r="N39" s="168">
        <v>0</v>
      </c>
      <c r="O39" s="168">
        <v>0</v>
      </c>
      <c r="P39" s="168">
        <v>0</v>
      </c>
      <c r="Q39" s="168">
        <v>0</v>
      </c>
      <c r="R39" s="168">
        <v>0</v>
      </c>
      <c r="S39" s="168">
        <v>0</v>
      </c>
      <c r="T39" s="109">
        <v>4</v>
      </c>
      <c r="U39" s="108">
        <v>5.5</v>
      </c>
      <c r="V39" s="108">
        <v>2.5</v>
      </c>
      <c r="W39" s="60">
        <v>1.8</v>
      </c>
      <c r="X39">
        <v>1.8</v>
      </c>
      <c r="Y39" s="169">
        <v>2.7316193499999999</v>
      </c>
      <c r="Z39" s="108">
        <v>2.5</v>
      </c>
      <c r="AA39" s="109">
        <v>4</v>
      </c>
      <c r="AB39" s="108">
        <v>5.5</v>
      </c>
      <c r="AC39" s="108"/>
    </row>
    <row r="40" spans="1:29" ht="16.5">
      <c r="A40" s="31" t="s">
        <v>59</v>
      </c>
      <c r="B40" s="167">
        <v>0.82835979973668561</v>
      </c>
      <c r="C40" s="167">
        <v>0.18879338456660211</v>
      </c>
      <c r="D40" s="167">
        <v>0.12737800026848256</v>
      </c>
      <c r="E40" s="167">
        <v>0.1012359966486085</v>
      </c>
      <c r="F40" s="167">
        <v>8.6851470900440431E-2</v>
      </c>
      <c r="G40" s="167">
        <v>7.799530512614905E-2</v>
      </c>
      <c r="H40" s="167">
        <v>7.2274273823454971E-2</v>
      </c>
      <c r="I40" s="167">
        <v>6.8581218141812395E-2</v>
      </c>
      <c r="J40" s="167">
        <v>6.6353122236174844E-2</v>
      </c>
      <c r="K40" s="167">
        <v>0.12823983996533861</v>
      </c>
      <c r="L40" s="167">
        <v>6.3952666784040879E-2</v>
      </c>
      <c r="M40" s="167">
        <v>6.6100156912824337E-2</v>
      </c>
      <c r="N40" s="167">
        <v>6.965960899983159E-2</v>
      </c>
      <c r="O40" s="167">
        <v>7.5173670678194915E-2</v>
      </c>
      <c r="P40" s="167">
        <v>8.3709447136936177E-2</v>
      </c>
      <c r="Q40" s="167">
        <v>9.7573584211671616E-2</v>
      </c>
      <c r="R40" s="167">
        <v>0.12276984913826094</v>
      </c>
      <c r="S40" s="167">
        <v>0.18196341042164832</v>
      </c>
      <c r="T40" s="109">
        <v>4</v>
      </c>
      <c r="U40" s="108">
        <v>5.5</v>
      </c>
      <c r="V40" s="108">
        <v>2.5</v>
      </c>
      <c r="W40" s="109">
        <v>1.68312369</v>
      </c>
      <c r="X40"/>
      <c r="Y40" s="169">
        <v>2.5630708100000001</v>
      </c>
      <c r="Z40" s="108">
        <v>2.5</v>
      </c>
      <c r="AA40" s="109">
        <v>4</v>
      </c>
      <c r="AB40" s="108">
        <v>5.5</v>
      </c>
      <c r="AC40" s="112"/>
    </row>
    <row r="41" spans="1:29" ht="16.5">
      <c r="A41" s="31" t="s">
        <v>60</v>
      </c>
      <c r="B41" s="167">
        <v>-2.3291464035505971E-2</v>
      </c>
      <c r="C41" s="167">
        <v>0.50344902551093895</v>
      </c>
      <c r="D41" s="167">
        <v>0.33967466738261987</v>
      </c>
      <c r="E41" s="167">
        <v>0.26996265772962325</v>
      </c>
      <c r="F41" s="167">
        <v>0.23160392240117389</v>
      </c>
      <c r="G41" s="167">
        <v>0.20798748033639791</v>
      </c>
      <c r="H41" s="167">
        <v>0.19273139686254659</v>
      </c>
      <c r="I41" s="167">
        <v>0.18288324837816594</v>
      </c>
      <c r="J41" s="167">
        <v>0.17694165929646699</v>
      </c>
      <c r="K41" s="167">
        <v>0.3419729065742354</v>
      </c>
      <c r="L41" s="167">
        <v>0.17054044475744323</v>
      </c>
      <c r="M41" s="167">
        <v>0.17626708510086431</v>
      </c>
      <c r="N41" s="167">
        <v>0.18575895733288439</v>
      </c>
      <c r="O41" s="167">
        <v>0.20046312180851977</v>
      </c>
      <c r="P41" s="167">
        <v>0.22322519236516269</v>
      </c>
      <c r="Q41" s="167">
        <v>0.26019622456445823</v>
      </c>
      <c r="R41" s="167">
        <v>0.32738626436869556</v>
      </c>
      <c r="S41" s="167">
        <v>0.48523576112439581</v>
      </c>
      <c r="T41" s="109">
        <v>4</v>
      </c>
      <c r="U41" s="108">
        <v>5.5</v>
      </c>
      <c r="V41" s="108">
        <v>2.5</v>
      </c>
      <c r="W41" s="109">
        <v>2.2560789099999998</v>
      </c>
      <c r="X41"/>
      <c r="Y41" s="169">
        <v>2.93052643</v>
      </c>
      <c r="Z41" s="108">
        <v>2.5</v>
      </c>
      <c r="AA41" s="109">
        <v>4</v>
      </c>
      <c r="AB41" s="108">
        <v>5.5</v>
      </c>
      <c r="AC41" s="108"/>
    </row>
    <row r="42" spans="1:29" ht="16.5">
      <c r="A42" s="31" t="s">
        <v>61</v>
      </c>
      <c r="B42" s="167">
        <v>-0.86713605078994416</v>
      </c>
      <c r="C42" s="167">
        <v>0.56638015369980632</v>
      </c>
      <c r="D42" s="167">
        <v>0.38213400080544735</v>
      </c>
      <c r="E42" s="167">
        <v>0.30370798994582615</v>
      </c>
      <c r="F42" s="167">
        <v>0.26055441270132074</v>
      </c>
      <c r="G42" s="167">
        <v>0.23398591537844748</v>
      </c>
      <c r="H42" s="167">
        <v>0.21682282147036502</v>
      </c>
      <c r="I42" s="167">
        <v>0.20574365442543674</v>
      </c>
      <c r="J42" s="167">
        <v>0.1990593667085252</v>
      </c>
      <c r="K42" s="167">
        <v>0.38471951989601472</v>
      </c>
      <c r="L42" s="167">
        <v>0.19185800035212375</v>
      </c>
      <c r="M42" s="167">
        <v>0.19830047073847235</v>
      </c>
      <c r="N42" s="167">
        <v>0.20897882699949522</v>
      </c>
      <c r="O42" s="167">
        <v>0.22552101203458452</v>
      </c>
      <c r="P42" s="167">
        <v>0.25112834141080764</v>
      </c>
      <c r="Q42" s="167">
        <v>0.29272075263501574</v>
      </c>
      <c r="R42" s="167">
        <v>0.36830954741478239</v>
      </c>
      <c r="S42" s="167">
        <v>0.5458902312649454</v>
      </c>
      <c r="T42" s="109">
        <v>4</v>
      </c>
      <c r="U42" s="108">
        <v>5.5</v>
      </c>
      <c r="V42" s="108">
        <v>2.5</v>
      </c>
      <c r="W42" s="109">
        <v>1.69715562</v>
      </c>
      <c r="X42"/>
      <c r="Y42" s="60">
        <v>2.8055225199999998</v>
      </c>
      <c r="Z42" s="108">
        <v>2.5</v>
      </c>
      <c r="AA42" s="109">
        <v>4</v>
      </c>
      <c r="AB42" s="108">
        <v>5.5</v>
      </c>
      <c r="AC42" s="108"/>
    </row>
    <row r="43" spans="1:29" ht="16.5">
      <c r="A43" s="31" t="s">
        <v>62</v>
      </c>
      <c r="B43" s="167">
        <v>-0.48080488754438289</v>
      </c>
      <c r="C43" s="167">
        <v>0.62931128188867369</v>
      </c>
      <c r="D43" s="167">
        <v>0.42459333422827505</v>
      </c>
      <c r="E43" s="167">
        <v>0.33745332216202839</v>
      </c>
      <c r="F43" s="167">
        <v>0.28950490300146847</v>
      </c>
      <c r="G43" s="167">
        <v>0.25998435042049595</v>
      </c>
      <c r="H43" s="167">
        <v>0.24091424607818412</v>
      </c>
      <c r="I43" s="167">
        <v>0.22860406047270776</v>
      </c>
      <c r="J43" s="167">
        <v>0.22117707412058274</v>
      </c>
      <c r="K43" s="167">
        <v>0.42746613321779492</v>
      </c>
      <c r="L43" s="167">
        <v>0.21317555594680382</v>
      </c>
      <c r="M43" s="167">
        <v>0.22033385637608083</v>
      </c>
      <c r="N43" s="167">
        <v>0.2321986966661056</v>
      </c>
      <c r="O43" s="167">
        <v>0.25057890226064927</v>
      </c>
      <c r="P43" s="167">
        <v>0.27903149045645348</v>
      </c>
      <c r="Q43" s="167">
        <v>0.32524528070557279</v>
      </c>
      <c r="R43" s="167">
        <v>0.40923283046086922</v>
      </c>
      <c r="S43" s="167">
        <v>0.60654470140549499</v>
      </c>
      <c r="T43" s="109">
        <v>4</v>
      </c>
      <c r="U43" s="108">
        <v>5.5</v>
      </c>
      <c r="V43" s="108">
        <v>2.5</v>
      </c>
      <c r="W43" s="109">
        <v>2.36840808</v>
      </c>
      <c r="X43"/>
      <c r="Y43" s="60">
        <v>2.8304132900000001</v>
      </c>
      <c r="Z43" s="108">
        <v>2.5</v>
      </c>
      <c r="AA43" s="109">
        <v>4</v>
      </c>
      <c r="AB43" s="108">
        <v>5.5</v>
      </c>
      <c r="AC43" s="108"/>
    </row>
    <row r="44" spans="1:29" ht="16.5">
      <c r="A44" s="31" t="s">
        <v>63</v>
      </c>
      <c r="B44" s="167">
        <v>-0.15212508724971774</v>
      </c>
      <c r="C44" s="167">
        <v>0.65597100130239516</v>
      </c>
      <c r="D44" s="167">
        <v>0.4425805203494112</v>
      </c>
      <c r="E44" s="167">
        <v>0.35174896748570339</v>
      </c>
      <c r="F44" s="167">
        <v>0.30176929378078587</v>
      </c>
      <c r="G44" s="167">
        <v>0.27099815238725489</v>
      </c>
      <c r="H44" s="167">
        <v>0.25112017498499939</v>
      </c>
      <c r="I44" s="167">
        <v>0.23828848896531207</v>
      </c>
      <c r="J44" s="167">
        <v>0.23054687076415492</v>
      </c>
      <c r="K44" s="167">
        <v>0.43645902878153819</v>
      </c>
      <c r="L44" s="167">
        <v>0.21294353078147665</v>
      </c>
      <c r="M44" s="167">
        <v>0.22009403995235521</v>
      </c>
      <c r="N44" s="167">
        <v>0.23194596627802966</v>
      </c>
      <c r="O44" s="167">
        <v>0.25030616643516357</v>
      </c>
      <c r="P44" s="167">
        <v>0.27872778618127425</v>
      </c>
      <c r="Q44" s="167">
        <v>0.32489127628094661</v>
      </c>
      <c r="R44" s="167">
        <v>0.40878741206041802</v>
      </c>
      <c r="S44" s="167">
        <v>0.60588452423838568</v>
      </c>
      <c r="T44" s="109">
        <v>4</v>
      </c>
      <c r="U44" s="108">
        <v>5.5</v>
      </c>
      <c r="V44" s="108">
        <v>2.5</v>
      </c>
      <c r="W44" s="109">
        <v>2.8177900199999999</v>
      </c>
      <c r="X44"/>
      <c r="Y44" s="60">
        <v>3.0217345899999999</v>
      </c>
      <c r="Z44" s="108">
        <v>2.5</v>
      </c>
      <c r="AA44" s="109">
        <v>4</v>
      </c>
      <c r="AB44" s="108">
        <v>5.5</v>
      </c>
      <c r="AC44" s="109">
        <v>8</v>
      </c>
    </row>
    <row r="45" spans="1:29" ht="16.5">
      <c r="A45" s="31" t="s">
        <v>64</v>
      </c>
      <c r="B45" s="167">
        <v>-3.3560050091941962E-2</v>
      </c>
      <c r="C45" s="167">
        <v>0.70040386699193102</v>
      </c>
      <c r="D45" s="167">
        <v>0.47255916388463803</v>
      </c>
      <c r="E45" s="167">
        <v>0.37557504302516187</v>
      </c>
      <c r="F45" s="167">
        <v>0.32220994507964806</v>
      </c>
      <c r="G45" s="167">
        <v>0.28935448899851957</v>
      </c>
      <c r="H45" s="167">
        <v>0.26813005649635846</v>
      </c>
      <c r="I45" s="167">
        <v>0.25442920311965178</v>
      </c>
      <c r="J45" s="167">
        <v>0.2461631985034427</v>
      </c>
      <c r="K45" s="167">
        <v>0.45144718805444306</v>
      </c>
      <c r="L45" s="167">
        <v>0.21255682217259864</v>
      </c>
      <c r="M45" s="167">
        <v>0.21969434591281178</v>
      </c>
      <c r="N45" s="167">
        <v>0.23152474896456976</v>
      </c>
      <c r="O45" s="167">
        <v>0.24985160672602102</v>
      </c>
      <c r="P45" s="167">
        <v>0.27822161238930931</v>
      </c>
      <c r="Q45" s="167">
        <v>0.3243012689065683</v>
      </c>
      <c r="R45" s="167">
        <v>0.4080450480596669</v>
      </c>
      <c r="S45" s="167">
        <v>0.60478422895987016</v>
      </c>
      <c r="T45" s="109">
        <v>4</v>
      </c>
      <c r="U45" s="108">
        <v>5.5</v>
      </c>
      <c r="V45" s="108">
        <v>2.5</v>
      </c>
      <c r="W45" s="109">
        <v>3.1375252900000001</v>
      </c>
      <c r="X45" s="169"/>
      <c r="Y45" s="169">
        <v>3.21862549</v>
      </c>
      <c r="Z45" s="108">
        <v>2.5</v>
      </c>
      <c r="AA45" s="109">
        <v>4</v>
      </c>
      <c r="AB45" s="108">
        <v>5.5</v>
      </c>
      <c r="AC45" s="109"/>
    </row>
    <row r="46" spans="1:29" ht="16.5">
      <c r="A46" s="31" t="s">
        <v>65</v>
      </c>
      <c r="B46" s="167">
        <v>0.22868061333961298</v>
      </c>
      <c r="C46" s="167">
        <v>0.70929044012983822</v>
      </c>
      <c r="D46" s="167">
        <v>0.47855489259168338</v>
      </c>
      <c r="E46" s="167">
        <v>0.38034025813305372</v>
      </c>
      <c r="F46" s="167">
        <v>0.32629807533942001</v>
      </c>
      <c r="G46" s="167">
        <v>0.29302575632077277</v>
      </c>
      <c r="H46" s="167">
        <v>0.27153203279863014</v>
      </c>
      <c r="I46" s="167">
        <v>0.25765734595051981</v>
      </c>
      <c r="J46" s="167">
        <v>0.24928646405130017</v>
      </c>
      <c r="K46" s="167">
        <v>0.45444481990902386</v>
      </c>
      <c r="L46" s="167">
        <v>0.21247948045082321</v>
      </c>
      <c r="M46" s="167">
        <v>0.21961440710490265</v>
      </c>
      <c r="N46" s="167">
        <v>0.23144050550187956</v>
      </c>
      <c r="O46" s="167">
        <v>0.24976069478419127</v>
      </c>
      <c r="P46" s="167">
        <v>0.27812037763091624</v>
      </c>
      <c r="Q46" s="167">
        <v>0.32418326743169246</v>
      </c>
      <c r="R46" s="167">
        <v>0.40789657525951739</v>
      </c>
      <c r="S46" s="167">
        <v>0.60456416990416706</v>
      </c>
      <c r="T46" s="109">
        <v>4</v>
      </c>
      <c r="U46" s="108">
        <v>5.5</v>
      </c>
      <c r="V46" s="108">
        <v>2.5</v>
      </c>
      <c r="W46" s="109">
        <v>3.44</v>
      </c>
      <c r="X46" s="169"/>
      <c r="Y46" s="169">
        <v>3.39726208</v>
      </c>
      <c r="Z46" s="108">
        <v>2.5</v>
      </c>
      <c r="AA46" s="109">
        <v>4</v>
      </c>
      <c r="AB46" s="108">
        <v>5.5</v>
      </c>
      <c r="AC46" s="109"/>
    </row>
    <row r="47" spans="1:29" ht="16.5">
      <c r="A47" s="31" t="s">
        <v>113</v>
      </c>
      <c r="B47" s="167">
        <v>0.38276166677116796</v>
      </c>
      <c r="C47" s="167">
        <v>0.71817701326774541</v>
      </c>
      <c r="D47" s="167">
        <v>0.4845506212987285</v>
      </c>
      <c r="E47" s="167">
        <v>0.38510547324094535</v>
      </c>
      <c r="F47" s="167">
        <v>0.33038620559919307</v>
      </c>
      <c r="G47" s="167">
        <v>0.29669702364302575</v>
      </c>
      <c r="H47" s="167">
        <v>0.27493400910090182</v>
      </c>
      <c r="I47" s="167">
        <v>0.2608854887813874</v>
      </c>
      <c r="J47" s="167">
        <v>0.2524097295991572</v>
      </c>
      <c r="K47" s="167">
        <v>0.45744245176360554</v>
      </c>
      <c r="L47" s="167">
        <v>0.2124021387290469</v>
      </c>
      <c r="M47" s="167">
        <v>0.2195344682969953</v>
      </c>
      <c r="N47" s="167">
        <v>0.23135626203918669</v>
      </c>
      <c r="O47" s="167">
        <v>0.2496697828423633</v>
      </c>
      <c r="P47" s="167">
        <v>0.27801914287252405</v>
      </c>
      <c r="Q47" s="167">
        <v>0.32406526595681484</v>
      </c>
      <c r="R47" s="167">
        <v>0.40774810245936699</v>
      </c>
      <c r="S47" s="167">
        <v>0.60434411084846396</v>
      </c>
      <c r="T47" s="109">
        <v>4</v>
      </c>
      <c r="U47" s="108">
        <v>5.5</v>
      </c>
      <c r="V47" s="108">
        <v>2.5</v>
      </c>
      <c r="W47" s="109">
        <v>3.6343150999999998</v>
      </c>
      <c r="X47" s="169"/>
      <c r="Y47" s="169">
        <v>3.6167797199999998</v>
      </c>
      <c r="Z47" s="108">
        <v>2.5</v>
      </c>
      <c r="AA47" s="109">
        <v>4</v>
      </c>
      <c r="AB47" s="108">
        <v>5.5</v>
      </c>
      <c r="AC47" s="109"/>
    </row>
    <row r="48" spans="1:29" ht="16.5">
      <c r="A48" s="31" t="s">
        <v>151</v>
      </c>
      <c r="B48" s="167">
        <v>0.41897287595110921</v>
      </c>
      <c r="C48" s="167">
        <v>0.73563876931069661</v>
      </c>
      <c r="D48" s="167">
        <v>0.49633198520103505</v>
      </c>
      <c r="E48" s="167">
        <v>0.3944689277936626</v>
      </c>
      <c r="F48" s="167">
        <v>0.33841921586762158</v>
      </c>
      <c r="G48" s="167">
        <v>0.30391091513469481</v>
      </c>
      <c r="H48" s="167">
        <v>0.28161875465267938</v>
      </c>
      <c r="I48" s="167">
        <v>0.26722865860733158</v>
      </c>
      <c r="J48" s="167">
        <v>0.25854681981466454</v>
      </c>
      <c r="K48" s="167">
        <v>0.47188442683903453</v>
      </c>
      <c r="L48" s="167">
        <v>0.22093968439676193</v>
      </c>
      <c r="M48" s="167">
        <v>0.22835869935200481</v>
      </c>
      <c r="N48" s="167">
        <v>0.24065567241466823</v>
      </c>
      <c r="O48" s="167">
        <v>0.2597053087820731</v>
      </c>
      <c r="P48" s="167">
        <v>0.28919417690455429</v>
      </c>
      <c r="Q48" s="167">
        <v>0.33709113294658177</v>
      </c>
      <c r="R48" s="167">
        <v>0.42413761749203704</v>
      </c>
      <c r="S48" s="167">
        <v>0.62863584103657288</v>
      </c>
      <c r="T48" s="109">
        <v>4</v>
      </c>
      <c r="U48" s="108">
        <v>5.5</v>
      </c>
      <c r="V48" s="108">
        <v>2.5</v>
      </c>
      <c r="W48" s="109">
        <v>3.7495845800000001</v>
      </c>
      <c r="X48" s="169"/>
      <c r="Y48" s="169">
        <v>3.7872636100000001</v>
      </c>
      <c r="Z48" s="108">
        <v>2.5</v>
      </c>
      <c r="AA48" s="109">
        <v>4</v>
      </c>
      <c r="AB48" s="108">
        <v>5.5</v>
      </c>
      <c r="AC48" s="109"/>
    </row>
    <row r="49" spans="1:29" ht="16.5">
      <c r="A49" s="31" t="s">
        <v>163</v>
      </c>
      <c r="B49" s="167">
        <v>0.37838414125101083</v>
      </c>
      <c r="C49" s="167">
        <v>0.76474169604894848</v>
      </c>
      <c r="D49" s="167">
        <v>0.51596759170487916</v>
      </c>
      <c r="E49" s="167">
        <v>0.41007468538152447</v>
      </c>
      <c r="F49" s="167">
        <v>0.35180756631500376</v>
      </c>
      <c r="G49" s="167">
        <v>0.31593406762080889</v>
      </c>
      <c r="H49" s="167">
        <v>0.29275999723897606</v>
      </c>
      <c r="I49" s="167">
        <v>0.27780060831723841</v>
      </c>
      <c r="J49" s="167">
        <v>0.26877530350717649</v>
      </c>
      <c r="K49" s="167">
        <v>0.49595438529808344</v>
      </c>
      <c r="L49" s="167">
        <v>0.23516892717628579</v>
      </c>
      <c r="M49" s="167">
        <v>0.243065751110354</v>
      </c>
      <c r="N49" s="167">
        <v>0.25615468970713717</v>
      </c>
      <c r="O49" s="167">
        <v>0.2764311853482555</v>
      </c>
      <c r="P49" s="167">
        <v>0.30781923362460617</v>
      </c>
      <c r="Q49" s="167">
        <v>0.35880091126285851</v>
      </c>
      <c r="R49" s="167">
        <v>0.45145347587982165</v>
      </c>
      <c r="S49" s="167">
        <v>0.66912205801675473</v>
      </c>
      <c r="T49" s="109">
        <v>4</v>
      </c>
      <c r="U49" s="108">
        <v>5.5</v>
      </c>
      <c r="V49" s="108">
        <v>2.5</v>
      </c>
      <c r="W49" s="109">
        <v>3.84075963</v>
      </c>
      <c r="X49" s="169"/>
      <c r="Y49" s="169">
        <v>3.9374780999999999</v>
      </c>
      <c r="Z49" s="108">
        <v>2.5</v>
      </c>
      <c r="AA49" s="109">
        <v>4</v>
      </c>
      <c r="AB49" s="108">
        <v>5.5</v>
      </c>
      <c r="AC49" s="109"/>
    </row>
    <row r="50" spans="1:29" ht="16.5">
      <c r="A50" s="31" t="s">
        <v>169</v>
      </c>
      <c r="B50" s="167">
        <v>0.43127175431099113</v>
      </c>
      <c r="C50" s="167">
        <v>0.77056228139659866</v>
      </c>
      <c r="D50" s="167">
        <v>0.51989471300564816</v>
      </c>
      <c r="E50" s="167">
        <v>0.41319583689909689</v>
      </c>
      <c r="F50" s="167">
        <v>0.35448523640447993</v>
      </c>
      <c r="G50" s="167">
        <v>0.31833869811803162</v>
      </c>
      <c r="H50" s="167">
        <v>0.29498824575623539</v>
      </c>
      <c r="I50" s="167">
        <v>0.27991499825921995</v>
      </c>
      <c r="J50" s="167">
        <v>0.27082100024567879</v>
      </c>
      <c r="K50" s="167">
        <v>0.50076837698989385</v>
      </c>
      <c r="L50" s="167">
        <v>0.23801477573219021</v>
      </c>
      <c r="M50" s="167">
        <v>0.24600716146202384</v>
      </c>
      <c r="N50" s="167">
        <v>0.25925449316563132</v>
      </c>
      <c r="O50" s="167">
        <v>0.27977636066149181</v>
      </c>
      <c r="P50" s="167">
        <v>0.31154424496861655</v>
      </c>
      <c r="Q50" s="167">
        <v>0.36314286692611386</v>
      </c>
      <c r="R50" s="167">
        <v>0.45691664755737893</v>
      </c>
      <c r="S50" s="167">
        <v>0.67721930141279074</v>
      </c>
      <c r="T50" s="109">
        <v>4</v>
      </c>
      <c r="U50" s="108">
        <v>5.5</v>
      </c>
      <c r="V50" s="108">
        <v>2.5</v>
      </c>
      <c r="W50" s="109">
        <v>3.92</v>
      </c>
      <c r="X50" s="169"/>
      <c r="Y50" s="169">
        <v>4.0184703700000002</v>
      </c>
      <c r="Z50" s="108">
        <v>2.5</v>
      </c>
      <c r="AA50" s="109">
        <v>4</v>
      </c>
      <c r="AB50" s="108">
        <v>5.5</v>
      </c>
      <c r="AC50" s="109"/>
    </row>
    <row r="51" spans="1:29" ht="16.5">
      <c r="A51" s="31" t="s">
        <v>207</v>
      </c>
      <c r="B51" s="167">
        <v>0.48491899737097155</v>
      </c>
      <c r="C51" s="167">
        <v>0.77638286674424917</v>
      </c>
      <c r="D51" s="167">
        <v>0.52382183430641671</v>
      </c>
      <c r="E51" s="167">
        <v>0.41631698841666953</v>
      </c>
      <c r="F51" s="167">
        <v>0.3571629064939561</v>
      </c>
      <c r="G51" s="167">
        <v>0.32074332861525479</v>
      </c>
      <c r="H51" s="167">
        <v>0.29721649427349428</v>
      </c>
      <c r="I51" s="167">
        <v>0.28202938820120149</v>
      </c>
      <c r="J51" s="167">
        <v>0.27286669698418153</v>
      </c>
      <c r="K51" s="167">
        <v>0.50558236868170203</v>
      </c>
      <c r="L51" s="167">
        <v>0.2408606242880964</v>
      </c>
      <c r="M51" s="167">
        <v>0.2489485718136919</v>
      </c>
      <c r="N51" s="167">
        <v>0.26235429662412546</v>
      </c>
      <c r="O51" s="167">
        <v>0.283121535974729</v>
      </c>
      <c r="P51" s="167">
        <v>0.31526925631262603</v>
      </c>
      <c r="Q51" s="167">
        <v>0.3674848225893701</v>
      </c>
      <c r="R51" s="167">
        <v>0.46237981923493443</v>
      </c>
      <c r="S51" s="167">
        <v>0.68531654480882764</v>
      </c>
      <c r="T51" s="109">
        <v>4</v>
      </c>
      <c r="U51" s="108">
        <v>5.5</v>
      </c>
      <c r="V51" s="108">
        <v>2.5</v>
      </c>
      <c r="W51" s="109">
        <v>4</v>
      </c>
      <c r="X51" s="169"/>
      <c r="Y51" s="169"/>
      <c r="Z51" s="108">
        <v>2.5</v>
      </c>
      <c r="AA51" s="109">
        <v>4</v>
      </c>
      <c r="AB51" s="108">
        <v>5.5</v>
      </c>
      <c r="AC51" s="173">
        <v>8</v>
      </c>
    </row>
    <row r="53" spans="1:29">
      <c r="Y53" s="75"/>
    </row>
  </sheetData>
  <hyperlinks>
    <hyperlink ref="A1" location="List!A1" display="List!A1"/>
  </hyperlink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33"/>
  <sheetViews>
    <sheetView workbookViewId="0">
      <selection activeCell="C1" sqref="C1:I1"/>
    </sheetView>
  </sheetViews>
  <sheetFormatPr defaultColWidth="8.88671875" defaultRowHeight="14.25"/>
  <cols>
    <col min="1" max="1" width="8.88671875" style="6"/>
    <col min="2" max="2" width="0" style="4" hidden="1" customWidth="1"/>
    <col min="3" max="16384" width="8.88671875" style="4"/>
  </cols>
  <sheetData>
    <row r="1" spans="1:15" s="31" customFormat="1" ht="15">
      <c r="A1" s="236" t="s">
        <v>528</v>
      </c>
      <c r="B1" s="31">
        <v>2014</v>
      </c>
      <c r="C1" s="31">
        <v>2015</v>
      </c>
      <c r="D1" s="31">
        <v>2016</v>
      </c>
      <c r="E1" s="31">
        <v>2017</v>
      </c>
      <c r="F1" s="31">
        <v>2018</v>
      </c>
      <c r="G1" s="31">
        <v>2019</v>
      </c>
      <c r="H1" s="31">
        <v>2020</v>
      </c>
      <c r="I1" s="31">
        <v>2021</v>
      </c>
    </row>
    <row r="2" spans="1:15">
      <c r="A2" s="156" t="s">
        <v>220</v>
      </c>
      <c r="B2" s="43">
        <v>0.16877336261827769</v>
      </c>
      <c r="C2" s="43">
        <v>-7.2368003076644394</v>
      </c>
      <c r="D2" s="43">
        <v>-2.6963795968932236</v>
      </c>
      <c r="E2" s="43">
        <v>8.9364205392086564</v>
      </c>
      <c r="F2" s="43">
        <v>10.301387411892607</v>
      </c>
      <c r="G2" s="43">
        <v>4.0299581193351415</v>
      </c>
      <c r="H2" s="43">
        <v>4.1814237572378579</v>
      </c>
      <c r="I2" s="43">
        <v>3.6903314217882102</v>
      </c>
      <c r="J2" s="5"/>
    </row>
    <row r="3" spans="1:15">
      <c r="A3" s="156" t="s">
        <v>219</v>
      </c>
      <c r="B3" s="43">
        <v>0.71944723065989979</v>
      </c>
      <c r="C3" s="43">
        <v>0.96331857944996058</v>
      </c>
      <c r="D3" s="43">
        <v>0.14092810960056507</v>
      </c>
      <c r="E3" s="43">
        <v>2.6410255500688606</v>
      </c>
      <c r="F3" s="43">
        <v>-2.4357771801711929</v>
      </c>
      <c r="G3" s="43">
        <v>0.98366161698133525</v>
      </c>
      <c r="H3" s="43">
        <v>0.63239795004196475</v>
      </c>
      <c r="I3" s="43">
        <v>0.67407980981119497</v>
      </c>
      <c r="J3" s="5"/>
    </row>
    <row r="4" spans="1:15">
      <c r="A4" s="156" t="s">
        <v>218</v>
      </c>
      <c r="B4" s="43">
        <v>2.7676491963263032</v>
      </c>
      <c r="C4" s="43">
        <v>9.4993693595956472</v>
      </c>
      <c r="D4" s="43">
        <v>2.6833657301096716</v>
      </c>
      <c r="E4" s="43">
        <v>-4.0793861297172658</v>
      </c>
      <c r="F4" s="43">
        <v>-2.7532919118832759</v>
      </c>
      <c r="G4" s="43">
        <v>0.33020715901860753</v>
      </c>
      <c r="H4" s="43">
        <v>0.28617829272017703</v>
      </c>
      <c r="I4" s="43">
        <v>0.53558876840059522</v>
      </c>
      <c r="J4" s="5"/>
    </row>
    <row r="9" spans="1:15">
      <c r="H9" s="5"/>
      <c r="I9" s="5"/>
      <c r="J9" s="5"/>
      <c r="K9" s="5"/>
      <c r="L9" s="5"/>
      <c r="M9" s="5"/>
      <c r="N9" s="5"/>
      <c r="O9" s="5"/>
    </row>
    <row r="10" spans="1:15">
      <c r="H10" s="5"/>
      <c r="I10" s="5"/>
      <c r="J10" s="5"/>
      <c r="K10" s="5"/>
      <c r="L10" s="5"/>
      <c r="M10" s="5"/>
      <c r="N10" s="5"/>
      <c r="O10" s="5"/>
    </row>
    <row r="11" spans="1:15">
      <c r="H11" s="5"/>
      <c r="I11" s="5"/>
      <c r="J11" s="5"/>
      <c r="K11" s="5"/>
      <c r="L11" s="5"/>
      <c r="M11" s="5"/>
      <c r="N11" s="5"/>
      <c r="O11" s="5"/>
    </row>
    <row r="22" spans="2:9">
      <c r="B22" s="5"/>
      <c r="C22" s="5"/>
      <c r="D22" s="5"/>
      <c r="E22" s="5"/>
      <c r="F22" s="5"/>
      <c r="G22" s="5"/>
      <c r="H22" s="5"/>
    </row>
    <row r="23" spans="2:9">
      <c r="B23" s="5"/>
      <c r="C23" s="5"/>
      <c r="D23" s="5"/>
      <c r="E23" s="5"/>
      <c r="F23" s="5"/>
      <c r="G23" s="5"/>
      <c r="H23" s="5"/>
      <c r="I23" s="5"/>
    </row>
    <row r="24" spans="2:9">
      <c r="B24" s="5"/>
      <c r="C24" s="5"/>
      <c r="D24" s="5"/>
      <c r="E24" s="5"/>
      <c r="F24" s="5"/>
      <c r="G24" s="5"/>
      <c r="H24" s="5"/>
      <c r="I24" s="5"/>
    </row>
    <row r="25" spans="2:9">
      <c r="B25" s="5"/>
      <c r="C25" s="5"/>
      <c r="D25" s="5"/>
      <c r="E25" s="5"/>
      <c r="F25" s="5"/>
      <c r="G25" s="5"/>
      <c r="H25" s="5"/>
      <c r="I25" s="5"/>
    </row>
    <row r="31" spans="2:9">
      <c r="B31" s="5"/>
      <c r="C31" s="5"/>
      <c r="D31" s="5"/>
      <c r="E31" s="5"/>
      <c r="F31" s="5"/>
      <c r="G31" s="5"/>
      <c r="H31" s="5"/>
    </row>
    <row r="32" spans="2:9">
      <c r="B32" s="5"/>
      <c r="C32" s="5"/>
      <c r="D32" s="5"/>
      <c r="E32" s="5"/>
      <c r="F32" s="5"/>
      <c r="G32" s="5"/>
      <c r="H32" s="5"/>
    </row>
    <row r="33" spans="2:8">
      <c r="B33" s="5"/>
      <c r="C33" s="5"/>
      <c r="D33" s="5"/>
      <c r="E33" s="5"/>
      <c r="F33" s="5"/>
      <c r="G33" s="5"/>
      <c r="H33" s="5"/>
    </row>
  </sheetData>
  <hyperlinks>
    <hyperlink ref="A1" location="List!A1" display="List!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I13" sqref="I13"/>
    </sheetView>
  </sheetViews>
  <sheetFormatPr defaultColWidth="8.88671875" defaultRowHeight="14.25"/>
  <cols>
    <col min="1" max="1" width="8.88671875" style="6"/>
    <col min="2" max="2" width="12.44140625" style="4" customWidth="1"/>
    <col min="3" max="16384" width="8.88671875" style="4"/>
  </cols>
  <sheetData>
    <row r="1" spans="1:12" s="31" customFormat="1" ht="15">
      <c r="A1" s="236" t="s">
        <v>528</v>
      </c>
      <c r="B1" s="31" t="s">
        <v>221</v>
      </c>
      <c r="C1" s="31" t="s">
        <v>222</v>
      </c>
      <c r="D1" s="31" t="s">
        <v>223</v>
      </c>
      <c r="E1" s="31" t="s">
        <v>224</v>
      </c>
    </row>
    <row r="2" spans="1:12" hidden="1">
      <c r="A2" s="32">
        <v>2014</v>
      </c>
      <c r="B2" s="79">
        <v>6.4289248286607119</v>
      </c>
      <c r="C2" s="79">
        <v>-1.0272880329188041</v>
      </c>
      <c r="D2" s="79"/>
      <c r="E2" s="79"/>
    </row>
    <row r="3" spans="1:12">
      <c r="A3" s="32">
        <v>2015</v>
      </c>
      <c r="B3" s="79">
        <v>4.899972000367157</v>
      </c>
      <c r="C3" s="79">
        <v>-15.126592974192604</v>
      </c>
      <c r="D3" s="79"/>
      <c r="E3" s="79"/>
    </row>
    <row r="4" spans="1:12">
      <c r="A4" s="32">
        <v>2016</v>
      </c>
      <c r="B4" s="79">
        <v>19.133128549696622</v>
      </c>
      <c r="C4" s="79">
        <v>7.60946111792083</v>
      </c>
      <c r="D4" s="79">
        <v>19.133128549696622</v>
      </c>
      <c r="E4" s="79">
        <v>7.60946111792083</v>
      </c>
    </row>
    <row r="5" spans="1:12">
      <c r="A5" s="32">
        <v>2017</v>
      </c>
      <c r="B5" s="79">
        <v>18.7</v>
      </c>
      <c r="C5" s="79">
        <v>24.6</v>
      </c>
      <c r="D5" s="79">
        <v>18.7</v>
      </c>
      <c r="E5" s="79">
        <v>24.6</v>
      </c>
    </row>
    <row r="6" spans="1:12">
      <c r="A6" s="32">
        <v>2018</v>
      </c>
      <c r="B6" s="79">
        <v>5.2</v>
      </c>
      <c r="C6" s="79">
        <v>10.9</v>
      </c>
      <c r="D6" s="79">
        <v>5.2</v>
      </c>
      <c r="E6" s="79">
        <v>10.9</v>
      </c>
    </row>
    <row r="7" spans="1:12">
      <c r="A7" s="32">
        <v>2019</v>
      </c>
      <c r="B7" s="79">
        <v>5.0300878082356348</v>
      </c>
      <c r="C7" s="79">
        <v>2.6655422348791546</v>
      </c>
      <c r="D7" s="79">
        <v>6.7</v>
      </c>
      <c r="E7" s="79">
        <v>3.1</v>
      </c>
    </row>
    <row r="8" spans="1:12">
      <c r="A8" s="32">
        <v>2020</v>
      </c>
      <c r="B8" s="79">
        <v>7.970727974378832</v>
      </c>
      <c r="C8" s="79">
        <v>5.0282467471812566</v>
      </c>
      <c r="D8" s="79">
        <v>7.7</v>
      </c>
      <c r="E8" s="79">
        <v>4.5</v>
      </c>
      <c r="L8" s="69"/>
    </row>
    <row r="9" spans="1:12">
      <c r="A9" s="32">
        <v>2021</v>
      </c>
      <c r="B9" s="79">
        <v>7.4655838632948957</v>
      </c>
      <c r="C9" s="79">
        <v>4.2873844270717285</v>
      </c>
      <c r="D9" s="2">
        <v>7.7</v>
      </c>
      <c r="E9" s="2">
        <v>4.5</v>
      </c>
      <c r="L9" s="69"/>
    </row>
    <row r="12" spans="1:12">
      <c r="D12" s="68"/>
    </row>
    <row r="13" spans="1:12">
      <c r="D13" s="68"/>
    </row>
    <row r="30" s="4" customFormat="1" ht="13.5"/>
    <row r="32" s="4" customFormat="1" ht="13.5"/>
  </sheetData>
  <hyperlinks>
    <hyperlink ref="A1" location="List!A1" display="List!A1"/>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6DE019AA00E498309528D7C7FDFAC" ma:contentTypeVersion="0" ma:contentTypeDescription="Create a new document." ma:contentTypeScope="" ma:versionID="fe54bb204c455cdce3c106417939313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EC8029-AD91-40AC-87DB-34E336F1CC39}"/>
</file>

<file path=customXml/itemProps2.xml><?xml version="1.0" encoding="utf-8"?>
<ds:datastoreItem xmlns:ds="http://schemas.openxmlformats.org/officeDocument/2006/customXml" ds:itemID="{B4906B56-4486-4F3F-AAE4-64525FF12C33}"/>
</file>

<file path=customXml/itemProps3.xml><?xml version="1.0" encoding="utf-8"?>
<ds:datastoreItem xmlns:ds="http://schemas.openxmlformats.org/officeDocument/2006/customXml" ds:itemID="{582FD670-8C55-4927-AC6F-9BF382ED41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List</vt:lpstr>
      <vt:lpstr>Chart 1</vt:lpstr>
      <vt:lpstr>Chart 2</vt:lpstr>
      <vt:lpstr>Chart 3</vt:lpstr>
      <vt:lpstr>Chart 4</vt:lpstr>
      <vt:lpstr>Chart 5</vt:lpstr>
      <vt:lpstr>Chart 6</vt:lpstr>
      <vt:lpstr>Chart 7</vt:lpstr>
      <vt:lpstr>Chart 8</vt:lpstr>
      <vt:lpstr>Chart 9</vt:lpstr>
      <vt:lpstr>Chart 10</vt:lpstr>
      <vt:lpstr>Chart 11</vt:lpstr>
      <vt:lpstr>Chart 12</vt:lpstr>
      <vt:lpstr>Chart 13</vt:lpstr>
      <vt:lpstr>Chart 14</vt:lpstr>
      <vt:lpstr>Chart 15</vt:lpstr>
      <vt:lpstr>Chart 16</vt:lpstr>
      <vt:lpstr>Chart 17</vt:lpstr>
      <vt:lpstr>Chart 18</vt:lpstr>
      <vt:lpstr>Chart 19</vt:lpstr>
      <vt:lpstr>Chart 20</vt:lpstr>
      <vt:lpstr>Chart 21</vt:lpstr>
      <vt:lpstr>Chart 22</vt:lpstr>
      <vt:lpstr>Chart 23</vt:lpstr>
      <vt:lpstr>Chart 24</vt:lpstr>
      <vt:lpstr>Chart 25</vt:lpstr>
      <vt:lpstr>Chart 26</vt:lpstr>
      <vt:lpstr>Chart 27</vt:lpstr>
      <vt:lpstr>Chart 28</vt:lpstr>
      <vt:lpstr>Chart 29</vt:lpstr>
      <vt:lpstr>Chart 30</vt:lpstr>
      <vt:lpstr>Chart 31</vt:lpstr>
      <vt:lpstr>Chart 32</vt:lpstr>
      <vt:lpstr>Chart 33</vt:lpstr>
      <vt:lpstr>Chart 34</vt:lpstr>
      <vt:lpstr>Chart 35</vt:lpstr>
      <vt:lpstr>Chart 36</vt:lpstr>
      <vt:lpstr>Chart 37</vt:lpstr>
      <vt:lpstr>Chart 38</vt:lpstr>
      <vt:lpstr>Chart 39</vt:lpstr>
      <vt:lpstr>Chart 40</vt:lpstr>
      <vt:lpstr>Table 1</vt:lpstr>
      <vt:lpstr>Table 2</vt:lpstr>
      <vt:lpstr>Table 3</vt:lpstr>
      <vt:lpstr>Table 4</vt:lpstr>
      <vt:lpstr>Table 5</vt:lpstr>
      <vt:lpstr>Main macroeconomic indicators o</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c:creator>
  <cp:lastModifiedBy>u</cp:lastModifiedBy>
  <cp:lastPrinted>2018-08-22T07:12:39Z</cp:lastPrinted>
  <dcterms:created xsi:type="dcterms:W3CDTF">2017-11-30T11:26:27Z</dcterms:created>
  <dcterms:modified xsi:type="dcterms:W3CDTF">2019-05-02T07:31:36Z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0x010100A296DE019AA00E498309528D7C7FDFAC</vt:lpwstr>
  </property>
</Properties>
</file>