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drawings/drawing30.xml" ContentType="application/vnd.openxmlformats-officedocument.drawingml.chartshapes+xml"/>
  <Override PartName="/xl/drawings/drawing19.xml" ContentType="application/vnd.openxmlformats-officedocument.drawingml.chartshapes+xml"/>
  <Override PartName="/xl/drawings/drawing46.xml" ContentType="application/vnd.openxmlformats-officedocument.drawingml.chartshapes+xml"/>
  <Override PartName="/xl/drawings/drawing26.xml" ContentType="application/vnd.openxmlformats-officedocument.drawingml.chartshapes+xml"/>
  <Override PartName="/xl/drawings/drawing57.xml" ContentType="application/vnd.openxmlformats-officedocument.drawingml.chartshapes+xml"/>
  <Override PartName="/xl/drawings/drawing28.xml" ContentType="application/vnd.openxmlformats-officedocument.drawingml.chartshapes+xml"/>
  <Override PartName="/xl/drawings/drawing17.xml" ContentType="application/vnd.openxmlformats-officedocument.drawingml.chartshapes+xml"/>
  <Override PartName="/xl/drawings/drawing60.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drawings/drawing10.xml" ContentType="application/vnd.openxmlformats-officedocument.drawing+xml"/>
  <Override PartName="/xl/charts/chart11.xml" ContentType="application/vnd.openxmlformats-officedocument.drawingml.chart+xml"/>
  <Override PartName="/xl/drawings/drawing11.xml" ContentType="application/vnd.openxmlformats-officedocument.drawing+xml"/>
  <Override PartName="/xl/charts/chart12.xml" ContentType="application/vnd.openxmlformats-officedocument.drawingml.chart+xml"/>
  <Override PartName="/xl/drawings/drawing12.xml" ContentType="application/vnd.openxmlformats-officedocument.drawing+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3.xml" ContentType="application/vnd.openxmlformats-officedocument.drawing+xml"/>
  <Override PartName="/xl/charts/chart14.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4.xml" ContentType="application/vnd.openxmlformats-officedocument.drawing+xml"/>
  <Override PartName="/xl/charts/chart15.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5.xml" ContentType="application/vnd.openxmlformats-officedocument.drawing+xml"/>
  <Override PartName="/xl/charts/chart16.xml" ContentType="application/vnd.openxmlformats-officedocument.drawingml.chart+xml"/>
  <Override PartName="/xl/drawings/drawing16.xml" ContentType="application/vnd.openxmlformats-officedocument.drawing+xml"/>
  <Override PartName="/xl/charts/chart17.xml" ContentType="application/vnd.openxmlformats-officedocument.drawingml.chart+xml"/>
  <Override PartName="/xl/theme/themeOverride2.xml" ContentType="application/vnd.openxmlformats-officedocument.themeOverride+xml"/>
  <Override PartName="/xl/drawings/drawing18.xml" ContentType="application/vnd.openxmlformats-officedocument.drawing+xml"/>
  <Override PartName="/xl/charts/chart18.xml" ContentType="application/vnd.openxmlformats-officedocument.drawingml.chart+xml"/>
  <Override PartName="/xl/drawings/drawing20.xml" ContentType="application/vnd.openxmlformats-officedocument.drawing+xml"/>
  <Override PartName="/xl/charts/chart19.xml" ContentType="application/vnd.openxmlformats-officedocument.drawingml.chart+xml"/>
  <Override PartName="/xl/drawings/drawing21.xml" ContentType="application/vnd.openxmlformats-officedocument.drawing+xml"/>
  <Override PartName="/xl/charts/chart20.xml" ContentType="application/vnd.openxmlformats-officedocument.drawingml.chart+xml"/>
  <Override PartName="/xl/theme/themeOverride3.xml" ContentType="application/vnd.openxmlformats-officedocument.themeOverride+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xml"/>
  <Override PartName="/xl/charts/chart22.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4.xml" ContentType="application/vnd.openxmlformats-officedocument.drawing+xml"/>
  <Override PartName="/xl/charts/chart23.xml" ContentType="application/vnd.openxmlformats-officedocument.drawingml.chart+xml"/>
  <Override PartName="/xl/theme/themeOverride4.xml" ContentType="application/vnd.openxmlformats-officedocument.themeOverride+xml"/>
  <Override PartName="/xl/drawings/drawing25.xml" ContentType="application/vnd.openxmlformats-officedocument.drawing+xml"/>
  <Override PartName="/xl/charts/chart24.xml" ContentType="application/vnd.openxmlformats-officedocument.drawingml.chart+xml"/>
  <Override PartName="/xl/drawings/drawing27.xml" ContentType="application/vnd.openxmlformats-officedocument.drawing+xml"/>
  <Override PartName="/xl/charts/chart25.xml" ContentType="application/vnd.openxmlformats-officedocument.drawingml.chart+xml"/>
  <Override PartName="/xl/drawings/drawing29.xml" ContentType="application/vnd.openxmlformats-officedocument.drawing+xml"/>
  <Override PartName="/xl/charts/chart26.xml" ContentType="application/vnd.openxmlformats-officedocument.drawingml.chart+xml"/>
  <Override PartName="/xl/drawings/drawing31.xml" ContentType="application/vnd.openxmlformats-officedocument.drawing+xml"/>
  <Override PartName="/xl/charts/chart2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2.xml" ContentType="application/vnd.openxmlformats-officedocument.drawing+xml"/>
  <Override PartName="/xl/charts/chart2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3.xml" ContentType="application/vnd.openxmlformats-officedocument.drawing+xml"/>
  <Override PartName="/xl/charts/chart2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4.xml" ContentType="application/vnd.openxmlformats-officedocument.drawing+xml"/>
  <Override PartName="/xl/charts/chart30.xml" ContentType="application/vnd.openxmlformats-officedocument.drawingml.chart+xml"/>
  <Override PartName="/xl/drawings/drawing35.xml" ContentType="application/vnd.openxmlformats-officedocument.drawing+xml"/>
  <Override PartName="/xl/charts/chart3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6.xml" ContentType="application/vnd.openxmlformats-officedocument.drawing+xml"/>
  <Override PartName="/xl/charts/chart3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7.xml" ContentType="application/vnd.openxmlformats-officedocument.drawing+xml"/>
  <Override PartName="/xl/charts/chart33.xml" ContentType="application/vnd.openxmlformats-officedocument.drawingml.chart+xml"/>
  <Override PartName="/xl/charts/style13.xml" ContentType="application/vnd.ms-office.chartstyle+xml"/>
  <Override PartName="/xl/charts/colors13.xml" ContentType="application/vnd.ms-office.chartcolorstyle+xml"/>
  <Override PartName="/xl/charts/chart34.xml" ContentType="application/vnd.openxmlformats-officedocument.drawingml.chart+xml"/>
  <Override PartName="/xl/charts/style14.xml" ContentType="application/vnd.ms-office.chartstyle+xml"/>
  <Override PartName="/xl/charts/colors14.xml" ContentType="application/vnd.ms-office.chartcolorstyle+xml"/>
  <Override PartName="/xl/charts/chart35.xml" ContentType="application/vnd.openxmlformats-officedocument.drawingml.chart+xml"/>
  <Override PartName="/xl/charts/style15.xml" ContentType="application/vnd.ms-office.chartstyle+xml"/>
  <Override PartName="/xl/charts/colors15.xml" ContentType="application/vnd.ms-office.chartcolorstyle+xml"/>
  <Override PartName="/xl/charts/chart3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8.xml" ContentType="application/vnd.openxmlformats-officedocument.drawing+xml"/>
  <Override PartName="/xl/charts/chart3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5.xml" ContentType="application/vnd.openxmlformats-officedocument.themeOverride+xml"/>
  <Override PartName="/xl/drawings/drawing39.xml" ContentType="application/vnd.openxmlformats-officedocument.drawing+xml"/>
  <Override PartName="/xl/charts/chart38.xml" ContentType="application/vnd.openxmlformats-officedocument.drawingml.chart+xml"/>
  <Override PartName="/xl/drawings/drawing40.xml" ContentType="application/vnd.openxmlformats-officedocument.drawing+xml"/>
  <Override PartName="/xl/charts/chart39.xml" ContentType="application/vnd.openxmlformats-officedocument.drawingml.chart+xml"/>
  <Override PartName="/xl/drawings/drawing41.xml" ContentType="application/vnd.openxmlformats-officedocument.drawing+xml"/>
  <Override PartName="/xl/charts/chart40.xml" ContentType="application/vnd.openxmlformats-officedocument.drawingml.chart+xml"/>
  <Override PartName="/xl/drawings/drawing42.xml" ContentType="application/vnd.openxmlformats-officedocument.drawing+xml"/>
  <Override PartName="/xl/charts/chart41.xml" ContentType="application/vnd.openxmlformats-officedocument.drawingml.chart+xml"/>
  <Override PartName="/xl/drawings/drawing43.xml" ContentType="application/vnd.openxmlformats-officedocument.drawing+xml"/>
  <Override PartName="/xl/charts/chart42.xml" ContentType="application/vnd.openxmlformats-officedocument.drawingml.chart+xml"/>
  <Override PartName="/xl/theme/themeOverride6.xml" ContentType="application/vnd.openxmlformats-officedocument.themeOverride+xml"/>
  <Override PartName="/xl/drawings/drawing44.xml" ContentType="application/vnd.openxmlformats-officedocument.drawing+xml"/>
  <Override PartName="/xl/charts/chart43.xml" ContentType="application/vnd.openxmlformats-officedocument.drawingml.chart+xml"/>
  <Override PartName="/xl/theme/themeOverride7.xml" ContentType="application/vnd.openxmlformats-officedocument.themeOverride+xml"/>
  <Override PartName="/xl/drawings/drawing45.xml" ContentType="application/vnd.openxmlformats-officedocument.drawing+xml"/>
  <Override PartName="/xl/charts/chart44.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47.xml" ContentType="application/vnd.openxmlformats-officedocument.drawing+xml"/>
  <Override PartName="/xl/charts/chart45.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48.xml" ContentType="application/vnd.openxmlformats-officedocument.drawing+xml"/>
  <Override PartName="/xl/charts/chart46.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9.xml" ContentType="application/vnd.openxmlformats-officedocument.drawing+xml"/>
  <Override PartName="/xl/charts/chart47.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50.xml" ContentType="application/vnd.openxmlformats-officedocument.drawing+xml"/>
  <Override PartName="/xl/charts/chart48.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51.xml" ContentType="application/vnd.openxmlformats-officedocument.drawing+xml"/>
  <Override PartName="/xl/charts/chart49.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52.xml" ContentType="application/vnd.openxmlformats-officedocument.drawing+xml"/>
  <Override PartName="/xl/charts/chart50.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53.xml" ContentType="application/vnd.openxmlformats-officedocument.drawing+xml"/>
  <Override PartName="/xl/charts/chart51.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4.xml" ContentType="application/vnd.openxmlformats-officedocument.drawing+xml"/>
  <Override PartName="/xl/charts/chart52.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5.xml" ContentType="application/vnd.openxmlformats-officedocument.drawing+xml"/>
  <Override PartName="/xl/charts/chart53.xml" ContentType="application/vnd.openxmlformats-officedocument.drawingml.chart+xml"/>
  <Override PartName="/xl/drawings/drawing56.xml" ContentType="application/vnd.openxmlformats-officedocument.drawing+xml"/>
  <Override PartName="/xl/charts/chart54.xml" ContentType="application/vnd.openxmlformats-officedocument.drawingml.chart+xml"/>
  <Override PartName="/xl/theme/themeOverride8.xml" ContentType="application/vnd.openxmlformats-officedocument.themeOverride+xml"/>
  <Override PartName="/xl/drawings/drawing58.xml" ContentType="application/vnd.openxmlformats-officedocument.drawing+xml"/>
  <Override PartName="/xl/charts/chart55.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9.xml" ContentType="application/vnd.openxmlformats-officedocument.drawing+xml"/>
  <Override PartName="/xl/charts/chart56.xml" ContentType="application/vnd.openxmlformats-officedocument.drawingml.chart+xml"/>
  <Override PartName="/xl/theme/themeOverride9.xml" ContentType="application/vnd.openxmlformats-officedocument.themeOverride+xml"/>
  <Override PartName="/xl/drawings/drawing61.xml" ContentType="application/vnd.openxmlformats-officedocument.drawing+xml"/>
  <Override PartName="/xl/charts/chart57.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62.xml" ContentType="application/vnd.openxmlformats-officedocument.drawing+xml"/>
  <Override PartName="/xl/charts/chart58.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63.xml" ContentType="application/vnd.openxmlformats-officedocument.drawing+xml"/>
  <Override PartName="/xl/charts/chart59.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64.xml" ContentType="application/vnd.openxmlformats-officedocument.drawing+xml"/>
  <Override PartName="/xl/charts/chart60.xml" ContentType="application/vnd.openxmlformats-officedocument.drawingml.chart+xml"/>
  <Override PartName="/xl/charts/style31.xml" ContentType="application/vnd.ms-office.chartstyle+xml"/>
  <Override PartName="/xl/charts/colors31.xml" ContentType="application/vnd.ms-office.chartcolorsty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4.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FORECASTING TEAM\MP program 2023Q2\MP program 2023Q2 ang\"/>
    </mc:Choice>
  </mc:AlternateContent>
  <xr:revisionPtr revIDLastSave="0" documentId="8_{CB2361BE-1FD7-4EA1-BA03-80613BED263C}" xr6:coauthVersionLast="47" xr6:coauthVersionMax="47" xr10:uidLastSave="{00000000-0000-0000-0000-000000000000}"/>
  <bookViews>
    <workbookView xWindow="-120" yWindow="-120" windowWidth="29040" windowHeight="15840" tabRatio="891" firstSheet="19" activeTab="62" xr2:uid="{00000000-000D-0000-FFFF-FFFF00000000}"/>
  </bookViews>
  <sheets>
    <sheet name="List" sheetId="70" r:id="rId1"/>
    <sheet name="Chart 1" sheetId="228" r:id="rId2"/>
    <sheet name="Chart 2" sheetId="2" r:id="rId3"/>
    <sheet name="Chart 3" sheetId="267" r:id="rId4"/>
    <sheet name="Chart 4" sheetId="288" r:id="rId5"/>
    <sheet name="Chart 5" sheetId="289" r:id="rId6"/>
    <sheet name="Chart 6" sheetId="268" r:id="rId7"/>
    <sheet name="Chart 7" sheetId="269" r:id="rId8"/>
    <sheet name="Chart 8" sheetId="270" r:id="rId9"/>
    <sheet name="Chart 9" sheetId="271" r:id="rId10"/>
    <sheet name="Chart 10" sheetId="272" r:id="rId11"/>
    <sheet name="Chart 11" sheetId="273" r:id="rId12"/>
    <sheet name="Chart 12" sheetId="303" r:id="rId13"/>
    <sheet name="Chart 13" sheetId="304" r:id="rId14"/>
    <sheet name="Chart 14" sheetId="305" r:id="rId15"/>
    <sheet name="Chart 15" sheetId="179" r:id="rId16"/>
    <sheet name="Chart 16" sheetId="229" r:id="rId17"/>
    <sheet name="Chart 17" sheetId="19" r:id="rId18"/>
    <sheet name="Chart 18" sheetId="286" r:id="rId19"/>
    <sheet name="Chart 19" sheetId="8" r:id="rId20"/>
    <sheet name="Chart 20" sheetId="20" r:id="rId21"/>
    <sheet name="Chart 21" sheetId="10" r:id="rId22"/>
    <sheet name="Chart 22" sheetId="210" r:id="rId23"/>
    <sheet name="Chart 23" sheetId="142" r:id="rId24"/>
    <sheet name="Chart 24" sheetId="11" r:id="rId25"/>
    <sheet name="Chart 25" sheetId="65" r:id="rId26"/>
    <sheet name="Chart 26" sheetId="180" r:id="rId27"/>
    <sheet name="Chart 27" sheetId="257" r:id="rId28"/>
    <sheet name="Chart 28" sheetId="306" r:id="rId29"/>
    <sheet name="Chart 29" sheetId="285" r:id="rId30"/>
    <sheet name="Chart 30" sheetId="317" r:id="rId31"/>
    <sheet name="Chart 31" sheetId="318" r:id="rId32"/>
    <sheet name="Chart 32" sheetId="307" r:id="rId33"/>
    <sheet name="Chart 33" sheetId="308" r:id="rId34"/>
    <sheet name="Chart 34" sheetId="33" r:id="rId35"/>
    <sheet name="Chart 35" sheetId="34" r:id="rId36"/>
    <sheet name="Chart 36" sheetId="163" r:id="rId37"/>
    <sheet name="Chart 37" sheetId="207" r:id="rId38"/>
    <sheet name="Chart 38" sheetId="208" r:id="rId39"/>
    <sheet name="Chart 39" sheetId="39" r:id="rId40"/>
    <sheet name="Chart 40" sheetId="309" r:id="rId41"/>
    <sheet name="Chart 41" sheetId="310" r:id="rId42"/>
    <sheet name="Chart 42" sheetId="311" r:id="rId43"/>
    <sheet name="Chart 43" sheetId="312" r:id="rId44"/>
    <sheet name="Chart 44" sheetId="313" r:id="rId45"/>
    <sheet name="Chart 45" sheetId="314" r:id="rId46"/>
    <sheet name="Chart 46" sheetId="315" r:id="rId47"/>
    <sheet name="Chart 47" sheetId="316" r:id="rId48"/>
    <sheet name="Chart 48" sheetId="40" r:id="rId49"/>
    <sheet name="Chart 49" sheetId="41" r:id="rId50"/>
    <sheet name="Chart 50" sheetId="293" r:id="rId51"/>
    <sheet name="Chart 51" sheetId="294" r:id="rId52"/>
    <sheet name="Chart 52" sheetId="295" r:id="rId53"/>
    <sheet name="Chart 53" sheetId="297" r:id="rId54"/>
    <sheet name="Chart 54" sheetId="298" r:id="rId55"/>
    <sheet name="Chart 55" sheetId="299" r:id="rId56"/>
    <sheet name="Chart 56" sheetId="300" r:id="rId57"/>
    <sheet name="Table 1" sheetId="182" r:id="rId58"/>
    <sheet name="Table 2" sheetId="57" r:id="rId59"/>
    <sheet name="Table 3" sheetId="58" r:id="rId60"/>
    <sheet name="Table 4" sheetId="60" r:id="rId61"/>
    <sheet name="Table 5" sheetId="301" r:id="rId62"/>
    <sheet name="MACROECONOMIC INDICATORS" sheetId="287" r:id="rId63"/>
  </sheets>
  <externalReferences>
    <externalReference r:id="rId64"/>
    <externalReference r:id="rId65"/>
  </externalReferences>
  <definedNames>
    <definedName name="_ftn1" localSheetId="59">'Table 3'!#REF!</definedName>
    <definedName name="_ftnref1" localSheetId="59">'Table 3'!#REF!</definedName>
  </definedNames>
  <calcPr calcId="191029" calcMode="autoNoTable"/>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318" l="1"/>
  <c r="D8" i="318"/>
  <c r="E8" i="318"/>
  <c r="F8" i="318"/>
  <c r="G8" i="318"/>
  <c r="H8" i="318"/>
  <c r="I8" i="318"/>
  <c r="J8" i="318"/>
  <c r="K8" i="318"/>
  <c r="L8" i="318"/>
  <c r="M8" i="318"/>
  <c r="N8" i="318"/>
  <c r="O8" i="318"/>
  <c r="P8" i="318"/>
  <c r="Q8" i="318"/>
  <c r="R8" i="318"/>
  <c r="S8" i="318"/>
  <c r="T8" i="318"/>
  <c r="C9" i="318"/>
  <c r="D9" i="318"/>
  <c r="E9" i="318"/>
  <c r="F9" i="318"/>
  <c r="G9" i="318"/>
  <c r="H9" i="318"/>
  <c r="I9" i="318"/>
  <c r="J9" i="318"/>
  <c r="K9" i="318"/>
  <c r="L9" i="318"/>
  <c r="M9" i="318"/>
  <c r="N9" i="318"/>
  <c r="O9" i="318"/>
  <c r="P9" i="318"/>
  <c r="Q9" i="318"/>
  <c r="R9" i="318"/>
  <c r="S9" i="318"/>
  <c r="T9" i="318"/>
  <c r="K8" i="287" l="1"/>
  <c r="L8" i="287"/>
  <c r="M8" i="287"/>
  <c r="K9" i="287"/>
  <c r="L9" i="287"/>
  <c r="M9" i="287"/>
  <c r="K10" i="287"/>
  <c r="L10" i="287"/>
  <c r="M10" i="287"/>
  <c r="K11" i="287"/>
  <c r="L11" i="287"/>
  <c r="M11" i="287"/>
  <c r="K12" i="287"/>
  <c r="L12" i="287"/>
  <c r="M12" i="287"/>
  <c r="K13" i="287"/>
  <c r="L13" i="287"/>
  <c r="M13" i="287"/>
  <c r="K14" i="287"/>
  <c r="L14" i="287"/>
  <c r="M14" i="287"/>
  <c r="K15" i="287"/>
  <c r="L15" i="287"/>
  <c r="M15" i="287"/>
  <c r="K16" i="287"/>
  <c r="L16" i="287"/>
  <c r="M16" i="287"/>
  <c r="K19" i="287"/>
  <c r="L19" i="287"/>
  <c r="M19" i="287"/>
  <c r="K20" i="287"/>
  <c r="L20" i="287"/>
  <c r="M20" i="287"/>
  <c r="K21" i="287"/>
  <c r="L21" i="287"/>
  <c r="M21" i="287"/>
  <c r="K23" i="287"/>
  <c r="L23" i="287"/>
  <c r="M23" i="287"/>
  <c r="K24" i="287"/>
  <c r="L24" i="287"/>
  <c r="M24" i="287"/>
  <c r="K26" i="287"/>
  <c r="L26" i="287"/>
  <c r="M26" i="287"/>
  <c r="K27" i="287"/>
  <c r="L27" i="287"/>
  <c r="M27" i="287"/>
  <c r="K28" i="287"/>
  <c r="L28" i="287"/>
  <c r="M28" i="287"/>
  <c r="K29" i="287"/>
  <c r="L29" i="287"/>
  <c r="M29" i="287"/>
  <c r="K30" i="287"/>
  <c r="L30" i="287"/>
  <c r="M30" i="287"/>
  <c r="K32" i="287"/>
  <c r="L32" i="287"/>
  <c r="M32" i="287"/>
  <c r="K33" i="287"/>
  <c r="L33" i="287"/>
  <c r="M33" i="287"/>
  <c r="K34" i="287"/>
  <c r="L34" i="287"/>
  <c r="M34" i="287"/>
  <c r="K35" i="287"/>
  <c r="L35" i="287"/>
  <c r="M35" i="287"/>
  <c r="K36" i="287"/>
  <c r="L36" i="287"/>
  <c r="M36" i="287"/>
  <c r="K37" i="287"/>
  <c r="L37" i="287"/>
  <c r="M37" i="287"/>
  <c r="K38" i="287"/>
  <c r="L38" i="287"/>
  <c r="M38" i="287"/>
  <c r="K39" i="287"/>
  <c r="L39" i="287"/>
  <c r="M39" i="287"/>
  <c r="K41" i="287"/>
  <c r="L41" i="287"/>
  <c r="M41" i="287"/>
  <c r="K42" i="287"/>
  <c r="L42" i="287"/>
  <c r="M42" i="287"/>
  <c r="K43" i="287"/>
  <c r="L43" i="287"/>
  <c r="M43" i="287"/>
  <c r="K44" i="287"/>
  <c r="L44" i="287"/>
  <c r="M44" i="287"/>
  <c r="K45" i="287"/>
  <c r="L45" i="287"/>
  <c r="M45" i="287"/>
  <c r="K46" i="287"/>
  <c r="L46" i="287"/>
  <c r="M46" i="287"/>
  <c r="K47" i="287"/>
  <c r="L47" i="287"/>
  <c r="M47" i="287"/>
  <c r="K48" i="287"/>
  <c r="L48" i="287"/>
  <c r="M48" i="287"/>
  <c r="K50" i="287"/>
  <c r="L50" i="287"/>
  <c r="M50" i="287"/>
  <c r="K51" i="287"/>
  <c r="L51" i="287"/>
  <c r="M51" i="287"/>
  <c r="K52" i="287"/>
  <c r="L52" i="287"/>
  <c r="M52" i="287"/>
  <c r="K53" i="287"/>
  <c r="L53" i="287"/>
  <c r="M53" i="287"/>
  <c r="K54" i="287"/>
  <c r="L54" i="287"/>
  <c r="M54" i="287"/>
  <c r="K55" i="287"/>
  <c r="L55" i="287"/>
  <c r="M55" i="287"/>
  <c r="K56" i="287"/>
  <c r="L56" i="287"/>
  <c r="M56" i="287"/>
  <c r="K57" i="287"/>
  <c r="L57" i="287"/>
  <c r="M57" i="287"/>
  <c r="K59" i="287"/>
  <c r="L59" i="287"/>
  <c r="M59" i="287"/>
  <c r="K60" i="287"/>
  <c r="L60" i="287"/>
  <c r="M60" i="287"/>
  <c r="K61" i="287"/>
  <c r="L61" i="287"/>
  <c r="M61" i="287"/>
  <c r="K62" i="287"/>
  <c r="L62" i="287"/>
  <c r="M62" i="287"/>
  <c r="J8" i="287"/>
  <c r="J9" i="287"/>
  <c r="J10" i="287"/>
  <c r="J11" i="287"/>
  <c r="J12" i="287"/>
  <c r="J13" i="287"/>
  <c r="J14" i="287"/>
  <c r="J15" i="287"/>
  <c r="J16" i="287"/>
  <c r="J19" i="287"/>
  <c r="J20" i="287"/>
  <c r="J21" i="287"/>
  <c r="J23" i="287"/>
  <c r="J24" i="287"/>
  <c r="J26" i="287"/>
  <c r="J27" i="287"/>
  <c r="J28" i="287"/>
  <c r="J29" i="287"/>
  <c r="J30" i="287"/>
  <c r="J32" i="287"/>
  <c r="J33" i="287"/>
  <c r="J34" i="287"/>
  <c r="J35" i="287"/>
  <c r="J36" i="287"/>
  <c r="J37" i="287"/>
  <c r="J38" i="287"/>
  <c r="J39" i="287"/>
  <c r="J41" i="287"/>
  <c r="J42" i="287"/>
  <c r="J43" i="287"/>
  <c r="J44" i="287"/>
  <c r="J45" i="287"/>
  <c r="J46" i="287"/>
  <c r="J47" i="287"/>
  <c r="J48" i="287"/>
  <c r="J50" i="287"/>
  <c r="J51" i="287"/>
  <c r="J52" i="287"/>
  <c r="J53" i="287"/>
  <c r="J54" i="287"/>
  <c r="J55" i="287"/>
  <c r="J56" i="287"/>
  <c r="J57" i="287"/>
  <c r="J59" i="287"/>
  <c r="J60" i="287"/>
  <c r="J61" i="287"/>
  <c r="J62" i="287"/>
  <c r="D2" i="314" l="1"/>
  <c r="D3" i="314"/>
  <c r="D4" i="314"/>
  <c r="D5" i="314"/>
  <c r="D6" i="314"/>
  <c r="D7" i="314"/>
  <c r="D8" i="314"/>
  <c r="D9" i="314"/>
  <c r="D10" i="314"/>
  <c r="D11" i="314"/>
  <c r="D12" i="314"/>
  <c r="D13" i="314"/>
  <c r="D14" i="314"/>
  <c r="D15" i="314"/>
  <c r="D16" i="314"/>
  <c r="D17" i="314"/>
  <c r="D18" i="314"/>
  <c r="D19" i="314"/>
  <c r="D20" i="314"/>
  <c r="D21" i="314"/>
  <c r="D22" i="314"/>
  <c r="D23" i="314"/>
  <c r="D24" i="314"/>
  <c r="D25" i="314"/>
  <c r="D26" i="314"/>
  <c r="D27" i="314"/>
  <c r="D28" i="314"/>
  <c r="D29" i="314"/>
  <c r="D30" i="314"/>
  <c r="D31" i="314"/>
  <c r="D32" i="314"/>
  <c r="D33" i="314"/>
  <c r="D34" i="314"/>
  <c r="D35" i="314"/>
  <c r="D36" i="314"/>
  <c r="D37" i="314"/>
  <c r="D38" i="314"/>
  <c r="D39" i="314"/>
  <c r="D40" i="314"/>
  <c r="D41" i="314"/>
  <c r="D42" i="314"/>
  <c r="D43" i="314"/>
  <c r="D44" i="314"/>
  <c r="D45" i="314"/>
  <c r="D46" i="314"/>
  <c r="D47" i="314"/>
  <c r="D48" i="314"/>
  <c r="D49" i="314"/>
  <c r="D50" i="314"/>
  <c r="D51" i="314"/>
  <c r="D52" i="314"/>
  <c r="D53" i="314"/>
  <c r="D54" i="314"/>
  <c r="D55" i="314"/>
  <c r="D56" i="314"/>
  <c r="D57" i="314"/>
  <c r="D58" i="314"/>
  <c r="D59" i="314"/>
  <c r="D60" i="314"/>
  <c r="D61" i="314"/>
  <c r="D62" i="314"/>
  <c r="D63" i="314"/>
  <c r="D64" i="314"/>
  <c r="D65" i="314"/>
  <c r="D66" i="314"/>
  <c r="D67" i="314"/>
  <c r="D68" i="314"/>
  <c r="D69" i="314"/>
  <c r="D70" i="314"/>
  <c r="D71" i="314"/>
  <c r="D72" i="314"/>
  <c r="D73" i="314"/>
  <c r="D74" i="314"/>
  <c r="D75" i="314"/>
  <c r="D76" i="314"/>
  <c r="D77" i="314"/>
  <c r="D78" i="314"/>
  <c r="D79" i="314"/>
  <c r="D80" i="314"/>
  <c r="D81" i="314"/>
  <c r="D82" i="314"/>
  <c r="D83" i="314"/>
  <c r="D84" i="314"/>
  <c r="D85" i="314"/>
  <c r="D86" i="314"/>
  <c r="D87" i="314"/>
  <c r="D88" i="314"/>
  <c r="D89" i="314"/>
  <c r="D90" i="314"/>
  <c r="D91" i="314"/>
  <c r="D92" i="314"/>
  <c r="D93" i="314"/>
  <c r="D94" i="314"/>
  <c r="D95" i="314"/>
  <c r="D96" i="314"/>
  <c r="D97" i="314"/>
  <c r="D98" i="314"/>
  <c r="D99" i="314"/>
  <c r="D100" i="314"/>
  <c r="D101" i="314"/>
  <c r="D102" i="314"/>
  <c r="D103" i="314"/>
  <c r="D104" i="314"/>
  <c r="D105" i="314"/>
  <c r="D106" i="314"/>
  <c r="D107" i="314"/>
  <c r="D108" i="314"/>
  <c r="D109" i="314"/>
  <c r="D110" i="314"/>
  <c r="D111" i="314"/>
  <c r="D112" i="314"/>
  <c r="D113" i="314"/>
  <c r="D114" i="314"/>
  <c r="D115" i="314"/>
  <c r="D116" i="314"/>
  <c r="D117" i="314"/>
  <c r="D118" i="314"/>
  <c r="D119" i="314"/>
  <c r="D120" i="314"/>
  <c r="D121" i="314"/>
  <c r="D122" i="314"/>
  <c r="D123" i="314"/>
  <c r="D124" i="314"/>
  <c r="D125" i="314"/>
  <c r="D126" i="314"/>
  <c r="D127" i="314"/>
  <c r="D128" i="314"/>
  <c r="D129" i="314"/>
  <c r="D130" i="314"/>
  <c r="D131" i="314"/>
  <c r="D132" i="314"/>
  <c r="D133" i="314"/>
  <c r="D134" i="314"/>
  <c r="D135" i="314"/>
  <c r="D136" i="314"/>
  <c r="D137" i="314"/>
  <c r="D138" i="314"/>
  <c r="D139" i="314"/>
  <c r="D140" i="314"/>
  <c r="D141" i="314"/>
  <c r="D142" i="314"/>
  <c r="D143" i="314"/>
  <c r="D144" i="314"/>
  <c r="D145" i="314"/>
  <c r="D146" i="314"/>
  <c r="D147" i="314"/>
  <c r="D148" i="314"/>
  <c r="D149" i="314"/>
  <c r="D150" i="314"/>
  <c r="D151" i="314"/>
  <c r="D152" i="314"/>
  <c r="D153" i="314"/>
  <c r="D154" i="314"/>
  <c r="D155" i="314"/>
  <c r="D156" i="314"/>
  <c r="D157" i="314"/>
  <c r="D158" i="314"/>
  <c r="D159" i="314"/>
  <c r="D160" i="314"/>
  <c r="D161" i="314"/>
  <c r="D162" i="314"/>
  <c r="D163" i="314"/>
  <c r="D164" i="314"/>
  <c r="D165" i="314"/>
  <c r="D166" i="314"/>
  <c r="D167" i="314"/>
  <c r="D168" i="314"/>
  <c r="D169" i="314"/>
  <c r="D170" i="314"/>
  <c r="D171" i="314"/>
  <c r="D172" i="314"/>
  <c r="E17" i="295" l="1"/>
  <c r="D3" i="257" l="1"/>
  <c r="C3" i="257"/>
  <c r="D2" i="257"/>
  <c r="C2" i="257"/>
  <c r="D34" i="272" l="1"/>
  <c r="D34" i="271"/>
  <c r="D34" i="273"/>
  <c r="AC19" i="229"/>
  <c r="AC18" i="229"/>
  <c r="AC17" i="229"/>
  <c r="AC16" i="229"/>
  <c r="AC15" i="229"/>
  <c r="AC14" i="229"/>
  <c r="AC13" i="229"/>
  <c r="AC12" i="229"/>
  <c r="AC11" i="229"/>
  <c r="AC10" i="229"/>
  <c r="AC9" i="229"/>
  <c r="AC8" i="229"/>
  <c r="AC7" i="229"/>
  <c r="AC6" i="229"/>
  <c r="AC5" i="229"/>
  <c r="AC4" i="229"/>
  <c r="AC3" i="229"/>
  <c r="AC2" i="229"/>
  <c r="AC19" i="228"/>
  <c r="AC18" i="228"/>
  <c r="AC17" i="228"/>
  <c r="AC16" i="228"/>
  <c r="AC15" i="228"/>
  <c r="AC14" i="228"/>
  <c r="AC13" i="228"/>
  <c r="AC12" i="228"/>
  <c r="AC11" i="228"/>
  <c r="AC10" i="228"/>
  <c r="AC9" i="228"/>
  <c r="AC8" i="228"/>
  <c r="AC7" i="228"/>
  <c r="AC6" i="228"/>
  <c r="AC5" i="228"/>
  <c r="AC4" i="228"/>
  <c r="AC3" i="228"/>
  <c r="AC2" i="228"/>
  <c r="D33" i="273" l="1"/>
  <c r="D33" i="272"/>
  <c r="D33" i="271"/>
  <c r="AY4" i="207" l="1"/>
  <c r="AX3" i="207"/>
  <c r="AX2" i="207"/>
  <c r="AY3" i="207"/>
  <c r="AY2" i="207"/>
  <c r="AX4" i="207"/>
  <c r="D2" i="273" l="1"/>
  <c r="D3" i="273"/>
  <c r="D4" i="273"/>
  <c r="D5" i="273"/>
  <c r="D6" i="273"/>
  <c r="D7" i="273"/>
  <c r="D8" i="273"/>
  <c r="D9" i="273"/>
  <c r="D10" i="273"/>
  <c r="D11" i="273"/>
  <c r="D12" i="273"/>
  <c r="D13" i="273"/>
  <c r="D14" i="273"/>
  <c r="D15" i="273"/>
  <c r="D16" i="273"/>
  <c r="D17" i="273"/>
  <c r="D18" i="273"/>
  <c r="D19" i="273"/>
  <c r="D20" i="273"/>
  <c r="D21" i="273"/>
  <c r="D22" i="273"/>
  <c r="D23" i="273"/>
  <c r="D24" i="273"/>
  <c r="D25" i="273"/>
  <c r="D26" i="273"/>
  <c r="D27" i="273"/>
  <c r="D28" i="273"/>
  <c r="D29" i="273"/>
  <c r="D30" i="273"/>
  <c r="D31" i="273"/>
  <c r="D32" i="273"/>
  <c r="D2" i="272"/>
  <c r="D3" i="272"/>
  <c r="D4" i="272"/>
  <c r="D5" i="272"/>
  <c r="D6" i="272"/>
  <c r="D7" i="272"/>
  <c r="D8" i="272"/>
  <c r="D9" i="272"/>
  <c r="D10" i="272"/>
  <c r="D11" i="272"/>
  <c r="D12" i="272"/>
  <c r="D13" i="272"/>
  <c r="D14" i="272"/>
  <c r="D15" i="272"/>
  <c r="D16" i="272"/>
  <c r="D17" i="272"/>
  <c r="D18" i="272"/>
  <c r="D19" i="272"/>
  <c r="D20" i="272"/>
  <c r="D21" i="272"/>
  <c r="D22" i="272"/>
  <c r="D23" i="272"/>
  <c r="D24" i="272"/>
  <c r="D25" i="272"/>
  <c r="D26" i="272"/>
  <c r="D27" i="272"/>
  <c r="D28" i="272"/>
  <c r="D29" i="272"/>
  <c r="D30" i="272"/>
  <c r="D31" i="272"/>
  <c r="D32" i="272"/>
  <c r="D2" i="271"/>
  <c r="D3" i="271"/>
  <c r="D4" i="271"/>
  <c r="D5" i="271"/>
  <c r="D6" i="271"/>
  <c r="D7" i="271"/>
  <c r="D8" i="271"/>
  <c r="D9" i="271"/>
  <c r="D10" i="271"/>
  <c r="D11" i="271"/>
  <c r="D12" i="271"/>
  <c r="D13" i="271"/>
  <c r="D14" i="271"/>
  <c r="D15" i="271"/>
  <c r="D16" i="271"/>
  <c r="D17" i="271"/>
  <c r="D18" i="271"/>
  <c r="D19" i="271"/>
  <c r="D20" i="271"/>
  <c r="D21" i="271"/>
  <c r="D22" i="271"/>
  <c r="D23" i="271"/>
  <c r="D24" i="271"/>
  <c r="D25" i="271"/>
  <c r="D26" i="271"/>
  <c r="D27" i="271"/>
  <c r="D28" i="271"/>
  <c r="D29" i="271"/>
  <c r="D30" i="271"/>
  <c r="D31" i="271"/>
  <c r="D32" i="271"/>
  <c r="D2" i="269"/>
  <c r="D3" i="269"/>
  <c r="D4" i="269"/>
  <c r="D5" i="269"/>
  <c r="D6" i="269"/>
  <c r="D7" i="269"/>
  <c r="D8" i="269"/>
  <c r="D9" i="269"/>
  <c r="D2" i="268"/>
  <c r="D3" i="268"/>
  <c r="D4" i="268"/>
  <c r="D5" i="268"/>
  <c r="D6" i="268"/>
  <c r="D7" i="268"/>
  <c r="D8" i="268"/>
  <c r="D9" i="268"/>
  <c r="D2" i="267"/>
  <c r="D3" i="267"/>
  <c r="D4" i="267"/>
  <c r="D5" i="267"/>
  <c r="D6" i="267"/>
  <c r="D7" i="267"/>
  <c r="D8" i="267"/>
  <c r="D9" i="267"/>
  <c r="N4" i="208" l="1"/>
  <c r="K4" i="208" l="1"/>
  <c r="J4" i="208" l="1"/>
  <c r="I4" i="208"/>
  <c r="E4" i="208"/>
  <c r="B4" i="208"/>
  <c r="G3" i="208"/>
  <c r="H3" i="208" s="1"/>
  <c r="C3" i="208"/>
  <c r="D3" i="208" s="1"/>
  <c r="F2" i="208"/>
  <c r="F4" i="208" s="1"/>
  <c r="C2" i="208"/>
  <c r="D2" i="208" l="1"/>
  <c r="D4" i="208" s="1"/>
  <c r="C4" i="208"/>
  <c r="G2" i="208"/>
  <c r="G4" i="208" l="1"/>
  <c r="H2" i="208"/>
  <c r="H4" i="208" s="1"/>
</calcChain>
</file>

<file path=xl/sharedStrings.xml><?xml version="1.0" encoding="utf-8"?>
<sst xmlns="http://schemas.openxmlformats.org/spreadsheetml/2006/main" count="1999" uniqueCount="908">
  <si>
    <t>Ցանկ!A1</t>
  </si>
  <si>
    <t>-90</t>
  </si>
  <si>
    <t>-80</t>
  </si>
  <si>
    <t>-70</t>
  </si>
  <si>
    <t>-60</t>
  </si>
  <si>
    <t>-50</t>
  </si>
  <si>
    <t>-40</t>
  </si>
  <si>
    <t>-30</t>
  </si>
  <si>
    <t>-20</t>
  </si>
  <si>
    <t>-10</t>
  </si>
  <si>
    <t>10</t>
  </si>
  <si>
    <t>20</t>
  </si>
  <si>
    <t>30</t>
  </si>
  <si>
    <t>40</t>
  </si>
  <si>
    <t>50</t>
  </si>
  <si>
    <t>60</t>
  </si>
  <si>
    <t>70</t>
  </si>
  <si>
    <t>80</t>
  </si>
  <si>
    <t>90</t>
  </si>
  <si>
    <t>Column1</t>
  </si>
  <si>
    <t>Column2</t>
  </si>
  <si>
    <t>Column3</t>
  </si>
  <si>
    <t>Column4</t>
  </si>
  <si>
    <t>Column5</t>
  </si>
  <si>
    <t>2009/03</t>
  </si>
  <si>
    <t>2009/04</t>
  </si>
  <si>
    <t>2010/01</t>
  </si>
  <si>
    <t>2010/02</t>
  </si>
  <si>
    <t>2010/03</t>
  </si>
  <si>
    <t>2010/04</t>
  </si>
  <si>
    <t>2011/01</t>
  </si>
  <si>
    <t>2011/02</t>
  </si>
  <si>
    <t>2011/03</t>
  </si>
  <si>
    <t>2011/04</t>
  </si>
  <si>
    <t>2012/01</t>
  </si>
  <si>
    <t>2012/02</t>
  </si>
  <si>
    <t>2012/03</t>
  </si>
  <si>
    <t>2012/04</t>
  </si>
  <si>
    <t>2013/01</t>
  </si>
  <si>
    <t>2013/02</t>
  </si>
  <si>
    <t>2013/03</t>
  </si>
  <si>
    <t>2013/04</t>
  </si>
  <si>
    <t>2014/01</t>
  </si>
  <si>
    <t>2014/02</t>
  </si>
  <si>
    <t>2014/03</t>
  </si>
  <si>
    <t>2014/04</t>
  </si>
  <si>
    <t>2017/01</t>
  </si>
  <si>
    <t>2017/02</t>
  </si>
  <si>
    <t>2017/03</t>
  </si>
  <si>
    <t>2017/04</t>
  </si>
  <si>
    <t>2018/01</t>
  </si>
  <si>
    <t>2018/02</t>
  </si>
  <si>
    <t>2018/03</t>
  </si>
  <si>
    <t>2018/04</t>
  </si>
  <si>
    <t>2019/01</t>
  </si>
  <si>
    <t>2019/02</t>
  </si>
  <si>
    <t>2019/03</t>
  </si>
  <si>
    <t>2019/04</t>
  </si>
  <si>
    <t>2020/01</t>
  </si>
  <si>
    <t>2020/02</t>
  </si>
  <si>
    <t>2020/03</t>
  </si>
  <si>
    <t>2020/04</t>
  </si>
  <si>
    <t>2021/01</t>
  </si>
  <si>
    <t>2021/02</t>
  </si>
  <si>
    <t>2021/03</t>
  </si>
  <si>
    <t>2021/04</t>
  </si>
  <si>
    <t>2022/01</t>
  </si>
  <si>
    <t>2022/02</t>
  </si>
  <si>
    <t>2022/03</t>
  </si>
  <si>
    <t>2022/04</t>
  </si>
  <si>
    <t>2023/01</t>
  </si>
  <si>
    <t>2023/02</t>
  </si>
  <si>
    <t>2023/03</t>
  </si>
  <si>
    <t>2023/04</t>
  </si>
  <si>
    <t>2024/01</t>
  </si>
  <si>
    <t>2024/02</t>
  </si>
  <si>
    <t>2024/03</t>
  </si>
  <si>
    <t>2024/04</t>
  </si>
  <si>
    <t>2025/01</t>
  </si>
  <si>
    <t>2025/02</t>
  </si>
  <si>
    <t>2025/03</t>
  </si>
  <si>
    <t>2025/04</t>
  </si>
  <si>
    <t>2026/01</t>
  </si>
  <si>
    <t>II/10</t>
  </si>
  <si>
    <t>III</t>
  </si>
  <si>
    <t>IV</t>
  </si>
  <si>
    <t>I/11</t>
  </si>
  <si>
    <t>II</t>
  </si>
  <si>
    <t>I/12</t>
  </si>
  <si>
    <t>I/13</t>
  </si>
  <si>
    <t>I/14</t>
  </si>
  <si>
    <t>I/15</t>
  </si>
  <si>
    <t>I/16</t>
  </si>
  <si>
    <t>I/17</t>
  </si>
  <si>
    <t>I/18</t>
  </si>
  <si>
    <t>I/19</t>
  </si>
  <si>
    <t>I/20</t>
  </si>
  <si>
    <t>I/21</t>
  </si>
  <si>
    <t>I/22</t>
  </si>
  <si>
    <t>I/23</t>
  </si>
  <si>
    <t>I/24</t>
  </si>
  <si>
    <t>I/25</t>
  </si>
  <si>
    <t>I/26</t>
  </si>
  <si>
    <t>I 14</t>
  </si>
  <si>
    <t>I 15</t>
  </si>
  <si>
    <t>I 16</t>
  </si>
  <si>
    <t>I 17</t>
  </si>
  <si>
    <t>I 18</t>
  </si>
  <si>
    <t>I 19</t>
  </si>
  <si>
    <t>I 20</t>
  </si>
  <si>
    <t>I 21</t>
  </si>
  <si>
    <t>I 22</t>
  </si>
  <si>
    <t>I 23</t>
  </si>
  <si>
    <t>I 24</t>
  </si>
  <si>
    <t>I 25</t>
  </si>
  <si>
    <t>I 26</t>
  </si>
  <si>
    <t>I 2016</t>
  </si>
  <si>
    <t>I 2017</t>
  </si>
  <si>
    <t>I 2018</t>
  </si>
  <si>
    <t>I 2019</t>
  </si>
  <si>
    <t>I 2020</t>
  </si>
  <si>
    <t>I 2021</t>
  </si>
  <si>
    <t>I 2022</t>
  </si>
  <si>
    <t>2019/1</t>
  </si>
  <si>
    <t>2019/2</t>
  </si>
  <si>
    <t>2019/3</t>
  </si>
  <si>
    <t>2019/4</t>
  </si>
  <si>
    <t>2020/1</t>
  </si>
  <si>
    <t>2020/2</t>
  </si>
  <si>
    <t>2020/3</t>
  </si>
  <si>
    <t>2020/4</t>
  </si>
  <si>
    <t>2021/1</t>
  </si>
  <si>
    <t>2021/2</t>
  </si>
  <si>
    <t>2021/3</t>
  </si>
  <si>
    <t>2021/4</t>
  </si>
  <si>
    <t>2022/1</t>
  </si>
  <si>
    <t>2022/2</t>
  </si>
  <si>
    <t>2022/3</t>
  </si>
  <si>
    <t>2022/4</t>
  </si>
  <si>
    <t>2023/1</t>
  </si>
  <si>
    <t>Ill</t>
  </si>
  <si>
    <t>2014</t>
  </si>
  <si>
    <t>2017</t>
  </si>
  <si>
    <t>2018</t>
  </si>
  <si>
    <t>2019</t>
  </si>
  <si>
    <t>2020</t>
  </si>
  <si>
    <t>2021</t>
  </si>
  <si>
    <t>2022</t>
  </si>
  <si>
    <t>II 19</t>
  </si>
  <si>
    <t xml:space="preserve">IV </t>
  </si>
  <si>
    <t xml:space="preserve">II </t>
  </si>
  <si>
    <t>I 2023</t>
  </si>
  <si>
    <t>Old</t>
  </si>
  <si>
    <t>New</t>
  </si>
  <si>
    <t>Հ 12</t>
  </si>
  <si>
    <t>Փ</t>
  </si>
  <si>
    <t>Մ</t>
  </si>
  <si>
    <t>Ա</t>
  </si>
  <si>
    <t>Հ</t>
  </si>
  <si>
    <t>Օ</t>
  </si>
  <si>
    <t>Ս</t>
  </si>
  <si>
    <t>Ն</t>
  </si>
  <si>
    <t>Դ</t>
  </si>
  <si>
    <t>Հ 13</t>
  </si>
  <si>
    <t>Հ 14</t>
  </si>
  <si>
    <t>Հ 15</t>
  </si>
  <si>
    <t>Հ 16</t>
  </si>
  <si>
    <t>Հ 17</t>
  </si>
  <si>
    <t>Հ 18</t>
  </si>
  <si>
    <t xml:space="preserve">Ն1(2) </t>
  </si>
  <si>
    <t>USD/AMD</t>
  </si>
  <si>
    <t>EUR/AMD</t>
  </si>
  <si>
    <t>RUB/AMD</t>
  </si>
  <si>
    <t>2023/2</t>
  </si>
  <si>
    <t xml:space="preserve"> </t>
  </si>
  <si>
    <t>&lt;1.0%</t>
  </si>
  <si>
    <t>1.0-2.5%</t>
  </si>
  <si>
    <t>2.5-5.5%</t>
  </si>
  <si>
    <t>5.5-7.0%</t>
  </si>
  <si>
    <t>&gt;7.0%</t>
  </si>
  <si>
    <t>5.7 – 9.1</t>
  </si>
  <si>
    <t>4.6 – 6.6</t>
  </si>
  <si>
    <t>1.5 -– 10.0</t>
  </si>
  <si>
    <t>4.0 – 6.1</t>
  </si>
  <si>
    <t>0.6 – 9.5</t>
  </si>
  <si>
    <t>3.8 – 5.8</t>
  </si>
  <si>
    <t>0.4 – 9.2</t>
  </si>
  <si>
    <t>03.02.21-16.03.21</t>
  </si>
  <si>
    <t>17.03.21-04.05.21</t>
  </si>
  <si>
    <t>05.05.21-15.06.21</t>
  </si>
  <si>
    <t>16.06.21-03.08.21</t>
  </si>
  <si>
    <t>04.08.21-14.09.21</t>
  </si>
  <si>
    <t>15.09.21-02.11.21</t>
  </si>
  <si>
    <t>03.11.21-14.12.21</t>
  </si>
  <si>
    <t>15.12.21-01.02.22</t>
  </si>
  <si>
    <t>02.02.22-15.03.22</t>
  </si>
  <si>
    <t>16.03.22-03.05.22</t>
  </si>
  <si>
    <t>04.05.22-14.06.22</t>
  </si>
  <si>
    <t>15.06.22-02.08.22</t>
  </si>
  <si>
    <t>03.08.22-13.09.22</t>
  </si>
  <si>
    <t>14.09.22-01.11.22</t>
  </si>
  <si>
    <t>02.11.22-13.12.22</t>
  </si>
  <si>
    <t>14.12.22-31.01.23</t>
  </si>
  <si>
    <t>7․84</t>
  </si>
  <si>
    <t>9,65</t>
  </si>
  <si>
    <t>9,55</t>
  </si>
  <si>
    <t>31-Mar-23</t>
  </si>
  <si>
    <t>30-Dec-22</t>
  </si>
  <si>
    <t>31-Mar-22</t>
  </si>
  <si>
    <t>30-Dec-21</t>
  </si>
  <si>
    <t>29-Jan-21</t>
  </si>
  <si>
    <t>01.02.23-29.03.23</t>
  </si>
  <si>
    <t>6.7 - 7.4</t>
  </si>
  <si>
    <t>2026Q1</t>
  </si>
  <si>
    <t>2025Q1</t>
  </si>
  <si>
    <t>2024Q1</t>
  </si>
  <si>
    <t>2023Q1</t>
  </si>
  <si>
    <t>2022Q1</t>
  </si>
  <si>
    <t>2021Q1</t>
  </si>
  <si>
    <t>2020Q1</t>
  </si>
  <si>
    <t>2019Q1</t>
  </si>
  <si>
    <t>2018Q1</t>
  </si>
  <si>
    <t>2017Q1</t>
  </si>
  <si>
    <t>2016Q1</t>
  </si>
  <si>
    <t>2015Q1</t>
  </si>
  <si>
    <t>2014Q1</t>
  </si>
  <si>
    <t>2013Q1</t>
  </si>
  <si>
    <t>2012Q1</t>
  </si>
  <si>
    <t>2011Q1</t>
  </si>
  <si>
    <t>2010Q1</t>
  </si>
  <si>
    <t>2009Q1</t>
  </si>
  <si>
    <t>2008Q1</t>
  </si>
  <si>
    <t>2007Q1</t>
  </si>
  <si>
    <t>2006Q1</t>
  </si>
  <si>
    <t>2005Q1</t>
  </si>
  <si>
    <t>2004Q1</t>
  </si>
  <si>
    <t>2003Q1</t>
  </si>
  <si>
    <t>2002Q1</t>
  </si>
  <si>
    <t>2001Q1</t>
  </si>
  <si>
    <t>2000Q1</t>
  </si>
  <si>
    <t>1999Q1</t>
  </si>
  <si>
    <t>1998Q1</t>
  </si>
  <si>
    <t>1997Q1</t>
  </si>
  <si>
    <t>2022Q4</t>
  </si>
  <si>
    <t>2022Q3</t>
  </si>
  <si>
    <t>2022Q2</t>
  </si>
  <si>
    <t>2021Q4</t>
  </si>
  <si>
    <t>2021Q3</t>
  </si>
  <si>
    <t>2021Q2</t>
  </si>
  <si>
    <t>2020Q4</t>
  </si>
  <si>
    <t>2020Q3</t>
  </si>
  <si>
    <t>2020Q2</t>
  </si>
  <si>
    <t>2019Q4</t>
  </si>
  <si>
    <t>2019Q3</t>
  </si>
  <si>
    <t>2019Q2</t>
  </si>
  <si>
    <t>2018Q4</t>
  </si>
  <si>
    <t>2018Q3</t>
  </si>
  <si>
    <t>2018Q2</t>
  </si>
  <si>
    <t>2017Q4</t>
  </si>
  <si>
    <t>2017Q3</t>
  </si>
  <si>
    <t>2017Q2</t>
  </si>
  <si>
    <t>2016Q4</t>
  </si>
  <si>
    <t>2016Q3</t>
  </si>
  <si>
    <t>2016Q2</t>
  </si>
  <si>
    <t>2015Q4</t>
  </si>
  <si>
    <t>2015Q3</t>
  </si>
  <si>
    <t>2015Q2</t>
  </si>
  <si>
    <t>2014Q4</t>
  </si>
  <si>
    <t>2014Q3</t>
  </si>
  <si>
    <t>2014Q2</t>
  </si>
  <si>
    <t>2013Q4</t>
  </si>
  <si>
    <t>2013Q3</t>
  </si>
  <si>
    <t>2013Q2</t>
  </si>
  <si>
    <t>2012Q4</t>
  </si>
  <si>
    <t>2012Q3</t>
  </si>
  <si>
    <t>2012Q2</t>
  </si>
  <si>
    <t>2011Q4</t>
  </si>
  <si>
    <t>2011Q3</t>
  </si>
  <si>
    <t>2011Q2</t>
  </si>
  <si>
    <t>2010Q4</t>
  </si>
  <si>
    <t>2010Q3</t>
  </si>
  <si>
    <t>2010Q2</t>
  </si>
  <si>
    <t>04</t>
  </si>
  <si>
    <t>03</t>
  </si>
  <si>
    <t>02</t>
  </si>
  <si>
    <t>2023-01</t>
  </si>
  <si>
    <t>12</t>
  </si>
  <si>
    <t>11</t>
  </si>
  <si>
    <t>09</t>
  </si>
  <si>
    <t>08</t>
  </si>
  <si>
    <t>07</t>
  </si>
  <si>
    <t>06</t>
  </si>
  <si>
    <t>05</t>
  </si>
  <si>
    <t>2022-01</t>
  </si>
  <si>
    <t>2023M3</t>
  </si>
  <si>
    <t>2023M2</t>
  </si>
  <si>
    <t>2023M1</t>
  </si>
  <si>
    <t>2022M12</t>
  </si>
  <si>
    <t>2022M11</t>
  </si>
  <si>
    <t>2022M10</t>
  </si>
  <si>
    <t>2022M9</t>
  </si>
  <si>
    <t>2022M8</t>
  </si>
  <si>
    <t>2022M7</t>
  </si>
  <si>
    <t>2022M6</t>
  </si>
  <si>
    <t>2022M5</t>
  </si>
  <si>
    <t>2022M4</t>
  </si>
  <si>
    <t>2022M3</t>
  </si>
  <si>
    <t>2022M2</t>
  </si>
  <si>
    <t>2022M1</t>
  </si>
  <si>
    <t>2021M12</t>
  </si>
  <si>
    <t>2021M11</t>
  </si>
  <si>
    <t>2021M10</t>
  </si>
  <si>
    <t>2021M9</t>
  </si>
  <si>
    <t>2021M8</t>
  </si>
  <si>
    <t>2021M7</t>
  </si>
  <si>
    <t>2021M6</t>
  </si>
  <si>
    <t>2021M5</t>
  </si>
  <si>
    <t>2021M4</t>
  </si>
  <si>
    <t>2021M3</t>
  </si>
  <si>
    <t>2021M2</t>
  </si>
  <si>
    <t>2021M1</t>
  </si>
  <si>
    <t>2020M12</t>
  </si>
  <si>
    <t>2020M11</t>
  </si>
  <si>
    <t>2020M10</t>
  </si>
  <si>
    <t>2020M9</t>
  </si>
  <si>
    <t>2020M8</t>
  </si>
  <si>
    <t>2020M7</t>
  </si>
  <si>
    <t>2020M6</t>
  </si>
  <si>
    <t>2020M5</t>
  </si>
  <si>
    <t>2020M4</t>
  </si>
  <si>
    <t>2020M3</t>
  </si>
  <si>
    <t>2020M2</t>
  </si>
  <si>
    <t>2020M1</t>
  </si>
  <si>
    <t>2019M12</t>
  </si>
  <si>
    <t>2019M11</t>
  </si>
  <si>
    <t>2019M10</t>
  </si>
  <si>
    <t>2019M9</t>
  </si>
  <si>
    <t>2019M8</t>
  </si>
  <si>
    <t>2019M7</t>
  </si>
  <si>
    <t>2019M6</t>
  </si>
  <si>
    <t>2019M5</t>
  </si>
  <si>
    <t>2019M4</t>
  </si>
  <si>
    <t>2019M3</t>
  </si>
  <si>
    <t>2019M2</t>
  </si>
  <si>
    <t>2019M1</t>
  </si>
  <si>
    <t>2018M12</t>
  </si>
  <si>
    <t>2018M11</t>
  </si>
  <si>
    <t>2018M10</t>
  </si>
  <si>
    <t>2018M9</t>
  </si>
  <si>
    <t>2018M8</t>
  </si>
  <si>
    <t>2018M7</t>
  </si>
  <si>
    <t>2018M6</t>
  </si>
  <si>
    <t>2018M5</t>
  </si>
  <si>
    <t>2018M4</t>
  </si>
  <si>
    <t>2018M3</t>
  </si>
  <si>
    <t>2018M2</t>
  </si>
  <si>
    <t>2018M1</t>
  </si>
  <si>
    <t>2017M12</t>
  </si>
  <si>
    <t>2017M11</t>
  </si>
  <si>
    <t>2017M10</t>
  </si>
  <si>
    <t>2017M9</t>
  </si>
  <si>
    <t>2017M8</t>
  </si>
  <si>
    <t>2017M7</t>
  </si>
  <si>
    <t>2017M6</t>
  </si>
  <si>
    <t>2017M5</t>
  </si>
  <si>
    <t>2017M4</t>
  </si>
  <si>
    <t>2017M3</t>
  </si>
  <si>
    <t>2017M2</t>
  </si>
  <si>
    <t>2017M1</t>
  </si>
  <si>
    <t>2016M12</t>
  </si>
  <si>
    <t>2016M11</t>
  </si>
  <si>
    <t>2016M10</t>
  </si>
  <si>
    <t>2016M9</t>
  </si>
  <si>
    <t>2016M8</t>
  </si>
  <si>
    <t>2016M7</t>
  </si>
  <si>
    <t>2016M6</t>
  </si>
  <si>
    <t>2016M5</t>
  </si>
  <si>
    <t>2016M4</t>
  </si>
  <si>
    <t>2016M3</t>
  </si>
  <si>
    <t>2016M2</t>
  </si>
  <si>
    <t>2016M1</t>
  </si>
  <si>
    <t>2015M12</t>
  </si>
  <si>
    <t>2015M11</t>
  </si>
  <si>
    <t>2015M10</t>
  </si>
  <si>
    <t>2015M9</t>
  </si>
  <si>
    <t>2015M8</t>
  </si>
  <si>
    <t>2015M7</t>
  </si>
  <si>
    <t>2015M6</t>
  </si>
  <si>
    <t>2015M5</t>
  </si>
  <si>
    <t>2015M4</t>
  </si>
  <si>
    <t>2015M3</t>
  </si>
  <si>
    <t>2015M2</t>
  </si>
  <si>
    <t>2015M1</t>
  </si>
  <si>
    <t>2014M12</t>
  </si>
  <si>
    <t>2014M11</t>
  </si>
  <si>
    <t>2014M10</t>
  </si>
  <si>
    <t>2014M9</t>
  </si>
  <si>
    <t>2014M8</t>
  </si>
  <si>
    <t>2014M7</t>
  </si>
  <si>
    <t>2014M6</t>
  </si>
  <si>
    <t>2014M5</t>
  </si>
  <si>
    <t>2014M4</t>
  </si>
  <si>
    <t>2014M3</t>
  </si>
  <si>
    <t>2014M2</t>
  </si>
  <si>
    <t>2014M1</t>
  </si>
  <si>
    <t>2013M12</t>
  </si>
  <si>
    <t>2013M11</t>
  </si>
  <si>
    <t>2013M10</t>
  </si>
  <si>
    <t>2013M9</t>
  </si>
  <si>
    <t>2013M8</t>
  </si>
  <si>
    <t>2013M7</t>
  </si>
  <si>
    <t>2013M6</t>
  </si>
  <si>
    <t>2013M5</t>
  </si>
  <si>
    <t>2013M4</t>
  </si>
  <si>
    <t>2013M3</t>
  </si>
  <si>
    <t>2013M2</t>
  </si>
  <si>
    <t>2013M1</t>
  </si>
  <si>
    <t>2012M12</t>
  </si>
  <si>
    <t>2012M11</t>
  </si>
  <si>
    <t>2012M10</t>
  </si>
  <si>
    <t>2012M09</t>
  </si>
  <si>
    <t>2012M08</t>
  </si>
  <si>
    <t>2012M07</t>
  </si>
  <si>
    <t>2012M06</t>
  </si>
  <si>
    <t>2012M05</t>
  </si>
  <si>
    <t>2012M04</t>
  </si>
  <si>
    <t>2012M03</t>
  </si>
  <si>
    <t>2012M02</t>
  </si>
  <si>
    <t>2012M01</t>
  </si>
  <si>
    <t>2011M12</t>
  </si>
  <si>
    <t>2011M11</t>
  </si>
  <si>
    <t>2011M10</t>
  </si>
  <si>
    <t>2011M09</t>
  </si>
  <si>
    <t>2011M08</t>
  </si>
  <si>
    <t>2011M07</t>
  </si>
  <si>
    <t>2011M06</t>
  </si>
  <si>
    <t>2011M05</t>
  </si>
  <si>
    <t>2011M04</t>
  </si>
  <si>
    <t>2011M03</t>
  </si>
  <si>
    <t>2011M02</t>
  </si>
  <si>
    <t>2011M01</t>
  </si>
  <si>
    <t>2010M12</t>
  </si>
  <si>
    <t>2010M11</t>
  </si>
  <si>
    <t>2010M10</t>
  </si>
  <si>
    <t>2010M09</t>
  </si>
  <si>
    <t>2010M08</t>
  </si>
  <si>
    <t>2010M07</t>
  </si>
  <si>
    <t>2010M06</t>
  </si>
  <si>
    <t>2010M05</t>
  </si>
  <si>
    <t>2010M04</t>
  </si>
  <si>
    <t>2010M03</t>
  </si>
  <si>
    <t>2010M02</t>
  </si>
  <si>
    <t>2010M01</t>
  </si>
  <si>
    <t>2009M12</t>
  </si>
  <si>
    <t>2009M11</t>
  </si>
  <si>
    <t>2009M10</t>
  </si>
  <si>
    <t>2009M09</t>
  </si>
  <si>
    <t>2009M08</t>
  </si>
  <si>
    <t>2009M07</t>
  </si>
  <si>
    <t>2009M06</t>
  </si>
  <si>
    <t>2009M05</t>
  </si>
  <si>
    <t>2009M04</t>
  </si>
  <si>
    <t>2009M03</t>
  </si>
  <si>
    <t>2009M02</t>
  </si>
  <si>
    <t>2009M01</t>
  </si>
  <si>
    <t>2028Q4</t>
  </si>
  <si>
    <t>2028Q3</t>
  </si>
  <si>
    <t>2028Q2</t>
  </si>
  <si>
    <t>2028Q1</t>
  </si>
  <si>
    <t>2027Q4</t>
  </si>
  <si>
    <t>2027Q3</t>
  </si>
  <si>
    <t>2027Q2</t>
  </si>
  <si>
    <t>2027Q1</t>
  </si>
  <si>
    <t>2026Q4</t>
  </si>
  <si>
    <t>2026Q3</t>
  </si>
  <si>
    <t>2026Q2</t>
  </si>
  <si>
    <t>2025Q4</t>
  </si>
  <si>
    <t>2025Q3</t>
  </si>
  <si>
    <t>2025Q2</t>
  </si>
  <si>
    <t>2024Q4</t>
  </si>
  <si>
    <t>2024Q3</t>
  </si>
  <si>
    <t>2024Q2</t>
  </si>
  <si>
    <t>2023Q4</t>
  </si>
  <si>
    <t>2023Q3</t>
  </si>
  <si>
    <t>2023Q2</t>
  </si>
  <si>
    <t>2009Q4</t>
  </si>
  <si>
    <t>2009Q3</t>
  </si>
  <si>
    <t>2009Q2</t>
  </si>
  <si>
    <t>2008Q4</t>
  </si>
  <si>
    <t>2008Q3</t>
  </si>
  <si>
    <t>2008Q2</t>
  </si>
  <si>
    <t>2007Q4</t>
  </si>
  <si>
    <t>2007Q3</t>
  </si>
  <si>
    <t>2007Q2</t>
  </si>
  <si>
    <t>2006Q4</t>
  </si>
  <si>
    <t>2006Q3</t>
  </si>
  <si>
    <t>2006Q2</t>
  </si>
  <si>
    <t>CHARTS</t>
  </si>
  <si>
    <t>The USA economic growth scenario (%)</t>
  </si>
  <si>
    <t>The EU economic growth scenario (%)</t>
  </si>
  <si>
    <t>The Russia economic growth scenario (%)</t>
  </si>
  <si>
    <t xml:space="preserve">Inflation in partner countries (%) </t>
  </si>
  <si>
    <t>International copper price scenario</t>
  </si>
  <si>
    <t>International oil price scenario</t>
  </si>
  <si>
    <t>International food price scenario</t>
  </si>
  <si>
    <t>The commodity and food product (BCPI) "supercycles"  </t>
  </si>
  <si>
    <t>The Central Bank of Armenia estimates of the mid-term trends for real commodity and food product prices (index, 2000 = 100)</t>
  </si>
  <si>
    <t>Short-term inflation expectation estimates (%)</t>
  </si>
  <si>
    <t>Demand components contributing to the growth (percentage point)</t>
  </si>
  <si>
    <t>Change in real export and import of goods and services in the medium term (%)</t>
  </si>
  <si>
    <t>Fiscal impulse scenario (percentage point)</t>
  </si>
  <si>
    <t>Unemployment rate (%)</t>
  </si>
  <si>
    <t>Private nominal wage growth y/y (%)</t>
  </si>
  <si>
    <t>Unit labor costs growth y/y (%)</t>
  </si>
  <si>
    <t>Surveys on households' inflation expectations</t>
  </si>
  <si>
    <t>Possible economic development scenarios in the given situation</t>
  </si>
  <si>
    <t>In the period under review, the 12-month inflation has generally trended down, with the short-term estimate of the last two quarters revised downside</t>
  </si>
  <si>
    <t>Dynamics of individual elements of inflation, q/q annualized percentage growth </t>
  </si>
  <si>
    <t>Percentage change in tariffs of some services with relatively sticky prices against the previous month</t>
  </si>
  <si>
    <t>In the first quarter of 2023 the increase in dollar prices of import of goods and services speeded up to a certain extent against the same quarter of the previous year, y/y, %</t>
  </si>
  <si>
    <t>The structure of private spending, y/y growth</t>
  </si>
  <si>
    <t>In the first quarter of 2023 the fiscal policy's impact was contractionary relative to the previous quarter</t>
  </si>
  <si>
    <r>
      <t>In the first quarter of 2023 the state budget generated a surplus (billion of Armenian dram)</t>
    </r>
    <r>
      <rPr>
        <b/>
        <sz val="7"/>
        <color theme="1"/>
        <rFont val="GHEA Grapalat"/>
        <family val="3"/>
      </rPr>
      <t> </t>
    </r>
  </si>
  <si>
    <t>The GDP structure by sector, y/y growth, %</t>
  </si>
  <si>
    <t>Dynamics of some variables that are specific to Armenia's labor market </t>
  </si>
  <si>
    <t>The Beveridge Curve of Armenia's labor market, by workload per job vacancy </t>
  </si>
  <si>
    <t>Balance of the Republic of Armenia border crossings, January-December</t>
  </si>
  <si>
    <t>The information and communication industry's output growth and contribution to economic growth</t>
  </si>
  <si>
    <t>Average wage of registered non-resident employees and Armenia's IT industry wages </t>
  </si>
  <si>
    <t>Construction output in real estate sector and other sectors </t>
  </si>
  <si>
    <t>The share of private investment in GDP</t>
  </si>
  <si>
    <t>Private nominal wage, y/y growth, %</t>
  </si>
  <si>
    <t>Unit labor costs, y/y growth, %</t>
  </si>
  <si>
    <t xml:space="preserve">During the quarter the short-term interest rates continued shaping around the Central Bank’s policy rate </t>
  </si>
  <si>
    <t>Liquidity injected and absorbed through Central Bank transactions (average monthly inventory, million Armenian dram)</t>
  </si>
  <si>
    <t>In the first quarter of 2023 the government security yield spreads narrowed in short- and long-term segments</t>
  </si>
  <si>
    <t>Change in the loans provided by banks (12-month change)</t>
  </si>
  <si>
    <t>Change in the deposits attracted by banks (12-month change)</t>
  </si>
  <si>
    <t>Change in the deposits attracted by banks (12-month change) (non-residents)</t>
  </si>
  <si>
    <t xml:space="preserve">
The behavior of currency exchange rates against the Armenian dram
</t>
  </si>
  <si>
    <t>TABLES</t>
  </si>
  <si>
    <t xml:space="preserve">Real GDP growth (cumulative) probability distribution forecast </t>
  </si>
  <si>
    <t>Inflation probability distribution interval forecast</t>
  </si>
  <si>
    <t>Consumer price inflation by commodity items as key contributors</t>
  </si>
  <si>
    <t>Average interest rates in the financial market of Armenia</t>
  </si>
  <si>
    <t>Current quarter's scenario</t>
  </si>
  <si>
    <t>Actual inflation</t>
  </si>
  <si>
    <t>Previous quarter's scenario</t>
  </si>
  <si>
    <t>Lower part</t>
  </si>
  <si>
    <t>Target</t>
  </si>
  <si>
    <t>Upper part</t>
  </si>
  <si>
    <t>Inflation (12-month) scenario probability distribution for a 3-year policy horizon</t>
  </si>
  <si>
    <t xml:space="preserve">Real GDP growth (cumulative) scenario probability distribution for a 3-year policy horizon </t>
  </si>
  <si>
    <t>central</t>
  </si>
  <si>
    <t>previous scenario</t>
  </si>
  <si>
    <t>Variance, right-hand scale</t>
  </si>
  <si>
    <t>Inflation and "sticky" prices, y/y growth, seasonally adjusted (%)</t>
  </si>
  <si>
    <t>Tightening terms of commercial and industrial loans to large and medium-sized companies</t>
  </si>
  <si>
    <t>Tightening bank lending terms; lending and real GDP y/y growth ​</t>
  </si>
  <si>
    <t>Tightening terms of card loans</t>
  </si>
  <si>
    <t>Tightening terms of car loans</t>
  </si>
  <si>
    <t>Real GDP y/y growth (right-hand scale)</t>
  </si>
  <si>
    <t>"Sticky" prices</t>
  </si>
  <si>
    <t>CPI y/y growth</t>
  </si>
  <si>
    <t>Core inflation y/y growth</t>
  </si>
  <si>
    <t>CPI m/m annualized growth</t>
  </si>
  <si>
    <t>USA</t>
  </si>
  <si>
    <t>Eurozone</t>
  </si>
  <si>
    <t>Russia</t>
  </si>
  <si>
    <t>Real BCPI</t>
  </si>
  <si>
    <t>"Supercycles"</t>
  </si>
  <si>
    <t>The relation between commodity and global growth "supercycles" </t>
  </si>
  <si>
    <t>Global GDP growth "supercycle", right-hand scale</t>
  </si>
  <si>
    <t>Copper</t>
  </si>
  <si>
    <t>Food</t>
  </si>
  <si>
    <t>Oil</t>
  </si>
  <si>
    <t>"Supercycle"</t>
  </si>
  <si>
    <t>Q2, 2023 scenario</t>
  </si>
  <si>
    <t>Q1, 2023 scenario</t>
  </si>
  <si>
    <t>Construction permits</t>
  </si>
  <si>
    <t>Economic growth</t>
  </si>
  <si>
    <t>Private spending</t>
  </si>
  <si>
    <t>Public expenditures</t>
  </si>
  <si>
    <t>Net export</t>
  </si>
  <si>
    <t>Current account/GDP ratio medium-term scenario (%)</t>
  </si>
  <si>
    <t>Current account, scenario</t>
  </si>
  <si>
    <t>Current account, previous quarter's scenario</t>
  </si>
  <si>
    <t xml:space="preserve">Balance of trade, scenario </t>
  </si>
  <si>
    <t>Money transfers, scenario</t>
  </si>
  <si>
    <t xml:space="preserve">Balance of trade, previous quarter's scenario </t>
  </si>
  <si>
    <t>Money transfers, previous quarter's scenario</t>
  </si>
  <si>
    <t>Real export, %</t>
  </si>
  <si>
    <t>Real import, %</t>
  </si>
  <si>
    <t>Real export, previous scenario, %</t>
  </si>
  <si>
    <t>Real import, previous scenario, %</t>
  </si>
  <si>
    <t>Revenues impulse contribution</t>
  </si>
  <si>
    <t>Expenditures impulse contribution</t>
  </si>
  <si>
    <t>Fiscal impulse (previous quarter's scenario)</t>
  </si>
  <si>
    <t>Fiscal impulse</t>
  </si>
  <si>
    <t>2023 scenario</t>
  </si>
  <si>
    <t>Current scenario</t>
  </si>
  <si>
    <t>Private wages</t>
  </si>
  <si>
    <t>Will decrease</t>
  </si>
  <si>
    <t>Will stay same</t>
  </si>
  <si>
    <t>Will increase slowly</t>
  </si>
  <si>
    <t>Will increase quickly</t>
  </si>
  <si>
    <t>Will increase very quickly</t>
  </si>
  <si>
    <t>Find it difficult to answer</t>
  </si>
  <si>
    <t>Current program</t>
  </si>
  <si>
    <t>Scenario 1</t>
  </si>
  <si>
    <t>Scenario 2</t>
  </si>
  <si>
    <t xml:space="preserve">Inflation scenario variance, end-2023 </t>
  </si>
  <si>
    <t>Policy interest rate decision variance</t>
  </si>
  <si>
    <t>Q2, 2022 scenario</t>
  </si>
  <si>
    <t>Q3, 2022 scenario</t>
  </si>
  <si>
    <t>Q4, 2022 scenario</t>
  </si>
  <si>
    <t>Q1, 2023 scenario 2</t>
  </si>
  <si>
    <t>12-month core inflation</t>
  </si>
  <si>
    <t>The inflation environment persisted high, only demonstrating a certain weakening trend since the end of the year</t>
  </si>
  <si>
    <t>q/q, annualized core inflation</t>
  </si>
  <si>
    <t>12-month inflation</t>
  </si>
  <si>
    <t>Dynamics of individual elements of inflation against the respective month of the previous year, % </t>
  </si>
  <si>
    <t>Non-food products</t>
  </si>
  <si>
    <t>Non-food products excluding fuel</t>
  </si>
  <si>
    <t>Non-regulated services</t>
  </si>
  <si>
    <t>Imported food products</t>
  </si>
  <si>
    <t xml:space="preserve">Other services provided by banks, post offices </t>
  </si>
  <si>
    <t xml:space="preserve">Clothing repair and alterations </t>
  </si>
  <si>
    <t>Pet food</t>
  </si>
  <si>
    <t xml:space="preserve">Fees for legal services </t>
  </si>
  <si>
    <t>The share of those products in the services group, which have pushed prices up against the previous month</t>
  </si>
  <si>
    <t>Import total</t>
  </si>
  <si>
    <t>Import of services</t>
  </si>
  <si>
    <t>Import of goods</t>
  </si>
  <si>
    <t>Consumer goods</t>
  </si>
  <si>
    <t>Commodities</t>
  </si>
  <si>
    <t>Private consumption</t>
  </si>
  <si>
    <t>Gross accumulation of fixed private assets</t>
  </si>
  <si>
    <t>Previous private spending scenario</t>
  </si>
  <si>
    <t>Current private spending scenario</t>
  </si>
  <si>
    <t>In the first quarter of 2023 net export position further improved (net real export, y/y %, positive sign means improvement)</t>
  </si>
  <si>
    <t>Net export, right-hand scale</t>
  </si>
  <si>
    <t>Real export, y/y growth, %</t>
  </si>
  <si>
    <t>Real import, y/y growth, %</t>
  </si>
  <si>
    <t>Revenues impulse</t>
  </si>
  <si>
    <t>Expenditures impulse</t>
  </si>
  <si>
    <t>Consolidated budget revenues and grants</t>
  </si>
  <si>
    <t>Consolidated budget expenditures</t>
  </si>
  <si>
    <t>Budget deficit (- means deficit, + means surplus)</t>
  </si>
  <si>
    <t>Industry</t>
  </si>
  <si>
    <t>Agriculture</t>
  </si>
  <si>
    <t>Construction</t>
  </si>
  <si>
    <t>Services</t>
  </si>
  <si>
    <t xml:space="preserve">GDP: previous estimate </t>
  </si>
  <si>
    <t>GDP: current estimate</t>
  </si>
  <si>
    <t>Labor resources, index, 2011=100</t>
  </si>
  <si>
    <t>Labor force, index, 2011=100</t>
  </si>
  <si>
    <t>The employed, index, 2011=100</t>
  </si>
  <si>
    <t>Labor participation rate, %, right-hand scale</t>
  </si>
  <si>
    <t>Unemployment rate</t>
  </si>
  <si>
    <t>Job vacancies</t>
  </si>
  <si>
    <t>Republic of Armenia border crossings</t>
  </si>
  <si>
    <t>IT industry output growth</t>
  </si>
  <si>
    <t>Contribution to economic growth, right-hand scale</t>
  </si>
  <si>
    <t>Actual wage received by Armenia non-resident individuals</t>
  </si>
  <si>
    <t>Average wage in IT industry</t>
  </si>
  <si>
    <t>Construction carried out</t>
  </si>
  <si>
    <t>Construction (excluding real estate construction)</t>
  </si>
  <si>
    <t>Variance (right-hand scale)</t>
  </si>
  <si>
    <t>Private fixed assets</t>
  </si>
  <si>
    <t>Private investment/GDP share (right-hand scale)</t>
  </si>
  <si>
    <t>The long-term potential GDP growth and its elements</t>
  </si>
  <si>
    <t>Productivity</t>
  </si>
  <si>
    <t>Labor force</t>
  </si>
  <si>
    <t>Capital</t>
  </si>
  <si>
    <t>Potential growth, previous estimate</t>
  </si>
  <si>
    <t>Potential growth</t>
  </si>
  <si>
    <t>Current estimate</t>
  </si>
  <si>
    <t>Previous estimate</t>
  </si>
  <si>
    <t>Private sector wage</t>
  </si>
  <si>
    <t>Real output per employed</t>
  </si>
  <si>
    <t>Unit labor costs</t>
  </si>
  <si>
    <t>CBA repo average</t>
  </si>
  <si>
    <t>Interbank repo rate</t>
  </si>
  <si>
    <t>CBA refinancing rate</t>
  </si>
  <si>
    <t>CBA deposit facility</t>
  </si>
  <si>
    <t>Lombard repo facility</t>
  </si>
  <si>
    <t>Deposit</t>
  </si>
  <si>
    <t>Deposit auctions</t>
  </si>
  <si>
    <t>Reverse repo</t>
  </si>
  <si>
    <t>Foreign curreny swap (attraction)</t>
  </si>
  <si>
    <t>Repo (up to 7 days)</t>
  </si>
  <si>
    <t>Lombard repo</t>
  </si>
  <si>
    <t>Structural repo (91-day)</t>
  </si>
  <si>
    <t>Foreign currency swap (allocation)</t>
  </si>
  <si>
    <t>Liquidity, net</t>
  </si>
  <si>
    <t>J 19</t>
  </si>
  <si>
    <t>F</t>
  </si>
  <si>
    <t>M</t>
  </si>
  <si>
    <t>A</t>
  </si>
  <si>
    <t>S</t>
  </si>
  <si>
    <t>O</t>
  </si>
  <si>
    <t>N</t>
  </si>
  <si>
    <t>D</t>
  </si>
  <si>
    <t xml:space="preserve">J </t>
  </si>
  <si>
    <t>J 23</t>
  </si>
  <si>
    <t>J 22</t>
  </si>
  <si>
    <t>J 21</t>
  </si>
  <si>
    <t>J 20</t>
  </si>
  <si>
    <t>Armenian dram</t>
  </si>
  <si>
    <t>Foreign currency</t>
  </si>
  <si>
    <t>Total</t>
  </si>
  <si>
    <t>Total volume (right-hand scale)</t>
  </si>
  <si>
    <t>Total (right-hand scale)</t>
  </si>
  <si>
    <t>Table 1</t>
  </si>
  <si>
    <t>Inflation probability distribution interval</t>
  </si>
  <si>
    <t xml:space="preserve">Q2, 2023 </t>
  </si>
  <si>
    <t xml:space="preserve">Q3, 2023 </t>
  </si>
  <si>
    <t xml:space="preserve">Q4, 2023 </t>
  </si>
  <si>
    <t xml:space="preserve">Q1, 2024 </t>
  </si>
  <si>
    <t xml:space="preserve">Q2, 2024  </t>
  </si>
  <si>
    <t xml:space="preserve">Q3, 2024 </t>
  </si>
  <si>
    <t xml:space="preserve">Q4, 2024 </t>
  </si>
  <si>
    <t xml:space="preserve">Q1, 2025 </t>
  </si>
  <si>
    <t xml:space="preserve">Q2, 2025 </t>
  </si>
  <si>
    <t xml:space="preserve">Q3, 2025 </t>
  </si>
  <si>
    <t xml:space="preserve">Q4, 2025  </t>
  </si>
  <si>
    <t xml:space="preserve">Q1, 2026 </t>
  </si>
  <si>
    <t>Table 2</t>
  </si>
  <si>
    <t>Real GDP growth (cumulative) forecast probability distribution</t>
  </si>
  <si>
    <t>Period</t>
  </si>
  <si>
    <t>30% probability distribution</t>
  </si>
  <si>
    <t>90% probability distribution</t>
  </si>
  <si>
    <t>January - December 2023 / January - December 2022</t>
  </si>
  <si>
    <t>January - December 2024 / January - December 2023</t>
  </si>
  <si>
    <t>January - December 2025 /                           January - December 2024</t>
  </si>
  <si>
    <t>January - June 2026 /                           January - June 2025</t>
  </si>
  <si>
    <t>Table 4</t>
  </si>
  <si>
    <t>Commodity/item</t>
  </si>
  <si>
    <t>Weight</t>
  </si>
  <si>
    <t>12-month inflation: March 2023</t>
  </si>
  <si>
    <t>Contribution to inflation y/y</t>
  </si>
  <si>
    <t>Core inflation</t>
  </si>
  <si>
    <t>Bread and cereals</t>
  </si>
  <si>
    <t>Meat</t>
  </si>
  <si>
    <t>Oils and fats</t>
  </si>
  <si>
    <t>Sugar</t>
  </si>
  <si>
    <t>Dairy products</t>
  </si>
  <si>
    <t>Alcoholic beverage</t>
  </si>
  <si>
    <t>Tobacco</t>
  </si>
  <si>
    <t>Clothing</t>
  </si>
  <si>
    <t>Footwear</t>
  </si>
  <si>
    <t>Household appliances</t>
  </si>
  <si>
    <t>Fuel</t>
  </si>
  <si>
    <t xml:space="preserve">Air passenger transportation services </t>
  </si>
  <si>
    <t xml:space="preserve">Outpatient care services </t>
  </si>
  <si>
    <t xml:space="preserve">Actual rent paid by the tenant for additional accommodation </t>
  </si>
  <si>
    <t xml:space="preserve">Restaurants and hotels </t>
  </si>
  <si>
    <t xml:space="preserve">Fees for services of banks, post offices </t>
  </si>
  <si>
    <t>Seasonal food products</t>
  </si>
  <si>
    <t>Eggs</t>
  </si>
  <si>
    <t>Fruits</t>
  </si>
  <si>
    <t>Vegetables</t>
  </si>
  <si>
    <t>Regulated services</t>
  </si>
  <si>
    <t>Table 5</t>
  </si>
  <si>
    <t>Average interest rates in Armenia's financial market</t>
  </si>
  <si>
    <t>Indicators</t>
  </si>
  <si>
    <t xml:space="preserve">Central Bank refinancing rate  </t>
  </si>
  <si>
    <t xml:space="preserve">Central Bank repo rate   </t>
  </si>
  <si>
    <t xml:space="preserve">Interbank repo rate (up to 7-day) </t>
  </si>
  <si>
    <t>Yield of government securities on a yield curve (average indicator)</t>
  </si>
  <si>
    <t>Medium-term notes (5-year)</t>
  </si>
  <si>
    <t>Short-term treasury bills (1-year)</t>
  </si>
  <si>
    <t>Long-term bonds (30-year)</t>
  </si>
  <si>
    <t>ARMENIA’S MAIN MACROECONOMIC INDICATORS AS PER THE SCENARIO PRESENTED</t>
  </si>
  <si>
    <t>actual</t>
  </si>
  <si>
    <t>program</t>
  </si>
  <si>
    <t> Indicators</t>
  </si>
  <si>
    <t>External sector</t>
  </si>
  <si>
    <t xml:space="preserve">FAO index </t>
  </si>
  <si>
    <t>Domestic economy</t>
  </si>
  <si>
    <t>Prices </t>
  </si>
  <si>
    <t>Gross product</t>
  </si>
  <si>
    <t>Supply</t>
  </si>
  <si>
    <t>Demand</t>
  </si>
  <si>
    <t>Consumption (%, real growth)</t>
  </si>
  <si>
    <t xml:space="preserve">   Public consumption (%, real growth)</t>
  </si>
  <si>
    <t xml:space="preserve">   Private consumption (%, real growth)</t>
  </si>
  <si>
    <t xml:space="preserve">Gross accumulation of fixed assets* (%, real growth) </t>
  </si>
  <si>
    <t xml:space="preserve">   Public investment** (%, real growth)</t>
  </si>
  <si>
    <t xml:space="preserve">   Gross accumulation of private fixed assets (%, real growth)</t>
  </si>
  <si>
    <t>Export of goods and services (%, real growth)</t>
  </si>
  <si>
    <t>Import of goods and services (%, real growth)</t>
  </si>
  <si>
    <t>Current account</t>
  </si>
  <si>
    <r>
      <t xml:space="preserve">USA economic growth </t>
    </r>
    <r>
      <rPr>
        <i/>
        <sz val="8"/>
        <color rgb="FF000000"/>
        <rFont val="GHEA Grapalat"/>
        <family val="3"/>
      </rPr>
      <t>(%, real growth)</t>
    </r>
  </si>
  <si>
    <r>
      <t xml:space="preserve">Eurozone economic growth </t>
    </r>
    <r>
      <rPr>
        <i/>
        <sz val="8"/>
        <color rgb="FF000000"/>
        <rFont val="GHEA Grapalat"/>
        <family val="3"/>
      </rPr>
      <t>(%, real growth)</t>
    </r>
  </si>
  <si>
    <r>
      <t xml:space="preserve">Russia economic growth </t>
    </r>
    <r>
      <rPr>
        <i/>
        <sz val="8"/>
        <color rgb="FF000000"/>
        <rFont val="GHEA Grapalat"/>
        <family val="3"/>
      </rPr>
      <t>(%, real growth)</t>
    </r>
  </si>
  <si>
    <r>
      <t xml:space="preserve">USA inflation </t>
    </r>
    <r>
      <rPr>
        <i/>
        <sz val="8"/>
        <color rgb="FF000000"/>
        <rFont val="GHEA Grapalat"/>
        <family val="3"/>
      </rPr>
      <t>(average, %)</t>
    </r>
  </si>
  <si>
    <r>
      <t xml:space="preserve">Eurozone inflation </t>
    </r>
    <r>
      <rPr>
        <i/>
        <sz val="8"/>
        <color rgb="FF000000"/>
        <rFont val="GHEA Grapalat"/>
        <family val="3"/>
      </rPr>
      <t>(average, %)</t>
    </r>
  </si>
  <si>
    <r>
      <t xml:space="preserve">Russia inflation </t>
    </r>
    <r>
      <rPr>
        <i/>
        <sz val="8"/>
        <color rgb="FF000000"/>
        <rFont val="GHEA Grapalat"/>
        <family val="3"/>
      </rPr>
      <t>(average, %)</t>
    </r>
  </si>
  <si>
    <r>
      <t xml:space="preserve">Oil price </t>
    </r>
    <r>
      <rPr>
        <i/>
        <sz val="8"/>
        <color rgb="FF000000"/>
        <rFont val="GHEA Grapalat"/>
        <family val="3"/>
      </rPr>
      <t>(dollar/barrel)</t>
    </r>
  </si>
  <si>
    <r>
      <t xml:space="preserve">Copper price </t>
    </r>
    <r>
      <rPr>
        <i/>
        <sz val="8"/>
        <color rgb="FF000000"/>
        <rFont val="GHEA Grapalat"/>
        <family val="3"/>
      </rPr>
      <t>(dollar/ton)</t>
    </r>
  </si>
  <si>
    <r>
      <t xml:space="preserve">Inflation </t>
    </r>
    <r>
      <rPr>
        <i/>
        <sz val="8"/>
        <color rgb="FF000000"/>
        <rFont val="GHEA Grapalat"/>
        <family val="3"/>
      </rPr>
      <t>(y/y, end period, %)</t>
    </r>
  </si>
  <si>
    <r>
      <t xml:space="preserve">Consumer price index </t>
    </r>
    <r>
      <rPr>
        <i/>
        <sz val="8"/>
        <color rgb="FF000000"/>
        <rFont val="GHEA Grapalat"/>
        <family val="3"/>
      </rPr>
      <t>(y/y, average, %)</t>
    </r>
  </si>
  <si>
    <r>
      <t xml:space="preserve">Core inflation </t>
    </r>
    <r>
      <rPr>
        <i/>
        <sz val="8"/>
        <color rgb="FF000000"/>
        <rFont val="GHEA Grapalat"/>
        <family val="3"/>
      </rPr>
      <t>(y/y, average, %)</t>
    </r>
  </si>
  <si>
    <r>
      <t xml:space="preserve">GDP </t>
    </r>
    <r>
      <rPr>
        <i/>
        <sz val="8"/>
        <color rgb="FF000000"/>
        <rFont val="GHEA Grapalat"/>
        <family val="3"/>
      </rPr>
      <t>(billion of Armenian dram)</t>
    </r>
  </si>
  <si>
    <r>
      <t xml:space="preserve">GDP </t>
    </r>
    <r>
      <rPr>
        <i/>
        <sz val="8"/>
        <color rgb="FF000000"/>
        <rFont val="GHEA Grapalat"/>
        <family val="3"/>
      </rPr>
      <t>(%, real growth)</t>
    </r>
  </si>
  <si>
    <r>
      <t xml:space="preserve">Industry </t>
    </r>
    <r>
      <rPr>
        <i/>
        <sz val="8"/>
        <color rgb="FF000000"/>
        <rFont val="GHEA Grapalat"/>
        <family val="3"/>
      </rPr>
      <t>(%, real growth)</t>
    </r>
  </si>
  <si>
    <r>
      <t xml:space="preserve">Agriculture </t>
    </r>
    <r>
      <rPr>
        <i/>
        <sz val="8"/>
        <color rgb="FF000000"/>
        <rFont val="GHEA Grapalat"/>
        <family val="3"/>
      </rPr>
      <t>(%, real growth)</t>
    </r>
  </si>
  <si>
    <r>
      <t xml:space="preserve">Construction </t>
    </r>
    <r>
      <rPr>
        <i/>
        <sz val="8"/>
        <color rgb="FF000000"/>
        <rFont val="GHEA Grapalat"/>
        <family val="3"/>
      </rPr>
      <t>(%, real growth)</t>
    </r>
  </si>
  <si>
    <r>
      <t xml:space="preserve">Services </t>
    </r>
    <r>
      <rPr>
        <i/>
        <sz val="8"/>
        <color rgb="FF000000"/>
        <rFont val="GHEA Grapalat"/>
        <family val="3"/>
      </rPr>
      <t>(%, real growth)</t>
    </r>
  </si>
  <si>
    <r>
      <t xml:space="preserve">Tax, net </t>
    </r>
    <r>
      <rPr>
        <i/>
        <sz val="8"/>
        <color rgb="FF000000"/>
        <rFont val="GHEA Grapalat"/>
        <family val="3"/>
      </rPr>
      <t>(%, real growth)</t>
    </r>
  </si>
  <si>
    <r>
      <t xml:space="preserve">Balance of trade </t>
    </r>
    <r>
      <rPr>
        <i/>
        <sz val="8"/>
        <color rgb="FF000000"/>
        <rFont val="GHEA Grapalat"/>
        <family val="3"/>
      </rPr>
      <t xml:space="preserve">(million of US dollar) </t>
    </r>
  </si>
  <si>
    <r>
      <t xml:space="preserve">Balance of services </t>
    </r>
    <r>
      <rPr>
        <i/>
        <sz val="8"/>
        <color rgb="FF000000"/>
        <rFont val="GHEA Grapalat"/>
        <family val="3"/>
      </rPr>
      <t xml:space="preserve">(million of US dollar) </t>
    </r>
  </si>
  <si>
    <r>
      <t xml:space="preserve">Money transfers </t>
    </r>
    <r>
      <rPr>
        <i/>
        <sz val="8"/>
        <color rgb="FF000000"/>
        <rFont val="GHEA Grapalat"/>
        <family val="3"/>
      </rPr>
      <t>(million of US dollar)</t>
    </r>
  </si>
  <si>
    <r>
      <t xml:space="preserve">Current account </t>
    </r>
    <r>
      <rPr>
        <i/>
        <sz val="8"/>
        <color rgb="FF000000"/>
        <rFont val="GHEA Grapalat"/>
        <family val="3"/>
      </rPr>
      <t xml:space="preserve">(million of US dollar) </t>
    </r>
  </si>
  <si>
    <r>
      <t xml:space="preserve">Balance of trade </t>
    </r>
    <r>
      <rPr>
        <i/>
        <sz val="8"/>
        <color rgb="FF000000"/>
        <rFont val="GHEA Grapalat"/>
        <family val="3"/>
      </rPr>
      <t xml:space="preserve">(share in GDP, %) </t>
    </r>
  </si>
  <si>
    <r>
      <t xml:space="preserve">Balance of services </t>
    </r>
    <r>
      <rPr>
        <i/>
        <sz val="8"/>
        <color rgb="FF000000"/>
        <rFont val="GHEA Grapalat"/>
        <family val="3"/>
      </rPr>
      <t>(share in GDP, %)</t>
    </r>
  </si>
  <si>
    <r>
      <t xml:space="preserve">Money transfers </t>
    </r>
    <r>
      <rPr>
        <i/>
        <sz val="8"/>
        <color rgb="FF000000"/>
        <rFont val="GHEA Grapalat"/>
        <family val="3"/>
      </rPr>
      <t xml:space="preserve">(share in GDP, %) </t>
    </r>
  </si>
  <si>
    <r>
      <t xml:space="preserve">Current account </t>
    </r>
    <r>
      <rPr>
        <i/>
        <sz val="8"/>
        <color rgb="FF000000"/>
        <rFont val="GHEA Grapalat"/>
        <family val="3"/>
      </rPr>
      <t>(share in GDP, %)</t>
    </r>
  </si>
  <si>
    <t>Public sector***</t>
  </si>
  <si>
    <r>
      <t xml:space="preserve">Revenues and grants </t>
    </r>
    <r>
      <rPr>
        <i/>
        <sz val="8"/>
        <color rgb="FF000000"/>
        <rFont val="GHEA Grapalat"/>
        <family val="3"/>
      </rPr>
      <t>(billion of Armenian dram)</t>
    </r>
  </si>
  <si>
    <r>
      <t xml:space="preserve">Tax revenues </t>
    </r>
    <r>
      <rPr>
        <i/>
        <sz val="8"/>
        <color rgb="FF000000"/>
        <rFont val="GHEA Grapalat"/>
        <family val="3"/>
      </rPr>
      <t>(billion of Armenian dram)</t>
    </r>
  </si>
  <si>
    <r>
      <t xml:space="preserve">Expenditures </t>
    </r>
    <r>
      <rPr>
        <i/>
        <sz val="8"/>
        <color rgb="FF000000"/>
        <rFont val="GHEA Grapalat"/>
        <family val="3"/>
      </rPr>
      <t>(billion of Armenian dram)</t>
    </r>
  </si>
  <si>
    <r>
      <t xml:space="preserve">Deficit </t>
    </r>
    <r>
      <rPr>
        <i/>
        <sz val="8"/>
        <color rgb="FF000000"/>
        <rFont val="GHEA Grapalat"/>
        <family val="3"/>
      </rPr>
      <t xml:space="preserve">(billion of Armenian dram) </t>
    </r>
  </si>
  <si>
    <r>
      <t xml:space="preserve">Revenues and grants </t>
    </r>
    <r>
      <rPr>
        <i/>
        <sz val="8"/>
        <color rgb="FF000000"/>
        <rFont val="GHEA Grapalat"/>
        <family val="3"/>
      </rPr>
      <t>(share in GDP, %)</t>
    </r>
  </si>
  <si>
    <r>
      <t xml:space="preserve">Tax revenues </t>
    </r>
    <r>
      <rPr>
        <i/>
        <sz val="8"/>
        <color rgb="FF000000"/>
        <rFont val="GHEA Grapalat"/>
        <family val="3"/>
      </rPr>
      <t>(share in GDP, %)</t>
    </r>
  </si>
  <si>
    <r>
      <t xml:space="preserve">Expenditures </t>
    </r>
    <r>
      <rPr>
        <i/>
        <sz val="8"/>
        <color rgb="FF000000"/>
        <rFont val="GHEA Grapalat"/>
        <family val="3"/>
      </rPr>
      <t xml:space="preserve">(share in GDP, %) </t>
    </r>
  </si>
  <si>
    <r>
      <t xml:space="preserve">Deficit </t>
    </r>
    <r>
      <rPr>
        <i/>
        <sz val="8"/>
        <color rgb="FF000000"/>
        <rFont val="GHEA Grapalat"/>
        <family val="3"/>
      </rPr>
      <t>(share in GDP, %)</t>
    </r>
  </si>
  <si>
    <t>Monetary sector</t>
  </si>
  <si>
    <r>
      <t xml:space="preserve">Broad money </t>
    </r>
    <r>
      <rPr>
        <i/>
        <sz val="8"/>
        <color rgb="FF000000"/>
        <rFont val="GHEA Grapalat"/>
        <family val="3"/>
      </rPr>
      <t xml:space="preserve">(y/y, end period, %) </t>
    </r>
  </si>
  <si>
    <r>
      <t xml:space="preserve">Dram broad money </t>
    </r>
    <r>
      <rPr>
        <i/>
        <sz val="8"/>
        <color rgb="FF000000"/>
        <rFont val="GHEA Grapalat"/>
        <family val="3"/>
      </rPr>
      <t>(y/y, end period, %)</t>
    </r>
  </si>
  <si>
    <r>
      <t xml:space="preserve">Loans to economy </t>
    </r>
    <r>
      <rPr>
        <i/>
        <sz val="8"/>
        <color rgb="FF000000"/>
        <rFont val="GHEA Grapalat"/>
        <family val="3"/>
      </rPr>
      <t xml:space="preserve">(y/y, end period, %) </t>
    </r>
  </si>
  <si>
    <r>
      <t>USD/AMD</t>
    </r>
    <r>
      <rPr>
        <i/>
        <sz val="8"/>
        <color rgb="FF000000"/>
        <rFont val="GHEA Grapalat"/>
        <family val="3"/>
      </rPr>
      <t xml:space="preserve"> (Armenian dram for one US dollar)</t>
    </r>
  </si>
  <si>
    <t>* From now on the Central Bank of Armenia will only present the indicator of gross fixed asset accumulation instead of gross accumulation, since the change in tangible working capital inventories is calculated by Armenia’s Statistics Committee as a balancing item and it does not show the true level of gross accumulation. See https://www.armstat.am/file/article/sv_04_19a_112.pdf.</t>
  </si>
  <si>
    <t>** Actual indicators of public investment are the capital expenditures of the consolidated budget, and the estimates are based on a revised macro-framework, 2023-2025, available at the time.</t>
  </si>
  <si>
    <t>*** The 2023 budget indicators are the Central Bank of Armenia estimate. The 2024-2025 indicators are presented from the state Mid-Term Expenditures Framework.</t>
  </si>
  <si>
    <t>Table 3</t>
  </si>
  <si>
    <t>Possible developments, if the assumption mentioned proves correct</t>
  </si>
  <si>
    <t xml:space="preserve">The sanctions against Russia will carry on over the entire policy horizon. 
The bankruptcies of some banks in the US financial sector recently will not be systemic in nature, including as a result of adequate policy measures.
Terms of lending tightened by the US banking system will have some negative impact on the real sector in the medium term.  
The fiscal policy in Russia will be deficit-driven; the recovery of private demand will be faster.
As approved by OPEC+ member countries, the agreement to reduce oil production by an extra 1.6 mln/b per day from April of 2023 will be effectively adhered to up until end-2024. 
As global demand continues to slow and supply chains go full recovery in a time when economic policies tighten up, the real commodity and food product prices will further be adjusted downside, shaping around the fundamentals-driven levels in the medium run.
</t>
  </si>
  <si>
    <t xml:space="preserve">The fiscal policy is expected to be contractionary in terms of both expenditures and revenues in 2023. </t>
  </si>
  <si>
    <t>Armenia’s export opportunities continue to expand given the potential growth in the manufacturing and IT sectors, as well as the persistently high external demand.</t>
  </si>
  <si>
    <t xml:space="preserve">In the medium-term perspective, the mining sector is expected to make a certain positive contribution to the growth of the GDP potential. </t>
  </si>
  <si>
    <r>
      <rPr>
        <b/>
        <sz val="8"/>
        <color theme="1"/>
        <rFont val="GHEA Grapalat"/>
        <family val="3"/>
      </rPr>
      <t>In 2023, the fiscal policy is estimated to have about 1.3 percentage point contractionary impact (in case that the annual tax revenues plan and as much as 98% of the adjusted expenditures plan are executed) primarily by maintaining the level of expenditures on the back of higher economic growth. In the medium term, according to the estimates in the Mid-Term Expenditures Framework 2024-2026, a minor stimulative effect of the fiscal policy is expected.</t>
    </r>
    <r>
      <rPr>
        <sz val="8"/>
        <color theme="1"/>
        <rFont val="GHEA Grapalat"/>
        <family val="3"/>
      </rPr>
      <t xml:space="preserve">    </t>
    </r>
  </si>
  <si>
    <t xml:space="preserve">Additional positive developments, including by way of some expanding of production capacity, will carry on in the manufacturing sector. 
Given a persisting influx of international visitors, positive trends in external demand will continue in the short term.
High growth in Information and Communication sector will be maintained in the short term, which will have between a 1.8-2.0 percentage point positive impact on the GDP potential in 2023.
</t>
  </si>
  <si>
    <t xml:space="preserve">The economic growth in the USA and the Eurozone - principal trade partners to Armenia - will continue to be low, and the economic recovery in Russia will proceed at a faster pace, mainly owing to quicker rehabilitation of the manufacturing industry and growth of the construction sector. 
Downside price adjustments in commodity and food product markets will yet carry on.  
Inflation in the US and the EU will continue to be influenced by falling commodity prices; however, the price inflation in services will remain elevated.   
Inflation on goods with relatively “sticky” prices will still hover at high levels. The European Central Bank will further tighten monetary conditions to a certain extent, and the US Federal Reserve System will maintain tight monetary conditions. In the USA and the Eurozone countries, inflation will gradually return to its target at the end of the forecast horizon only.
</t>
  </si>
  <si>
    <t>The operation of the Amulsar mine will contribute positively to the Armenia’s potential growth between 2023-2025. Specifically, the contribution of Amulsar to accelerating the potentail growth will be reflected in strong growth in the construction sector and higher investment activity (about 1.0 percentage point in GDP) in 2023, and in the expanded output and export potential (some additional 2.0 percentage point contribution to the GDP) in 2024 and, to a certain extent, in 2025.</t>
  </si>
  <si>
    <t>Chart 1</t>
  </si>
  <si>
    <t>Chart 2</t>
  </si>
  <si>
    <t>Chart 3</t>
  </si>
  <si>
    <t>Chart 4</t>
  </si>
  <si>
    <t>Chart 5</t>
  </si>
  <si>
    <t>Chart 6</t>
  </si>
  <si>
    <t>Chart 7</t>
  </si>
  <si>
    <t>Chart 8</t>
  </si>
  <si>
    <t>Chart 9</t>
  </si>
  <si>
    <t>Chart 10</t>
  </si>
  <si>
    <t>Chart 11</t>
  </si>
  <si>
    <t>Chart 12</t>
  </si>
  <si>
    <t>Chart 13</t>
  </si>
  <si>
    <t>Chart 14</t>
  </si>
  <si>
    <t>Chart 15</t>
  </si>
  <si>
    <t>Chart 16</t>
  </si>
  <si>
    <t>Chart 17</t>
  </si>
  <si>
    <t>Chart 18</t>
  </si>
  <si>
    <t>Chart 19</t>
  </si>
  <si>
    <t>Chart 20</t>
  </si>
  <si>
    <t>Chart 21</t>
  </si>
  <si>
    <t>Chart 22</t>
  </si>
  <si>
    <t>Chart 23</t>
  </si>
  <si>
    <t>Chart 24</t>
  </si>
  <si>
    <t>Chart 25</t>
  </si>
  <si>
    <t>Chart 26</t>
  </si>
  <si>
    <t>Chart 27</t>
  </si>
  <si>
    <t>Chart 28</t>
  </si>
  <si>
    <t>Chart 29</t>
  </si>
  <si>
    <t>Chart 30</t>
  </si>
  <si>
    <t>Chart 31</t>
  </si>
  <si>
    <t>Chart 32</t>
  </si>
  <si>
    <t>Chart 33</t>
  </si>
  <si>
    <t>Chart 34</t>
  </si>
  <si>
    <t>Chart 35</t>
  </si>
  <si>
    <t>Chart 36</t>
  </si>
  <si>
    <t>Chart 37</t>
  </si>
  <si>
    <t>Chart 38</t>
  </si>
  <si>
    <t>Chart 39</t>
  </si>
  <si>
    <t>Chart 40</t>
  </si>
  <si>
    <t>Chart 41</t>
  </si>
  <si>
    <t>Chart 42</t>
  </si>
  <si>
    <t>Chart 43</t>
  </si>
  <si>
    <t>Chart 44</t>
  </si>
  <si>
    <t>Chart 45</t>
  </si>
  <si>
    <t>Chart 46</t>
  </si>
  <si>
    <t>Chart 47</t>
  </si>
  <si>
    <t>Chart 48</t>
  </si>
  <si>
    <t>Chart 49</t>
  </si>
  <si>
    <t>Chart 50</t>
  </si>
  <si>
    <t>Chart 51</t>
  </si>
  <si>
    <t>Chart 52</t>
  </si>
  <si>
    <t>Chart 53</t>
  </si>
  <si>
    <t>Chart 54</t>
  </si>
  <si>
    <t>Chart 55</t>
  </si>
  <si>
    <t>Chart 56</t>
  </si>
  <si>
    <t xml:space="preserve">Inflation (12-month) scenario probability distribution for a 3-year policy horizon </t>
  </si>
  <si>
    <t>Main judgments and assumptions</t>
  </si>
  <si>
    <t>ARMENIA: SELECTED MACROECONOMIC INDICATORS</t>
  </si>
  <si>
    <t>List!A1</t>
  </si>
  <si>
    <t>Real GDP growth (cumulative)1 scenario probability distribution for a 3-year policy horizon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</si>
</sst>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 numFmtId="166" formatCode="0.0_)"/>
    <numFmt numFmtId="167" formatCode="[$-409]dd\-mmm\-yy;@"/>
    <numFmt numFmtId="168" formatCode="_(* #,##0_);_(* \(#,##0\);_(* &quot;-&quot;??_);_(@_)"/>
    <numFmt numFmtId="169" formatCode="0.0%"/>
    <numFmt numFmtId="170" formatCode="_(* #,##0.0_);_(* \(#,##0.0\);_(* &quot;-&quot;??_);_(@_)"/>
    <numFmt numFmtId="171" formatCode="0.000"/>
    <numFmt numFmtId="172" formatCode="0.00_)"/>
    <numFmt numFmtId="173" formatCode="0.0000000000000_)"/>
    <numFmt numFmtId="174" formatCode="0.000000000000_)"/>
    <numFmt numFmtId="175" formatCode="[$-409]mmm\-yy;@"/>
    <numFmt numFmtId="176" formatCode="0.000_)"/>
    <numFmt numFmtId="177" formatCode="0.0000"/>
    <numFmt numFmtId="178" formatCode="0.000000000000000000000000000_)"/>
    <numFmt numFmtId="179" formatCode="_-* #,##0.00\ _ _-;\-* #,##0.00\ _ _-;_-* &quot;-&quot;??\ _ _-;_-@_-"/>
    <numFmt numFmtId="180" formatCode="_-* #,##0.00\ [$€-1]_-;\-* #,##0.00\ [$€-1]_-;_-* &quot;-&quot;??\ [$€-1]_-"/>
    <numFmt numFmtId="181" formatCode="&quot;   &quot;@"/>
    <numFmt numFmtId="182" formatCode="&quot;      &quot;@"/>
    <numFmt numFmtId="183" formatCode="&quot;         &quot;@"/>
    <numFmt numFmtId="184" formatCode="&quot;            &quot;@"/>
    <numFmt numFmtId="185" formatCode="\M\o\n\t\h\ \D.\y\y\y\y"/>
    <numFmt numFmtId="186" formatCode="_([$€-2]* #,##0.00_);_([$€-2]* \(#,##0.00\);_([$€-2]* &quot;-&quot;??_)"/>
    <numFmt numFmtId="187" formatCode="General_)"/>
    <numFmt numFmtId="188" formatCode="[&gt;0.05]#,##0.0;[&lt;-0.05]\-#,##0.0;\-\-&quot; &quot;;"/>
    <numFmt numFmtId="189" formatCode="[Black]#,##0.0;[Black]\-#,##0.0;;"/>
    <numFmt numFmtId="190" formatCode="yyyy\-mm\-dd"/>
    <numFmt numFmtId="191" formatCode="[$-42B]mmm\ yyyy;@"/>
    <numFmt numFmtId="192" formatCode="[$-409]d\-mmm\-yy;@"/>
  </numFmts>
  <fonts count="222">
    <font>
      <sz val="11"/>
      <color theme="1"/>
      <name val="GHEA Grapala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11"/>
      <color theme="1"/>
      <name val="Calibri"/>
      <family val="2"/>
      <scheme val="minor"/>
    </font>
    <font>
      <sz val="12"/>
      <color theme="1"/>
      <name val="GHEA Grapalat"/>
      <family val="2"/>
    </font>
    <font>
      <sz val="12"/>
      <color theme="1"/>
      <name val="GHEA Grapalat"/>
      <family val="2"/>
    </font>
    <font>
      <sz val="12"/>
      <color theme="1"/>
      <name val="GHEA Grapalat"/>
      <family val="2"/>
    </font>
    <font>
      <sz val="12"/>
      <color theme="1"/>
      <name val="GHEA Grapalat"/>
      <family val="2"/>
    </font>
    <font>
      <sz val="12"/>
      <color theme="1"/>
      <name val="GHEA Grapalat"/>
      <family val="2"/>
    </font>
    <font>
      <sz val="12"/>
      <color theme="1"/>
      <name val="GHEA Grapalat"/>
      <family val="2"/>
    </font>
    <font>
      <sz val="10"/>
      <name val="Arial"/>
      <family val="2"/>
    </font>
    <font>
      <sz val="11"/>
      <color theme="1"/>
      <name val="GHEA Grapalat"/>
      <family val="2"/>
    </font>
    <font>
      <sz val="10"/>
      <name val="Arial"/>
      <family val="2"/>
      <charset val="238"/>
    </font>
    <font>
      <sz val="10"/>
      <name val="Arial CE"/>
      <charset val="238"/>
    </font>
    <font>
      <sz val="12"/>
      <name val="Times New Roman CE"/>
      <family val="1"/>
      <charset val="238"/>
    </font>
    <font>
      <b/>
      <sz val="10"/>
      <name val="Arial Armenian"/>
      <family val="2"/>
    </font>
    <font>
      <sz val="12"/>
      <name val="Times New Roman"/>
      <family val="1"/>
    </font>
    <font>
      <b/>
      <sz val="10"/>
      <name val="GHEA Grapalat"/>
      <family val="3"/>
    </font>
    <font>
      <b/>
      <sz val="11"/>
      <color theme="1"/>
      <name val="GHEA Grapalat"/>
      <family val="3"/>
    </font>
    <font>
      <sz val="11"/>
      <color theme="1"/>
      <name val="Times Armenian"/>
      <family val="2"/>
    </font>
    <font>
      <sz val="10"/>
      <name val="Courier"/>
      <family val="1"/>
      <charset val="204"/>
    </font>
    <font>
      <b/>
      <sz val="10"/>
      <name val="Times Armenian"/>
      <family val="1"/>
    </font>
    <font>
      <sz val="10"/>
      <color theme="1"/>
      <name val="GHEA Grapalat"/>
      <family val="3"/>
    </font>
    <font>
      <sz val="8"/>
      <name val="Arial Armenian"/>
      <family val="2"/>
    </font>
    <font>
      <b/>
      <sz val="10"/>
      <color indexed="10"/>
      <name val="Arial Armenian"/>
      <family val="2"/>
    </font>
    <font>
      <sz val="11"/>
      <color theme="1"/>
      <name val="GHEA Grapalat"/>
      <family val="3"/>
    </font>
    <font>
      <sz val="11"/>
      <color theme="1"/>
      <name val="Calibri"/>
      <family val="2"/>
      <scheme val="minor"/>
    </font>
    <font>
      <u/>
      <sz val="11"/>
      <color theme="10"/>
      <name val="Calibri"/>
      <family val="2"/>
      <scheme val="minor"/>
    </font>
    <font>
      <b/>
      <i/>
      <sz val="10"/>
      <color theme="1"/>
      <name val="GHEA Grapalat"/>
      <family val="3"/>
    </font>
    <font>
      <b/>
      <sz val="11"/>
      <color theme="1"/>
      <name val="GHEA Grapalat"/>
      <family val="2"/>
    </font>
    <font>
      <sz val="10"/>
      <color theme="1"/>
      <name val="GHEA Grapalat"/>
      <family val="2"/>
    </font>
    <font>
      <b/>
      <sz val="10"/>
      <color theme="1"/>
      <name val="GHEA Grapalat"/>
      <family val="2"/>
    </font>
    <font>
      <sz val="10"/>
      <name val="GHEA Grapalat"/>
      <family val="3"/>
    </font>
    <font>
      <i/>
      <sz val="10"/>
      <color rgb="FFFF0000"/>
      <name val="GHEA Grapalat"/>
      <family val="3"/>
    </font>
    <font>
      <sz val="9"/>
      <name val="GHEA Grapalat"/>
      <family val="3"/>
    </font>
    <font>
      <b/>
      <sz val="10"/>
      <color theme="1"/>
      <name val="GHEA Grapalat"/>
      <family val="3"/>
    </font>
    <font>
      <b/>
      <u/>
      <sz val="11"/>
      <color theme="10"/>
      <name val="Calibri"/>
      <family val="2"/>
      <scheme val="minor"/>
    </font>
    <font>
      <sz val="10"/>
      <name val="GHEA Grapalat"/>
      <family val="2"/>
    </font>
    <font>
      <b/>
      <sz val="12"/>
      <color theme="1"/>
      <name val="GHEA Grapalat"/>
      <family val="3"/>
    </font>
    <font>
      <sz val="11"/>
      <color rgb="FFFF0000"/>
      <name val="GHEA Grapalat"/>
      <family val="2"/>
    </font>
    <font>
      <sz val="10"/>
      <name val="Courier"/>
      <family val="3"/>
    </font>
    <font>
      <sz val="10"/>
      <name val="Arial"/>
      <family val="2"/>
      <charset val="204"/>
    </font>
    <font>
      <sz val="18"/>
      <color theme="3"/>
      <name val="Calibri Light"/>
      <family val="2"/>
      <scheme val="major"/>
    </font>
    <font>
      <b/>
      <sz val="15"/>
      <color theme="3"/>
      <name val="GHEA Grapalat"/>
      <family val="2"/>
    </font>
    <font>
      <b/>
      <sz val="13"/>
      <color theme="3"/>
      <name val="GHEA Grapalat"/>
      <family val="2"/>
    </font>
    <font>
      <b/>
      <sz val="11"/>
      <color theme="3"/>
      <name val="GHEA Grapalat"/>
      <family val="2"/>
    </font>
    <font>
      <sz val="11"/>
      <color rgb="FF006100"/>
      <name val="GHEA Grapalat"/>
      <family val="2"/>
    </font>
    <font>
      <sz val="11"/>
      <color rgb="FF9C0006"/>
      <name val="GHEA Grapalat"/>
      <family val="2"/>
    </font>
    <font>
      <sz val="11"/>
      <color rgb="FF9C6500"/>
      <name val="GHEA Grapalat"/>
      <family val="2"/>
    </font>
    <font>
      <sz val="11"/>
      <color rgb="FF3F3F76"/>
      <name val="GHEA Grapalat"/>
      <family val="2"/>
    </font>
    <font>
      <b/>
      <sz val="11"/>
      <color rgb="FF3F3F3F"/>
      <name val="GHEA Grapalat"/>
      <family val="2"/>
    </font>
    <font>
      <b/>
      <sz val="11"/>
      <color rgb="FFFA7D00"/>
      <name val="GHEA Grapalat"/>
      <family val="2"/>
    </font>
    <font>
      <sz val="11"/>
      <color rgb="FFFA7D00"/>
      <name val="GHEA Grapalat"/>
      <family val="2"/>
    </font>
    <font>
      <b/>
      <sz val="11"/>
      <color theme="0"/>
      <name val="GHEA Grapalat"/>
      <family val="2"/>
    </font>
    <font>
      <i/>
      <sz val="11"/>
      <color rgb="FF7F7F7F"/>
      <name val="GHEA Grapalat"/>
      <family val="2"/>
    </font>
    <font>
      <sz val="11"/>
      <color theme="0"/>
      <name val="GHEA Grapalat"/>
      <family val="2"/>
    </font>
    <font>
      <sz val="11"/>
      <name val="GHEA Grapalat"/>
      <family val="3"/>
    </font>
    <font>
      <sz val="11"/>
      <color theme="1"/>
      <name val="Arial Armenian"/>
      <family val="2"/>
    </font>
    <font>
      <b/>
      <sz val="2"/>
      <color theme="1"/>
      <name val="GHEA Grapalat"/>
      <family val="3"/>
    </font>
    <font>
      <sz val="10"/>
      <name val="Calibri"/>
      <family val="2"/>
      <scheme val="minor"/>
    </font>
    <font>
      <b/>
      <u/>
      <sz val="11"/>
      <color theme="10"/>
      <name val="GHEA Grapalat"/>
      <family val="3"/>
    </font>
    <font>
      <b/>
      <u/>
      <sz val="10"/>
      <color theme="10"/>
      <name val="GHEA Grapalat"/>
      <family val="3"/>
    </font>
    <font>
      <b/>
      <sz val="10"/>
      <color rgb="FF0070C0"/>
      <name val="GHEA Grapalat"/>
      <family val="3"/>
    </font>
    <font>
      <b/>
      <u/>
      <sz val="10"/>
      <color theme="10"/>
      <name val="Calibri"/>
      <family val="2"/>
      <scheme val="minor"/>
    </font>
    <font>
      <b/>
      <sz val="10"/>
      <name val="Times New Roman"/>
      <family val="1"/>
    </font>
    <font>
      <sz val="10"/>
      <name val="Arial Armenian"/>
      <family val="2"/>
    </font>
    <font>
      <sz val="10"/>
      <name val="Times Armenian"/>
      <family val="1"/>
    </font>
    <font>
      <sz val="12"/>
      <name val="Times New Roman"/>
      <family val="1"/>
    </font>
    <font>
      <sz val="9"/>
      <name val="Times New Roman"/>
      <family val="1"/>
    </font>
    <font>
      <sz val="12"/>
      <color rgb="FF006100"/>
      <name val="GHEA Grapalat"/>
      <family val="2"/>
    </font>
    <font>
      <sz val="12"/>
      <color rgb="FF9C0006"/>
      <name val="GHEA Grapalat"/>
      <family val="2"/>
    </font>
    <font>
      <sz val="12"/>
      <color rgb="FF9C6500"/>
      <name val="GHEA Grapalat"/>
      <family val="2"/>
    </font>
    <font>
      <sz val="12"/>
      <color rgb="FF3F3F76"/>
      <name val="GHEA Grapalat"/>
      <family val="2"/>
    </font>
    <font>
      <b/>
      <sz val="12"/>
      <color rgb="FF3F3F3F"/>
      <name val="GHEA Grapalat"/>
      <family val="2"/>
    </font>
    <font>
      <b/>
      <sz val="12"/>
      <color rgb="FFFA7D00"/>
      <name val="GHEA Grapalat"/>
      <family val="2"/>
    </font>
    <font>
      <sz val="12"/>
      <color rgb="FFFA7D00"/>
      <name val="GHEA Grapalat"/>
      <family val="2"/>
    </font>
    <font>
      <b/>
      <sz val="12"/>
      <color theme="0"/>
      <name val="GHEA Grapalat"/>
      <family val="2"/>
    </font>
    <font>
      <sz val="12"/>
      <color rgb="FFFF0000"/>
      <name val="GHEA Grapalat"/>
      <family val="2"/>
    </font>
    <font>
      <i/>
      <sz val="12"/>
      <color rgb="FF7F7F7F"/>
      <name val="GHEA Grapalat"/>
      <family val="2"/>
    </font>
    <font>
      <b/>
      <sz val="12"/>
      <color theme="1"/>
      <name val="GHEA Grapalat"/>
      <family val="2"/>
    </font>
    <font>
      <sz val="12"/>
      <color theme="0"/>
      <name val="GHEA Grapalat"/>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Times Armenian"/>
      <family val="1"/>
    </font>
    <font>
      <sz val="12"/>
      <name val="Times New Roman CE"/>
      <family val="1"/>
      <charset val="238"/>
    </font>
    <font>
      <u/>
      <sz val="12"/>
      <color indexed="12"/>
      <name val="Times New Roman CE"/>
      <family val="1"/>
      <charset val="238"/>
    </font>
    <font>
      <sz val="11"/>
      <color indexed="8"/>
      <name val="Calibri"/>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0"/>
      <color rgb="FF000000"/>
      <name val="GHEA Grapalat"/>
      <family val="3"/>
    </font>
    <font>
      <sz val="9"/>
      <color rgb="FF305496"/>
      <name val="GHEA Grapalat"/>
      <family val="2"/>
    </font>
    <font>
      <sz val="10"/>
      <color rgb="FF000000"/>
      <name val="GHEA Grapalat"/>
      <family val="2"/>
    </font>
    <font>
      <b/>
      <sz val="10"/>
      <color rgb="FF000000"/>
      <name val="GHEA Grapalat"/>
      <family val="3"/>
    </font>
    <font>
      <sz val="11"/>
      <color rgb="FF000000"/>
      <name val="Calibri"/>
      <family val="2"/>
    </font>
    <font>
      <sz val="11"/>
      <color rgb="FF000000"/>
      <name val="GHEA Grapalat"/>
      <family val="2"/>
    </font>
    <font>
      <sz val="10"/>
      <name val="Arial"/>
      <family val="2"/>
      <charset val="204"/>
    </font>
    <font>
      <sz val="10"/>
      <name val="Times Armenian"/>
      <family val="1"/>
    </font>
    <font>
      <b/>
      <sz val="10"/>
      <color rgb="FF000000"/>
      <name val="GHEA Grapalat"/>
      <family val="2"/>
    </font>
    <font>
      <u/>
      <sz val="10"/>
      <name val="GHEA Grapalat"/>
      <family val="3"/>
    </font>
    <font>
      <b/>
      <sz val="8"/>
      <color theme="1"/>
      <name val="GHEA Grapalat"/>
      <family val="3"/>
    </font>
    <font>
      <sz val="8"/>
      <color theme="1"/>
      <name val="GHEA Grapalat"/>
      <family val="3"/>
    </font>
    <font>
      <sz val="8"/>
      <color rgb="FF000000"/>
      <name val="GHEA Grapalat"/>
      <family val="3"/>
    </font>
    <font>
      <sz val="10"/>
      <color rgb="FF404040"/>
      <name val="GHEA Grapalat"/>
      <family val="2"/>
    </font>
    <font>
      <b/>
      <i/>
      <sz val="8"/>
      <color theme="1"/>
      <name val="GHEA Grapalat"/>
      <family val="3"/>
    </font>
    <font>
      <sz val="9"/>
      <color theme="1"/>
      <name val="GHEA Grapalat"/>
      <family val="3"/>
    </font>
    <font>
      <sz val="12"/>
      <color theme="1"/>
      <name val="Calibri"/>
      <family val="2"/>
      <scheme val="minor"/>
    </font>
    <font>
      <sz val="11"/>
      <name val="Calibri"/>
      <family val="2"/>
      <scheme val="minor"/>
    </font>
    <font>
      <b/>
      <sz val="11"/>
      <color rgb="FF000000"/>
      <name val="GHEA Grapalat"/>
      <family val="3"/>
    </font>
    <font>
      <sz val="12"/>
      <name val="Times New Roman CE"/>
      <family val="1"/>
      <charset val="238"/>
    </font>
    <font>
      <sz val="11"/>
      <color indexed="8"/>
      <name val="Times Armenian"/>
      <family val="2"/>
    </font>
    <font>
      <sz val="11"/>
      <color indexed="8"/>
      <name val="Calibri"/>
      <family val="2"/>
    </font>
    <font>
      <sz val="11"/>
      <color indexed="9"/>
      <name val="Times Armenian"/>
      <family val="2"/>
    </font>
    <font>
      <sz val="11"/>
      <color indexed="20"/>
      <name val="Times Armenian"/>
      <family val="2"/>
    </font>
    <font>
      <b/>
      <sz val="11"/>
      <color indexed="52"/>
      <name val="Times Armenian"/>
      <family val="2"/>
    </font>
    <font>
      <b/>
      <sz val="11"/>
      <color indexed="9"/>
      <name val="Times Armenian"/>
      <family val="2"/>
    </font>
    <font>
      <i/>
      <sz val="11"/>
      <color indexed="23"/>
      <name val="Times Armenian"/>
      <family val="2"/>
    </font>
    <font>
      <sz val="11"/>
      <color indexed="17"/>
      <name val="Times Armenian"/>
      <family val="2"/>
    </font>
    <font>
      <b/>
      <sz val="15"/>
      <color indexed="56"/>
      <name val="Times Armenian"/>
      <family val="2"/>
    </font>
    <font>
      <b/>
      <sz val="13"/>
      <color indexed="56"/>
      <name val="Times Armenian"/>
      <family val="2"/>
    </font>
    <font>
      <b/>
      <sz val="11"/>
      <color indexed="56"/>
      <name val="Times Armenian"/>
      <family val="2"/>
    </font>
    <font>
      <sz val="11"/>
      <color indexed="62"/>
      <name val="Times Armenian"/>
      <family val="2"/>
    </font>
    <font>
      <sz val="11"/>
      <color indexed="52"/>
      <name val="Times Armenian"/>
      <family val="2"/>
    </font>
    <font>
      <sz val="11"/>
      <color indexed="60"/>
      <name val="Times Armenian"/>
      <family val="2"/>
    </font>
    <font>
      <b/>
      <sz val="11"/>
      <color indexed="63"/>
      <name val="Times Armenian"/>
      <family val="2"/>
    </font>
    <font>
      <b/>
      <sz val="18"/>
      <color indexed="56"/>
      <name val="Cambria"/>
      <family val="2"/>
    </font>
    <font>
      <b/>
      <sz val="11"/>
      <color indexed="8"/>
      <name val="Times Armenian"/>
      <family val="2"/>
    </font>
    <font>
      <sz val="11"/>
      <color indexed="10"/>
      <name val="Times Armenian"/>
      <family val="2"/>
    </font>
    <font>
      <sz val="10"/>
      <name val="MS Sans Serif"/>
      <family val="2"/>
    </font>
    <font>
      <sz val="11"/>
      <color indexed="8"/>
      <name val="Calibri"/>
      <family val="2"/>
      <charset val="204"/>
    </font>
    <font>
      <sz val="11"/>
      <color indexed="9"/>
      <name val="Calibri"/>
      <family val="2"/>
      <charset val="204"/>
    </font>
    <font>
      <sz val="12"/>
      <name val="Tms Rmn"/>
    </font>
    <font>
      <sz val="1"/>
      <color indexed="8"/>
      <name val="Courier"/>
      <family val="3"/>
    </font>
    <font>
      <sz val="10"/>
      <name val="Times New Roman"/>
      <family val="1"/>
    </font>
    <font>
      <b/>
      <sz val="11"/>
      <color indexed="8"/>
      <name val="Calibri"/>
      <family val="2"/>
      <charset val="204"/>
    </font>
    <font>
      <sz val="8"/>
      <name val="Times New Roman"/>
      <family val="1"/>
    </font>
    <font>
      <sz val="12"/>
      <name val="Helv"/>
    </font>
    <font>
      <b/>
      <sz val="1"/>
      <color indexed="8"/>
      <name val="Courier"/>
      <family val="3"/>
    </font>
    <font>
      <sz val="7"/>
      <name val="Small Fonts"/>
      <family val="2"/>
    </font>
    <font>
      <sz val="10"/>
      <name val="Tms Rmn"/>
    </font>
    <font>
      <b/>
      <sz val="18"/>
      <color indexed="62"/>
      <name val="Cambria"/>
      <family val="2"/>
      <charset val="204"/>
    </font>
    <font>
      <sz val="12"/>
      <color indexed="24"/>
      <name val="Modern"/>
      <family val="3"/>
      <charset val="255"/>
    </font>
    <font>
      <b/>
      <sz val="18"/>
      <color indexed="24"/>
      <name val="Modern"/>
      <family val="3"/>
      <charset val="255"/>
    </font>
    <font>
      <b/>
      <sz val="12"/>
      <color indexed="24"/>
      <name val="Modern"/>
      <family val="3"/>
      <charset val="255"/>
    </font>
    <font>
      <b/>
      <sz val="10"/>
      <color theme="0"/>
      <name val="Times New Roman"/>
      <family val="1"/>
    </font>
    <font>
      <sz val="12"/>
      <color rgb="FF000000"/>
      <name val="Calibri"/>
      <family val="2"/>
    </font>
    <font>
      <sz val="12"/>
      <name val="Times New Roman CE"/>
      <family val="1"/>
      <charset val="238"/>
    </font>
    <font>
      <sz val="11"/>
      <color rgb="FF9C5700"/>
      <name val="Calibri"/>
      <family val="2"/>
      <scheme val="minor"/>
    </font>
    <font>
      <sz val="12"/>
      <color theme="1"/>
      <name val="Times New Roman"/>
      <family val="1"/>
    </font>
    <font>
      <sz val="10"/>
      <color rgb="FF000000"/>
      <name val="Calibri"/>
      <family val="2"/>
      <scheme val="minor"/>
    </font>
    <font>
      <sz val="10"/>
      <color theme="1"/>
      <name val="Calibri"/>
      <family val="2"/>
      <scheme val="minor"/>
    </font>
    <font>
      <sz val="11"/>
      <color rgb="FF000000"/>
      <name val="GHEA Grapalat"/>
      <family val="3"/>
    </font>
    <font>
      <sz val="9"/>
      <color theme="1"/>
      <name val="Sylfaen"/>
      <family val="1"/>
      <charset val="204"/>
    </font>
    <font>
      <i/>
      <sz val="8"/>
      <color theme="1"/>
      <name val="GHEA Grapalat"/>
      <family val="3"/>
    </font>
    <font>
      <b/>
      <sz val="8"/>
      <color rgb="FF000000"/>
      <name val="GHEA Grapalat"/>
      <family val="3"/>
    </font>
    <font>
      <b/>
      <i/>
      <sz val="10"/>
      <name val="GHEA Grapalat"/>
      <family val="3"/>
    </font>
    <font>
      <sz val="14"/>
      <color rgb="FF595959"/>
      <name val="GHEA Grapalat"/>
      <family val="2"/>
    </font>
    <font>
      <sz val="9"/>
      <color theme="1"/>
      <name val="Times Armenian"/>
      <family val="1"/>
    </font>
    <font>
      <b/>
      <sz val="10"/>
      <color theme="1"/>
      <name val="Sylfaen"/>
      <family val="1"/>
    </font>
    <font>
      <b/>
      <sz val="9"/>
      <color theme="1"/>
      <name val="Times New Roman"/>
      <family val="1"/>
    </font>
    <font>
      <sz val="9"/>
      <color theme="1"/>
      <name val="Arial"/>
      <family val="2"/>
    </font>
    <font>
      <b/>
      <sz val="9"/>
      <color rgb="FF000000"/>
      <name val="Times New Roman"/>
      <family val="1"/>
    </font>
    <font>
      <sz val="11"/>
      <color indexed="8"/>
      <name val="Calibri"/>
      <family val="2"/>
      <scheme val="minor"/>
    </font>
    <font>
      <sz val="7"/>
      <color indexed="8"/>
      <name val="Arial"/>
      <family val="2"/>
      <charset val="204"/>
    </font>
    <font>
      <sz val="8"/>
      <color indexed="8"/>
      <name val="Arial"/>
      <family val="2"/>
      <charset val="204"/>
    </font>
    <font>
      <b/>
      <sz val="10"/>
      <name val="Calibri"/>
      <family val="2"/>
      <scheme val="minor"/>
    </font>
    <font>
      <b/>
      <sz val="9"/>
      <color theme="1"/>
      <name val="GHEA Grapalat"/>
      <family val="3"/>
    </font>
    <font>
      <sz val="8"/>
      <name val="GHEA Grapalat"/>
      <family val="2"/>
    </font>
    <font>
      <b/>
      <sz val="7"/>
      <color theme="1"/>
      <name val="GHEA Grapalat"/>
      <family val="3"/>
    </font>
    <font>
      <b/>
      <sz val="6"/>
      <color rgb="FF000000"/>
      <name val="GHEA Grapalat"/>
      <family val="3"/>
    </font>
    <font>
      <i/>
      <sz val="8"/>
      <color rgb="FF000000"/>
      <name val="GHEA Grapalat"/>
      <family val="3"/>
    </font>
  </fonts>
  <fills count="7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57"/>
      </patternFill>
    </fill>
    <fill>
      <patternFill patternType="solid">
        <fgColor indexed="53"/>
      </patternFill>
    </fill>
    <fill>
      <patternFill patternType="solid">
        <fgColor rgb="FFD9D9D9"/>
        <bgColor indexed="64"/>
      </patternFill>
    </fill>
    <fill>
      <patternFill patternType="solid">
        <fgColor rgb="FFFFFFFF"/>
        <bgColor indexed="64"/>
      </patternFill>
    </fill>
    <fill>
      <patternFill patternType="solid">
        <fgColor indexed="47"/>
        <bgColor indexed="47"/>
      </patternFill>
    </fill>
    <fill>
      <patternFill patternType="solid">
        <fgColor indexed="44"/>
        <bgColor indexed="44"/>
      </patternFill>
    </fill>
    <fill>
      <patternFill patternType="solid">
        <fgColor indexed="27"/>
        <bgColor indexed="27"/>
      </patternFill>
    </fill>
    <fill>
      <patternFill patternType="solid">
        <fgColor indexed="22"/>
        <bgColor indexed="22"/>
      </patternFill>
    </fill>
    <fill>
      <patternFill patternType="solid">
        <fgColor indexed="55"/>
        <bgColor indexed="55"/>
      </patternFill>
    </fill>
    <fill>
      <patternFill patternType="solid">
        <fgColor indexed="45"/>
        <bgColor indexed="45"/>
      </patternFill>
    </fill>
    <fill>
      <patternFill patternType="solid">
        <fgColor indexed="26"/>
        <bgColor indexed="26"/>
      </patternFill>
    </fill>
    <fill>
      <patternFill patternType="solid">
        <fgColor indexed="43"/>
        <bgColor indexed="43"/>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17"/>
        <bgColor indexed="64"/>
      </patternFill>
    </fill>
    <fill>
      <patternFill patternType="solid">
        <fgColor rgb="FFDA9694"/>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249977111117893"/>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12"/>
      </right>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rgb="FF808080"/>
      </left>
      <right style="medium">
        <color rgb="FF808080"/>
      </right>
      <top/>
      <bottom style="thin">
        <color rgb="FF808080"/>
      </bottom>
      <diagonal/>
    </border>
    <border>
      <left style="medium">
        <color rgb="FF808080"/>
      </left>
      <right style="medium">
        <color rgb="FF808080"/>
      </right>
      <top/>
      <bottom style="thin">
        <color rgb="FFC0C0C0"/>
      </bottom>
      <diagonal/>
    </border>
    <border>
      <left style="thin">
        <color rgb="FFC0C0C0"/>
      </left>
      <right/>
      <top/>
      <bottom style="thin">
        <color rgb="FFC0C0C0"/>
      </bottom>
      <diagonal/>
    </border>
    <border>
      <left style="thin">
        <color indexed="64"/>
      </left>
      <right style="thin">
        <color indexed="64"/>
      </right>
      <top style="thin">
        <color indexed="64"/>
      </top>
      <bottom style="thin">
        <color indexed="12"/>
      </bottom>
      <diagonal/>
    </border>
    <border>
      <left/>
      <right/>
      <top/>
      <bottom style="thin">
        <color indexed="64"/>
      </bottom>
      <diagonal/>
    </border>
    <border>
      <left style="hair">
        <color indexed="64"/>
      </left>
      <right style="hair">
        <color indexed="64"/>
      </right>
      <top style="hair">
        <color indexed="64"/>
      </top>
      <bottom style="hair">
        <color indexed="64"/>
      </bottom>
      <diagonal/>
    </border>
  </borders>
  <cellStyleXfs count="4235">
    <xf numFmtId="0" fontId="0" fillId="0" borderId="0"/>
    <xf numFmtId="0" fontId="35" fillId="0" borderId="0"/>
    <xf numFmtId="0" fontId="37" fillId="0" borderId="0"/>
    <xf numFmtId="0" fontId="38" fillId="0" borderId="0"/>
    <xf numFmtId="0" fontId="39" fillId="0" borderId="0"/>
    <xf numFmtId="0" fontId="36" fillId="0" borderId="0"/>
    <xf numFmtId="0" fontId="36" fillId="0" borderId="0"/>
    <xf numFmtId="0" fontId="41" fillId="0" borderId="0"/>
    <xf numFmtId="0" fontId="36" fillId="0" borderId="0"/>
    <xf numFmtId="0" fontId="36" fillId="0" borderId="0"/>
    <xf numFmtId="0" fontId="40" fillId="0" borderId="0"/>
    <xf numFmtId="0" fontId="36" fillId="0" borderId="0"/>
    <xf numFmtId="0" fontId="44" fillId="0" borderId="0"/>
    <xf numFmtId="43" fontId="44" fillId="0" borderId="0" applyFont="0" applyFill="0" applyBorder="0" applyAlignment="0" applyProtection="0"/>
    <xf numFmtId="0" fontId="36" fillId="0" borderId="0"/>
    <xf numFmtId="0" fontId="36" fillId="0" borderId="0"/>
    <xf numFmtId="166" fontId="45" fillId="0" borderId="0"/>
    <xf numFmtId="0" fontId="46" fillId="0" borderId="0"/>
    <xf numFmtId="43" fontId="36" fillId="0" borderId="0" applyFont="0" applyFill="0" applyBorder="0" applyAlignment="0" applyProtection="0"/>
    <xf numFmtId="0" fontId="48" fillId="0" borderId="0"/>
    <xf numFmtId="0" fontId="49" fillId="0" borderId="0"/>
    <xf numFmtId="43" fontId="36" fillId="0" borderId="0" applyFont="0" applyFill="0" applyBorder="0" applyAlignment="0" applyProtection="0"/>
    <xf numFmtId="0" fontId="51" fillId="0" borderId="0"/>
    <xf numFmtId="43" fontId="51" fillId="0" borderId="0" applyFont="0" applyFill="0" applyBorder="0" applyAlignment="0" applyProtection="0"/>
    <xf numFmtId="0" fontId="52" fillId="0" borderId="0" applyNumberFormat="0" applyFill="0" applyBorder="0" applyAlignment="0" applyProtection="0"/>
    <xf numFmtId="0" fontId="36" fillId="0" borderId="0"/>
    <xf numFmtId="9" fontId="44" fillId="0" borderId="0" applyFont="0" applyFill="0" applyBorder="0" applyAlignment="0" applyProtection="0"/>
    <xf numFmtId="0" fontId="34" fillId="0" borderId="0"/>
    <xf numFmtId="0" fontId="34" fillId="0" borderId="0"/>
    <xf numFmtId="0" fontId="51" fillId="0" borderId="0"/>
    <xf numFmtId="43" fontId="51" fillId="0" borderId="0" applyFont="0" applyFill="0" applyBorder="0" applyAlignment="0" applyProtection="0"/>
    <xf numFmtId="166" fontId="65" fillId="0" borderId="0"/>
    <xf numFmtId="172" fontId="65" fillId="0" borderId="0">
      <alignment vertical="center"/>
    </xf>
    <xf numFmtId="166" fontId="45" fillId="0" borderId="0"/>
    <xf numFmtId="0" fontId="35" fillId="0" borderId="0"/>
    <xf numFmtId="172" fontId="65" fillId="0" borderId="0"/>
    <xf numFmtId="174" fontId="45" fillId="0" borderId="0"/>
    <xf numFmtId="172" fontId="65" fillId="0" borderId="0"/>
    <xf numFmtId="173" fontId="65" fillId="0" borderId="0"/>
    <xf numFmtId="43" fontId="66" fillId="0" borderId="0" applyFont="0" applyFill="0" applyBorder="0" applyAlignment="0" applyProtection="0"/>
    <xf numFmtId="0" fontId="67" fillId="0" borderId="0" applyNumberFormat="0" applyFill="0" applyBorder="0" applyAlignment="0" applyProtection="0"/>
    <xf numFmtId="0" fontId="68" fillId="0" borderId="1" applyNumberFormat="0" applyFill="0" applyAlignment="0" applyProtection="0"/>
    <xf numFmtId="0" fontId="69" fillId="0" borderId="2" applyNumberFormat="0" applyFill="0" applyAlignment="0" applyProtection="0"/>
    <xf numFmtId="0" fontId="70" fillId="0" borderId="3" applyNumberFormat="0" applyFill="0" applyAlignment="0" applyProtection="0"/>
    <xf numFmtId="0" fontId="70" fillId="0" borderId="0" applyNumberFormat="0" applyFill="0" applyBorder="0" applyAlignment="0" applyProtection="0"/>
    <xf numFmtId="0" fontId="71" fillId="3" borderId="0" applyNumberFormat="0" applyBorder="0" applyAlignment="0" applyProtection="0"/>
    <xf numFmtId="0" fontId="72" fillId="4" borderId="0" applyNumberFormat="0" applyBorder="0" applyAlignment="0" applyProtection="0"/>
    <xf numFmtId="0" fontId="73" fillId="5" borderId="0" applyNumberFormat="0" applyBorder="0" applyAlignment="0" applyProtection="0"/>
    <xf numFmtId="0" fontId="74" fillId="6" borderId="4" applyNumberFormat="0" applyAlignment="0" applyProtection="0"/>
    <xf numFmtId="0" fontId="75" fillId="7" borderId="5" applyNumberFormat="0" applyAlignment="0" applyProtection="0"/>
    <xf numFmtId="0" fontId="76" fillId="7" borderId="4" applyNumberFormat="0" applyAlignment="0" applyProtection="0"/>
    <xf numFmtId="0" fontId="77" fillId="0" borderId="6" applyNumberFormat="0" applyFill="0" applyAlignment="0" applyProtection="0"/>
    <xf numFmtId="0" fontId="78" fillId="8" borderId="7" applyNumberFormat="0" applyAlignment="0" applyProtection="0"/>
    <xf numFmtId="0" fontId="64" fillId="0" borderId="0" applyNumberFormat="0" applyFill="0" applyBorder="0" applyAlignment="0" applyProtection="0"/>
    <xf numFmtId="0" fontId="36" fillId="9" borderId="8" applyNumberFormat="0" applyFont="0" applyAlignment="0" applyProtection="0"/>
    <xf numFmtId="0" fontId="79" fillId="0" borderId="0" applyNumberFormat="0" applyFill="0" applyBorder="0" applyAlignment="0" applyProtection="0"/>
    <xf numFmtId="0" fontId="54" fillId="0" borderId="9" applyNumberFormat="0" applyFill="0" applyAlignment="0" applyProtection="0"/>
    <xf numFmtId="0" fontId="80"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80" fillId="13" borderId="0" applyNumberFormat="0" applyBorder="0" applyAlignment="0" applyProtection="0"/>
    <xf numFmtId="0" fontId="80"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80" fillId="29" borderId="0" applyNumberFormat="0" applyBorder="0" applyAlignment="0" applyProtection="0"/>
    <xf numFmtId="0" fontId="80"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80" fillId="33" borderId="0" applyNumberFormat="0" applyBorder="0" applyAlignment="0" applyProtection="0"/>
    <xf numFmtId="0" fontId="33" fillId="0" borderId="0"/>
    <xf numFmtId="9" fontId="36" fillId="0" borderId="0" applyFont="0" applyFill="0" applyBorder="0" applyAlignment="0" applyProtection="0"/>
    <xf numFmtId="0" fontId="51" fillId="0" borderId="0"/>
    <xf numFmtId="43" fontId="51" fillId="0" borderId="0" applyFont="0" applyFill="0" applyBorder="0" applyAlignment="0" applyProtection="0"/>
    <xf numFmtId="0" fontId="32" fillId="0" borderId="0"/>
    <xf numFmtId="0" fontId="32" fillId="0" borderId="0"/>
    <xf numFmtId="0" fontId="68" fillId="0" borderId="1" applyNumberFormat="0" applyFill="0" applyAlignment="0" applyProtection="0"/>
    <xf numFmtId="0" fontId="69" fillId="0" borderId="2" applyNumberFormat="0" applyFill="0" applyAlignment="0" applyProtection="0"/>
    <xf numFmtId="0" fontId="70" fillId="0" borderId="3" applyNumberFormat="0" applyFill="0" applyAlignment="0" applyProtection="0"/>
    <xf numFmtId="0" fontId="70" fillId="0" borderId="0" applyNumberFormat="0" applyFill="0" applyBorder="0" applyAlignment="0" applyProtection="0"/>
    <xf numFmtId="0" fontId="71" fillId="3" borderId="0" applyNumberFormat="0" applyBorder="0" applyAlignment="0" applyProtection="0"/>
    <xf numFmtId="0" fontId="72" fillId="4" borderId="0" applyNumberFormat="0" applyBorder="0" applyAlignment="0" applyProtection="0"/>
    <xf numFmtId="0" fontId="73" fillId="5" borderId="0" applyNumberFormat="0" applyBorder="0" applyAlignment="0" applyProtection="0"/>
    <xf numFmtId="0" fontId="74" fillId="6" borderId="4" applyNumberFormat="0" applyAlignment="0" applyProtection="0"/>
    <xf numFmtId="0" fontId="75" fillId="7" borderId="5" applyNumberFormat="0" applyAlignment="0" applyProtection="0"/>
    <xf numFmtId="0" fontId="76" fillId="7" borderId="4" applyNumberFormat="0" applyAlignment="0" applyProtection="0"/>
    <xf numFmtId="0" fontId="77" fillId="0" borderId="6" applyNumberFormat="0" applyFill="0" applyAlignment="0" applyProtection="0"/>
    <xf numFmtId="0" fontId="78" fillId="8" borderId="7" applyNumberFormat="0" applyAlignment="0" applyProtection="0"/>
    <xf numFmtId="0" fontId="64" fillId="0" borderId="0" applyNumberFormat="0" applyFill="0" applyBorder="0" applyAlignment="0" applyProtection="0"/>
    <xf numFmtId="0" fontId="79" fillId="0" borderId="0" applyNumberFormat="0" applyFill="0" applyBorder="0" applyAlignment="0" applyProtection="0"/>
    <xf numFmtId="0" fontId="54" fillId="0" borderId="9" applyNumberFormat="0" applyFill="0" applyAlignment="0" applyProtection="0"/>
    <xf numFmtId="0" fontId="80"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80" fillId="13" borderId="0" applyNumberFormat="0" applyBorder="0" applyAlignment="0" applyProtection="0"/>
    <xf numFmtId="0" fontId="80"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80" fillId="29" borderId="0" applyNumberFormat="0" applyBorder="0" applyAlignment="0" applyProtection="0"/>
    <xf numFmtId="0" fontId="80"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80" fillId="33"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1" fillId="0" borderId="0"/>
    <xf numFmtId="0" fontId="30" fillId="0" borderId="0"/>
    <xf numFmtId="9" fontId="35" fillId="0" borderId="0" applyFont="0" applyFill="0" applyBorder="0" applyAlignment="0" applyProtection="0"/>
    <xf numFmtId="0" fontId="91" fillId="0" borderId="0"/>
    <xf numFmtId="0" fontId="44" fillId="0" borderId="0"/>
    <xf numFmtId="0" fontId="92" fillId="0" borderId="0"/>
    <xf numFmtId="9" fontId="41" fillId="0" borderId="0" applyFont="0" applyFill="0" applyBorder="0" applyAlignment="0" applyProtection="0"/>
    <xf numFmtId="0" fontId="93" fillId="0" borderId="0"/>
    <xf numFmtId="0" fontId="41" fillId="0" borderId="0"/>
    <xf numFmtId="0" fontId="30" fillId="9" borderId="8" applyNumberFormat="0" applyFont="0" applyAlignment="0" applyProtection="0"/>
    <xf numFmtId="0" fontId="106" fillId="0" borderId="1" applyNumberFormat="0" applyFill="0" applyAlignment="0" applyProtection="0"/>
    <xf numFmtId="0" fontId="107" fillId="0" borderId="2" applyNumberFormat="0" applyFill="0" applyAlignment="0" applyProtection="0"/>
    <xf numFmtId="0" fontId="108" fillId="0" borderId="3" applyNumberFormat="0" applyFill="0" applyAlignment="0" applyProtection="0"/>
    <xf numFmtId="0" fontId="108" fillId="0" borderId="0" applyNumberFormat="0" applyFill="0" applyBorder="0" applyAlignment="0" applyProtection="0"/>
    <xf numFmtId="0" fontId="109" fillId="3" borderId="0" applyNumberFormat="0" applyBorder="0" applyAlignment="0" applyProtection="0"/>
    <xf numFmtId="0" fontId="110" fillId="4" borderId="0" applyNumberFormat="0" applyBorder="0" applyAlignment="0" applyProtection="0"/>
    <xf numFmtId="0" fontId="111" fillId="5" borderId="0" applyNumberFormat="0" applyBorder="0" applyAlignment="0" applyProtection="0"/>
    <xf numFmtId="0" fontId="112" fillId="6" borderId="4" applyNumberFormat="0" applyAlignment="0" applyProtection="0"/>
    <xf numFmtId="0" fontId="113" fillId="7" borderId="5" applyNumberFormat="0" applyAlignment="0" applyProtection="0"/>
    <xf numFmtId="0" fontId="114" fillId="7" borderId="4" applyNumberFormat="0" applyAlignment="0" applyProtection="0"/>
    <xf numFmtId="0" fontId="115" fillId="0" borderId="6" applyNumberFormat="0" applyFill="0" applyAlignment="0" applyProtection="0"/>
    <xf numFmtId="0" fontId="116" fillId="8" borderId="7" applyNumberFormat="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9" applyNumberFormat="0" applyFill="0" applyAlignment="0" applyProtection="0"/>
    <xf numFmtId="0" fontId="120"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120" fillId="13" borderId="0" applyNumberFormat="0" applyBorder="0" applyAlignment="0" applyProtection="0"/>
    <xf numFmtId="0" fontId="120"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120" fillId="17" borderId="0" applyNumberFormat="0" applyBorder="0" applyAlignment="0" applyProtection="0"/>
    <xf numFmtId="0" fontId="120"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120" fillId="21" borderId="0" applyNumberFormat="0" applyBorder="0" applyAlignment="0" applyProtection="0"/>
    <xf numFmtId="0" fontId="120"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120" fillId="25" borderId="0" applyNumberFormat="0" applyBorder="0" applyAlignment="0" applyProtection="0"/>
    <xf numFmtId="0" fontId="120"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120" fillId="29" borderId="0" applyNumberFormat="0" applyBorder="0" applyAlignment="0" applyProtection="0"/>
    <xf numFmtId="0" fontId="120"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120" fillId="33" borderId="0" applyNumberFormat="0" applyBorder="0" applyAlignment="0" applyProtection="0"/>
    <xf numFmtId="0" fontId="51" fillId="9" borderId="8" applyNumberFormat="0" applyFont="0" applyAlignment="0" applyProtection="0"/>
    <xf numFmtId="0" fontId="51" fillId="0" borderId="0"/>
    <xf numFmtId="0" fontId="51" fillId="9" borderId="8" applyNumberFormat="0" applyFont="0" applyAlignment="0" applyProtection="0"/>
    <xf numFmtId="0" fontId="51" fillId="11" borderId="0" applyNumberFormat="0" applyBorder="0" applyAlignment="0" applyProtection="0"/>
    <xf numFmtId="0" fontId="51" fillId="12"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0" borderId="0"/>
    <xf numFmtId="0" fontId="51" fillId="9" borderId="8" applyNumberFormat="0" applyFont="0" applyAlignment="0" applyProtection="0"/>
    <xf numFmtId="0" fontId="51" fillId="11" borderId="0" applyNumberFormat="0" applyBorder="0" applyAlignment="0" applyProtection="0"/>
    <xf numFmtId="0" fontId="51" fillId="12"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0" borderId="0"/>
    <xf numFmtId="0" fontId="51" fillId="9" borderId="8" applyNumberFormat="0" applyFont="0" applyAlignment="0" applyProtection="0"/>
    <xf numFmtId="0" fontId="51" fillId="11" borderId="0" applyNumberFormat="0" applyBorder="0" applyAlignment="0" applyProtection="0"/>
    <xf numFmtId="0" fontId="51" fillId="12"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68" fillId="0" borderId="1" applyNumberFormat="0" applyFill="0" applyAlignment="0" applyProtection="0"/>
    <xf numFmtId="0" fontId="69" fillId="0" borderId="2" applyNumberFormat="0" applyFill="0" applyAlignment="0" applyProtection="0"/>
    <xf numFmtId="0" fontId="70" fillId="0" borderId="3" applyNumberFormat="0" applyFill="0" applyAlignment="0" applyProtection="0"/>
    <xf numFmtId="0" fontId="70" fillId="0" borderId="0" applyNumberFormat="0" applyFill="0" applyBorder="0" applyAlignment="0" applyProtection="0"/>
    <xf numFmtId="0" fontId="94" fillId="3" borderId="0" applyNumberFormat="0" applyBorder="0" applyAlignment="0" applyProtection="0"/>
    <xf numFmtId="0" fontId="95" fillId="4" borderId="0" applyNumberFormat="0" applyBorder="0" applyAlignment="0" applyProtection="0"/>
    <xf numFmtId="0" fontId="96" fillId="5" borderId="0" applyNumberFormat="0" applyBorder="0" applyAlignment="0" applyProtection="0"/>
    <xf numFmtId="0" fontId="97" fillId="6" borderId="4" applyNumberFormat="0" applyAlignment="0" applyProtection="0"/>
    <xf numFmtId="0" fontId="98" fillId="7" borderId="5" applyNumberFormat="0" applyAlignment="0" applyProtection="0"/>
    <xf numFmtId="0" fontId="99" fillId="7" borderId="4" applyNumberFormat="0" applyAlignment="0" applyProtection="0"/>
    <xf numFmtId="0" fontId="100" fillId="0" borderId="6" applyNumberFormat="0" applyFill="0" applyAlignment="0" applyProtection="0"/>
    <xf numFmtId="0" fontId="101" fillId="8" borderId="7"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105" fillId="13" borderId="0" applyNumberFormat="0" applyBorder="0" applyAlignment="0" applyProtection="0"/>
    <xf numFmtId="0" fontId="105"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105" fillId="29" borderId="0" applyNumberFormat="0" applyBorder="0" applyAlignment="0" applyProtection="0"/>
    <xf numFmtId="0" fontId="105"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105" fillId="33" borderId="0" applyNumberFormat="0" applyBorder="0" applyAlignment="0" applyProtection="0"/>
    <xf numFmtId="0" fontId="106" fillId="0" borderId="1" applyNumberFormat="0" applyFill="0" applyAlignment="0" applyProtection="0"/>
    <xf numFmtId="0" fontId="107" fillId="0" borderId="2" applyNumberFormat="0" applyFill="0" applyAlignment="0" applyProtection="0"/>
    <xf numFmtId="0" fontId="108" fillId="0" borderId="3" applyNumberFormat="0" applyFill="0" applyAlignment="0" applyProtection="0"/>
    <xf numFmtId="0" fontId="108" fillId="0" borderId="0" applyNumberFormat="0" applyFill="0" applyBorder="0" applyAlignment="0" applyProtection="0"/>
    <xf numFmtId="0" fontId="109" fillId="3" borderId="0" applyNumberFormat="0" applyBorder="0" applyAlignment="0" applyProtection="0"/>
    <xf numFmtId="0" fontId="110" fillId="4" borderId="0" applyNumberFormat="0" applyBorder="0" applyAlignment="0" applyProtection="0"/>
    <xf numFmtId="0" fontId="111" fillId="5" borderId="0" applyNumberFormat="0" applyBorder="0" applyAlignment="0" applyProtection="0"/>
    <xf numFmtId="0" fontId="112" fillId="6" borderId="4" applyNumberFormat="0" applyAlignment="0" applyProtection="0"/>
    <xf numFmtId="0" fontId="113" fillId="7" borderId="5" applyNumberFormat="0" applyAlignment="0" applyProtection="0"/>
    <xf numFmtId="0" fontId="114" fillId="7" borderId="4" applyNumberFormat="0" applyAlignment="0" applyProtection="0"/>
    <xf numFmtId="0" fontId="115" fillId="0" borderId="6" applyNumberFormat="0" applyFill="0" applyAlignment="0" applyProtection="0"/>
    <xf numFmtId="0" fontId="116" fillId="8" borderId="7" applyNumberFormat="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9" applyNumberFormat="0" applyFill="0" applyAlignment="0" applyProtection="0"/>
    <xf numFmtId="0" fontId="120"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120" fillId="13" borderId="0" applyNumberFormat="0" applyBorder="0" applyAlignment="0" applyProtection="0"/>
    <xf numFmtId="0" fontId="120"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120" fillId="17" borderId="0" applyNumberFormat="0" applyBorder="0" applyAlignment="0" applyProtection="0"/>
    <xf numFmtId="0" fontId="120"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120" fillId="21" borderId="0" applyNumberFormat="0" applyBorder="0" applyAlignment="0" applyProtection="0"/>
    <xf numFmtId="0" fontId="120"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120" fillId="25" borderId="0" applyNumberFormat="0" applyBorder="0" applyAlignment="0" applyProtection="0"/>
    <xf numFmtId="0" fontId="120"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120" fillId="29" borderId="0" applyNumberFormat="0" applyBorder="0" applyAlignment="0" applyProtection="0"/>
    <xf numFmtId="0" fontId="120"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120" fillId="33" borderId="0" applyNumberFormat="0" applyBorder="0" applyAlignment="0" applyProtection="0"/>
    <xf numFmtId="0" fontId="51" fillId="9" borderId="8" applyNumberFormat="0" applyFont="0" applyAlignment="0" applyProtection="0"/>
    <xf numFmtId="0" fontId="51" fillId="0" borderId="0"/>
    <xf numFmtId="0" fontId="51" fillId="9" borderId="8" applyNumberFormat="0" applyFont="0" applyAlignment="0" applyProtection="0"/>
    <xf numFmtId="0" fontId="51" fillId="11" borderId="0" applyNumberFormat="0" applyBorder="0" applyAlignment="0" applyProtection="0"/>
    <xf numFmtId="0" fontId="51" fillId="12"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0" borderId="0"/>
    <xf numFmtId="0" fontId="51" fillId="9" borderId="8" applyNumberFormat="0" applyFont="0" applyAlignment="0" applyProtection="0"/>
    <xf numFmtId="0" fontId="51" fillId="11" borderId="0" applyNumberFormat="0" applyBorder="0" applyAlignment="0" applyProtection="0"/>
    <xf numFmtId="0" fontId="51" fillId="12"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121" fillId="0" borderId="0"/>
    <xf numFmtId="0" fontId="36" fillId="0" borderId="0"/>
    <xf numFmtId="0" fontId="91" fillId="0" borderId="0"/>
    <xf numFmtId="0" fontId="51" fillId="0" borderId="0"/>
    <xf numFmtId="0" fontId="91" fillId="0" borderId="0"/>
    <xf numFmtId="43" fontId="91" fillId="0" borderId="0" applyFont="0" applyFill="0" applyBorder="0" applyAlignment="0" applyProtection="0"/>
    <xf numFmtId="43" fontId="91" fillId="0" borderId="0" applyFont="0" applyFill="0" applyBorder="0" applyAlignment="0" applyProtection="0"/>
    <xf numFmtId="43" fontId="45" fillId="0" borderId="0"/>
    <xf numFmtId="176" fontId="45" fillId="0" borderId="0"/>
    <xf numFmtId="176" fontId="45" fillId="0" borderId="0"/>
    <xf numFmtId="43" fontId="51" fillId="0" borderId="0" applyFont="0" applyFill="0" applyBorder="0" applyAlignment="0" applyProtection="0"/>
    <xf numFmtId="166" fontId="65" fillId="0" borderId="0"/>
    <xf numFmtId="43" fontId="36" fillId="0" borderId="0" applyFont="0" applyFill="0" applyBorder="0" applyAlignment="0" applyProtection="0"/>
    <xf numFmtId="166" fontId="65" fillId="0" borderId="0"/>
    <xf numFmtId="0" fontId="35" fillId="0" borderId="0"/>
    <xf numFmtId="0" fontId="82" fillId="0" borderId="0"/>
    <xf numFmtId="0" fontId="35" fillId="0" borderId="0"/>
    <xf numFmtId="0" fontId="35" fillId="0" borderId="0"/>
    <xf numFmtId="0" fontId="91" fillId="0" borderId="0"/>
    <xf numFmtId="43" fontId="35" fillId="0" borderId="0" applyFont="0" applyFill="0" applyBorder="0" applyAlignment="0" applyProtection="0"/>
    <xf numFmtId="43" fontId="35" fillId="0" borderId="0" applyFont="0" applyFill="0" applyBorder="0" applyAlignment="0" applyProtection="0"/>
    <xf numFmtId="0" fontId="91" fillId="0" borderId="0"/>
    <xf numFmtId="0" fontId="36" fillId="0" borderId="0"/>
    <xf numFmtId="0" fontId="35" fillId="0" borderId="0"/>
    <xf numFmtId="172" fontId="45" fillId="0" borderId="0"/>
    <xf numFmtId="166" fontId="65" fillId="0" borderId="0"/>
    <xf numFmtId="166" fontId="65" fillId="0" borderId="0"/>
    <xf numFmtId="166" fontId="65" fillId="0" borderId="0"/>
    <xf numFmtId="172" fontId="65" fillId="0" borderId="0"/>
    <xf numFmtId="172" fontId="45" fillId="0" borderId="0">
      <alignment vertical="center"/>
    </xf>
    <xf numFmtId="0" fontId="90" fillId="0" borderId="0"/>
    <xf numFmtId="166" fontId="45" fillId="0" borderId="0"/>
    <xf numFmtId="0" fontId="35" fillId="0" borderId="0"/>
    <xf numFmtId="172" fontId="65" fillId="0" borderId="0"/>
    <xf numFmtId="166" fontId="45" fillId="0" borderId="0"/>
    <xf numFmtId="172" fontId="45" fillId="0" borderId="0"/>
    <xf numFmtId="0" fontId="82" fillId="0" borderId="0"/>
    <xf numFmtId="166" fontId="65" fillId="0" borderId="0"/>
    <xf numFmtId="172" fontId="65" fillId="0" borderId="0"/>
    <xf numFmtId="0" fontId="66" fillId="0" borderId="0"/>
    <xf numFmtId="172" fontId="65" fillId="0" borderId="0"/>
    <xf numFmtId="166" fontId="65" fillId="0" borderId="0"/>
    <xf numFmtId="0" fontId="51" fillId="0" borderId="0"/>
    <xf numFmtId="166" fontId="65" fillId="0" borderId="0"/>
    <xf numFmtId="0" fontId="91" fillId="0" borderId="0"/>
    <xf numFmtId="166" fontId="65" fillId="0" borderId="0"/>
    <xf numFmtId="166" fontId="65" fillId="0" borderId="0"/>
    <xf numFmtId="173" fontId="65" fillId="0" borderId="0"/>
    <xf numFmtId="177" fontId="45" fillId="0" borderId="0"/>
    <xf numFmtId="176" fontId="65" fillId="0" borderId="0"/>
    <xf numFmtId="176" fontId="45" fillId="0" borderId="0"/>
    <xf numFmtId="173" fontId="65" fillId="0" borderId="0"/>
    <xf numFmtId="177" fontId="45" fillId="0" borderId="0"/>
    <xf numFmtId="176" fontId="65" fillId="0" borderId="0"/>
    <xf numFmtId="176" fontId="45" fillId="0" borderId="0"/>
    <xf numFmtId="178" fontId="45" fillId="0" borderId="0"/>
    <xf numFmtId="174" fontId="45" fillId="0" borderId="0"/>
    <xf numFmtId="177" fontId="65" fillId="0" borderId="0"/>
    <xf numFmtId="176" fontId="65" fillId="0" borderId="0"/>
    <xf numFmtId="176" fontId="45" fillId="0" borderId="0"/>
    <xf numFmtId="177" fontId="65" fillId="0" borderId="0"/>
    <xf numFmtId="0" fontId="66" fillId="0" borderId="0"/>
    <xf numFmtId="176" fontId="45" fillId="0" borderId="0"/>
    <xf numFmtId="177" fontId="45" fillId="0" borderId="0"/>
    <xf numFmtId="173" fontId="65"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0" fontId="36" fillId="0" borderId="0"/>
    <xf numFmtId="0" fontId="29" fillId="0" borderId="0"/>
    <xf numFmtId="0" fontId="29" fillId="0" borderId="0"/>
    <xf numFmtId="0" fontId="35" fillId="0" borderId="0"/>
    <xf numFmtId="0" fontId="122" fillId="0" borderId="0"/>
    <xf numFmtId="0" fontId="124" fillId="34" borderId="0" applyNumberFormat="0" applyBorder="0" applyAlignment="0" applyProtection="0"/>
    <xf numFmtId="0" fontId="124" fillId="35" borderId="0" applyNumberFormat="0" applyBorder="0" applyAlignment="0" applyProtection="0"/>
    <xf numFmtId="0" fontId="124" fillId="36" borderId="0" applyNumberFormat="0" applyBorder="0" applyAlignment="0" applyProtection="0"/>
    <xf numFmtId="0" fontId="124" fillId="37" borderId="0" applyNumberFormat="0" applyBorder="0" applyAlignment="0" applyProtection="0"/>
    <xf numFmtId="0" fontId="124" fillId="38" borderId="0" applyNumberFormat="0" applyBorder="0" applyAlignment="0" applyProtection="0"/>
    <xf numFmtId="0" fontId="124" fillId="39" borderId="0" applyNumberFormat="0" applyBorder="0" applyAlignment="0" applyProtection="0"/>
    <xf numFmtId="0" fontId="124" fillId="40" borderId="0" applyNumberFormat="0" applyBorder="0" applyAlignment="0" applyProtection="0"/>
    <xf numFmtId="0" fontId="124" fillId="41" borderId="0" applyNumberFormat="0" applyBorder="0" applyAlignment="0" applyProtection="0"/>
    <xf numFmtId="0" fontId="124" fillId="42" borderId="0" applyNumberFormat="0" applyBorder="0" applyAlignment="0" applyProtection="0"/>
    <xf numFmtId="0" fontId="124" fillId="37" borderId="0" applyNumberFormat="0" applyBorder="0" applyAlignment="0" applyProtection="0"/>
    <xf numFmtId="0" fontId="124" fillId="40" borderId="0" applyNumberFormat="0" applyBorder="0" applyAlignment="0" applyProtection="0"/>
    <xf numFmtId="0" fontId="124" fillId="43" borderId="0" applyNumberFormat="0" applyBorder="0" applyAlignment="0" applyProtection="0"/>
    <xf numFmtId="0" fontId="125" fillId="44" borderId="0" applyNumberFormat="0" applyBorder="0" applyAlignment="0" applyProtection="0"/>
    <xf numFmtId="0" fontId="125" fillId="41" borderId="0" applyNumberFormat="0" applyBorder="0" applyAlignment="0" applyProtection="0"/>
    <xf numFmtId="0" fontId="125" fillId="42" borderId="0" applyNumberFormat="0" applyBorder="0" applyAlignment="0" applyProtection="0"/>
    <xf numFmtId="0" fontId="125" fillId="45" borderId="0" applyNumberFormat="0" applyBorder="0" applyAlignment="0" applyProtection="0"/>
    <xf numFmtId="0" fontId="125" fillId="46" borderId="0" applyNumberFormat="0" applyBorder="0" applyAlignment="0" applyProtection="0"/>
    <xf numFmtId="0" fontId="125" fillId="47" borderId="0" applyNumberFormat="0" applyBorder="0" applyAlignment="0" applyProtection="0"/>
    <xf numFmtId="0" fontId="126" fillId="0" borderId="11" applyNumberFormat="0" applyFill="0" applyAlignment="0" applyProtection="0"/>
    <xf numFmtId="0" fontId="127" fillId="35" borderId="0" applyNumberFormat="0" applyBorder="0" applyAlignment="0" applyProtection="0"/>
    <xf numFmtId="0" fontId="123" fillId="0" borderId="0" applyNumberFormat="0" applyFill="0" applyBorder="0" applyAlignment="0" applyProtection="0">
      <alignment vertical="top"/>
      <protection locked="0"/>
    </xf>
    <xf numFmtId="0" fontId="128" fillId="49" borderId="12" applyNumberFormat="0" applyAlignment="0" applyProtection="0"/>
    <xf numFmtId="0" fontId="129" fillId="0" borderId="13" applyNumberFormat="0" applyFill="0" applyAlignment="0" applyProtection="0"/>
    <xf numFmtId="0" fontId="130" fillId="0" borderId="14" applyNumberFormat="0" applyFill="0" applyAlignment="0" applyProtection="0"/>
    <xf numFmtId="0" fontId="131" fillId="0" borderId="15" applyNumberFormat="0" applyFill="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50" borderId="0" applyNumberFormat="0" applyBorder="0" applyAlignment="0" applyProtection="0"/>
    <xf numFmtId="0" fontId="90" fillId="0" borderId="0"/>
    <xf numFmtId="0" fontId="40" fillId="0" borderId="0"/>
    <xf numFmtId="9" fontId="91" fillId="0" borderId="0" applyFont="0" applyFill="0" applyBorder="0" applyAlignment="0" applyProtection="0"/>
    <xf numFmtId="0" fontId="38" fillId="51" borderId="16" applyNumberFormat="0" applyFont="0" applyAlignment="0" applyProtection="0"/>
    <xf numFmtId="0" fontId="134" fillId="0" borderId="17" applyNumberFormat="0" applyFill="0" applyAlignment="0" applyProtection="0"/>
    <xf numFmtId="0" fontId="135" fillId="36" borderId="0" applyNumberFormat="0" applyBorder="0" applyAlignment="0" applyProtection="0"/>
    <xf numFmtId="0" fontId="136" fillId="0" borderId="0" applyNumberFormat="0" applyFill="0" applyBorder="0" applyAlignment="0" applyProtection="0"/>
    <xf numFmtId="0" fontId="137" fillId="39" borderId="18" applyNumberFormat="0" applyAlignment="0" applyProtection="0"/>
    <xf numFmtId="0" fontId="138" fillId="52" borderId="18" applyNumberFormat="0" applyAlignment="0" applyProtection="0"/>
    <xf numFmtId="0" fontId="139" fillId="52" borderId="19" applyNumberFormat="0" applyAlignment="0" applyProtection="0"/>
    <xf numFmtId="0" fontId="140" fillId="0" borderId="0" applyNumberFormat="0" applyFill="0" applyBorder="0" applyAlignment="0" applyProtection="0"/>
    <xf numFmtId="0" fontId="125" fillId="53" borderId="0" applyNumberFormat="0" applyBorder="0" applyAlignment="0" applyProtection="0"/>
    <xf numFmtId="0" fontId="125" fillId="48" borderId="0" applyNumberFormat="0" applyBorder="0" applyAlignment="0" applyProtection="0"/>
    <xf numFmtId="0" fontId="125" fillId="54" borderId="0" applyNumberFormat="0" applyBorder="0" applyAlignment="0" applyProtection="0"/>
    <xf numFmtId="0" fontId="125" fillId="45" borderId="0" applyNumberFormat="0" applyBorder="0" applyAlignment="0" applyProtection="0"/>
    <xf numFmtId="0" fontId="125" fillId="46" borderId="0" applyNumberFormat="0" applyBorder="0" applyAlignment="0" applyProtection="0"/>
    <xf numFmtId="0" fontId="125" fillId="55" borderId="0" applyNumberFormat="0" applyBorder="0" applyAlignment="0" applyProtection="0"/>
    <xf numFmtId="0" fontId="28" fillId="0" borderId="0"/>
    <xf numFmtId="0" fontId="28" fillId="0" borderId="0"/>
    <xf numFmtId="0" fontId="27" fillId="0" borderId="0"/>
    <xf numFmtId="0" fontId="26" fillId="0" borderId="0"/>
    <xf numFmtId="0" fontId="147" fillId="0" borderId="0"/>
    <xf numFmtId="0" fontId="148" fillId="0" borderId="0"/>
    <xf numFmtId="9" fontId="147" fillId="0" borderId="0" applyFont="0" applyFill="0" applyBorder="0" applyAlignment="0" applyProtection="0"/>
    <xf numFmtId="0" fontId="25" fillId="0" borderId="0"/>
    <xf numFmtId="0" fontId="25" fillId="0" borderId="0"/>
    <xf numFmtId="0" fontId="91" fillId="0" borderId="0"/>
    <xf numFmtId="0" fontId="24" fillId="0" borderId="0"/>
    <xf numFmtId="0" fontId="23" fillId="0" borderId="0"/>
    <xf numFmtId="0" fontId="22" fillId="0" borderId="0"/>
    <xf numFmtId="0" fontId="21" fillId="0" borderId="0"/>
    <xf numFmtId="0" fontId="157" fillId="0" borderId="0"/>
    <xf numFmtId="0" fontId="20" fillId="0" borderId="0"/>
    <xf numFmtId="43" fontId="20" fillId="0" borderId="0" applyFont="0" applyFill="0" applyBorder="0" applyAlignment="0" applyProtection="0"/>
    <xf numFmtId="0" fontId="20" fillId="9" borderId="8"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19" fillId="0" borderId="0"/>
    <xf numFmtId="43" fontId="19" fillId="0" borderId="0" applyFont="0" applyFill="0" applyBorder="0" applyAlignment="0" applyProtection="0"/>
    <xf numFmtId="0" fontId="161" fillId="38" borderId="0" applyNumberFormat="0" applyBorder="0" applyAlignment="0" applyProtection="0"/>
    <xf numFmtId="0" fontId="36" fillId="0" borderId="0"/>
    <xf numFmtId="0" fontId="36" fillId="11" borderId="0" applyNumberFormat="0" applyBorder="0" applyAlignment="0" applyProtection="0"/>
    <xf numFmtId="43" fontId="91" fillId="0" borderId="0" applyFont="0" applyFill="0" applyBorder="0" applyAlignment="0" applyProtection="0"/>
    <xf numFmtId="0" fontId="36" fillId="15" borderId="0" applyNumberFormat="0" applyBorder="0" applyAlignment="0" applyProtection="0"/>
    <xf numFmtId="0" fontId="120" fillId="14" borderId="0" applyNumberFormat="0" applyBorder="0" applyAlignment="0" applyProtection="0"/>
    <xf numFmtId="0" fontId="36" fillId="19" borderId="0" applyNumberFormat="0" applyBorder="0" applyAlignment="0" applyProtection="0"/>
    <xf numFmtId="0" fontId="36" fillId="23" borderId="0" applyNumberFormat="0" applyBorder="0" applyAlignment="0" applyProtection="0"/>
    <xf numFmtId="180" fontId="91" fillId="0" borderId="0" applyFont="0" applyFill="0" applyBorder="0" applyAlignment="0" applyProtection="0"/>
    <xf numFmtId="0" fontId="36" fillId="27" borderId="0" applyNumberFormat="0" applyBorder="0" applyAlignment="0" applyProtection="0"/>
    <xf numFmtId="43" fontId="91" fillId="0" borderId="0" applyFont="0" applyFill="0" applyBorder="0" applyAlignment="0" applyProtection="0"/>
    <xf numFmtId="0" fontId="36" fillId="31" borderId="0" applyNumberFormat="0" applyBorder="0" applyAlignment="0" applyProtection="0"/>
    <xf numFmtId="0" fontId="161" fillId="0" borderId="0"/>
    <xf numFmtId="0" fontId="36" fillId="12" borderId="0" applyNumberFormat="0" applyBorder="0" applyAlignment="0" applyProtection="0"/>
    <xf numFmtId="0" fontId="91" fillId="0" borderId="0"/>
    <xf numFmtId="0" fontId="36" fillId="16" borderId="0" applyNumberFormat="0" applyBorder="0" applyAlignment="0" applyProtection="0"/>
    <xf numFmtId="0" fontId="162" fillId="0" borderId="0"/>
    <xf numFmtId="0" fontId="36" fillId="20" borderId="0" applyNumberFormat="0" applyBorder="0" applyAlignment="0" applyProtection="0"/>
    <xf numFmtId="0" fontId="161" fillId="0" borderId="0"/>
    <xf numFmtId="0" fontId="36" fillId="24" borderId="0" applyNumberFormat="0" applyBorder="0" applyAlignment="0" applyProtection="0"/>
    <xf numFmtId="0" fontId="19" fillId="0" borderId="0"/>
    <xf numFmtId="0" fontId="36" fillId="28" borderId="0" applyNumberFormat="0" applyBorder="0" applyAlignment="0" applyProtection="0"/>
    <xf numFmtId="0" fontId="19" fillId="0" borderId="0"/>
    <xf numFmtId="0" fontId="36" fillId="32" borderId="0" applyNumberFormat="0" applyBorder="0" applyAlignment="0" applyProtection="0"/>
    <xf numFmtId="0" fontId="19" fillId="0" borderId="0"/>
    <xf numFmtId="0" fontId="80" fillId="13" borderId="0" applyNumberFormat="0" applyBorder="0" applyAlignment="0" applyProtection="0"/>
    <xf numFmtId="0" fontId="19" fillId="0" borderId="0"/>
    <xf numFmtId="0" fontId="80" fillId="17" borderId="0" applyNumberFormat="0" applyBorder="0" applyAlignment="0" applyProtection="0"/>
    <xf numFmtId="0" fontId="19" fillId="0" borderId="0"/>
    <xf numFmtId="0" fontId="80" fillId="21" borderId="0" applyNumberFormat="0" applyBorder="0" applyAlignment="0" applyProtection="0"/>
    <xf numFmtId="0" fontId="19" fillId="0" borderId="0"/>
    <xf numFmtId="0" fontId="80" fillId="25" borderId="0" applyNumberFormat="0" applyBorder="0" applyAlignment="0" applyProtection="0"/>
    <xf numFmtId="0" fontId="19" fillId="0" borderId="0"/>
    <xf numFmtId="0" fontId="80" fillId="29" borderId="0" applyNumberFormat="0" applyBorder="0" applyAlignment="0" applyProtection="0"/>
    <xf numFmtId="0" fontId="19" fillId="0" borderId="0"/>
    <xf numFmtId="0" fontId="80" fillId="33" borderId="0" applyNumberFormat="0" applyBorder="0" applyAlignment="0" applyProtection="0"/>
    <xf numFmtId="164" fontId="91" fillId="0" borderId="0" applyFont="0" applyFill="0" applyBorder="0" applyAlignment="0" applyProtection="0"/>
    <xf numFmtId="0" fontId="80" fillId="10" borderId="0" applyNumberFormat="0" applyBorder="0" applyAlignment="0" applyProtection="0"/>
    <xf numFmtId="0" fontId="19" fillId="0" borderId="0"/>
    <xf numFmtId="0" fontId="80" fillId="14" borderId="0" applyNumberFormat="0" applyBorder="0" applyAlignment="0" applyProtection="0"/>
    <xf numFmtId="0" fontId="19" fillId="0" borderId="0"/>
    <xf numFmtId="0" fontId="80" fillId="18" borderId="0" applyNumberFormat="0" applyBorder="0" applyAlignment="0" applyProtection="0"/>
    <xf numFmtId="0" fontId="19" fillId="0" borderId="0"/>
    <xf numFmtId="0" fontId="80" fillId="22" borderId="0" applyNumberFormat="0" applyBorder="0" applyAlignment="0" applyProtection="0"/>
    <xf numFmtId="0" fontId="19" fillId="0" borderId="0"/>
    <xf numFmtId="0" fontId="80" fillId="26" borderId="0" applyNumberFormat="0" applyBorder="0" applyAlignment="0" applyProtection="0"/>
    <xf numFmtId="9" fontId="91" fillId="0" borderId="0" applyFont="0" applyFill="0" applyBorder="0" applyAlignment="0" applyProtection="0"/>
    <xf numFmtId="0" fontId="80" fillId="30" borderId="0" applyNumberFormat="0" applyBorder="0" applyAlignment="0" applyProtection="0"/>
    <xf numFmtId="0" fontId="19" fillId="0" borderId="0"/>
    <xf numFmtId="0" fontId="72" fillId="4" borderId="0" applyNumberFormat="0" applyBorder="0" applyAlignment="0" applyProtection="0"/>
    <xf numFmtId="0" fontId="19" fillId="0" borderId="0"/>
    <xf numFmtId="0" fontId="76" fillId="7" borderId="4" applyNumberFormat="0" applyAlignment="0" applyProtection="0"/>
    <xf numFmtId="0" fontId="19" fillId="0" borderId="0"/>
    <xf numFmtId="0" fontId="78" fillId="8" borderId="7" applyNumberFormat="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79" fillId="0" borderId="0" applyNumberFormat="0" applyFill="0" applyBorder="0" applyAlignment="0" applyProtection="0"/>
    <xf numFmtId="0" fontId="19" fillId="0" borderId="0"/>
    <xf numFmtId="0" fontId="71" fillId="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36" fillId="0" borderId="0"/>
    <xf numFmtId="0" fontId="19" fillId="0" borderId="0"/>
    <xf numFmtId="43" fontId="35" fillId="0" borderId="0" applyFont="0" applyFill="0" applyBorder="0" applyAlignment="0" applyProtection="0"/>
    <xf numFmtId="0" fontId="19" fillId="0" borderId="0"/>
    <xf numFmtId="0" fontId="74" fillId="6" borderId="4" applyNumberFormat="0" applyAlignment="0" applyProtection="0"/>
    <xf numFmtId="0" fontId="35" fillId="0" borderId="0"/>
    <xf numFmtId="0" fontId="77" fillId="0" borderId="6" applyNumberFormat="0" applyFill="0" applyAlignment="0" applyProtection="0"/>
    <xf numFmtId="0" fontId="161" fillId="34" borderId="0" applyNumberFormat="0" applyBorder="0" applyAlignment="0" applyProtection="0"/>
    <xf numFmtId="0" fontId="73" fillId="5" borderId="0" applyNumberFormat="0" applyBorder="0" applyAlignment="0" applyProtection="0"/>
    <xf numFmtId="0" fontId="19" fillId="0" borderId="0"/>
    <xf numFmtId="0" fontId="161" fillId="34" borderId="0" applyNumberFormat="0" applyBorder="0" applyAlignment="0" applyProtection="0"/>
    <xf numFmtId="0" fontId="161" fillId="34" borderId="0" applyNumberFormat="0" applyBorder="0" applyAlignment="0" applyProtection="0"/>
    <xf numFmtId="0" fontId="161" fillId="34" borderId="0" applyNumberFormat="0" applyBorder="0" applyAlignment="0" applyProtection="0"/>
    <xf numFmtId="0" fontId="161" fillId="34" borderId="0" applyNumberFormat="0" applyBorder="0" applyAlignment="0" applyProtection="0"/>
    <xf numFmtId="0" fontId="160" fillId="0" borderId="0"/>
    <xf numFmtId="0" fontId="161" fillId="35" borderId="0" applyNumberFormat="0" applyBorder="0" applyAlignment="0" applyProtection="0"/>
    <xf numFmtId="0" fontId="161" fillId="34" borderId="0" applyNumberFormat="0" applyBorder="0" applyAlignment="0" applyProtection="0"/>
    <xf numFmtId="0" fontId="161" fillId="35" borderId="0" applyNumberFormat="0" applyBorder="0" applyAlignment="0" applyProtection="0"/>
    <xf numFmtId="0" fontId="161" fillId="35" borderId="0" applyNumberFormat="0" applyBorder="0" applyAlignment="0" applyProtection="0"/>
    <xf numFmtId="0" fontId="29" fillId="0" borderId="0"/>
    <xf numFmtId="0" fontId="29" fillId="0" borderId="0"/>
    <xf numFmtId="0" fontId="29" fillId="0" borderId="0"/>
    <xf numFmtId="0" fontId="29" fillId="0" borderId="0"/>
    <xf numFmtId="0" fontId="161" fillId="35" borderId="0" applyNumberFormat="0" applyBorder="0" applyAlignment="0" applyProtection="0"/>
    <xf numFmtId="0" fontId="19" fillId="0" borderId="0"/>
    <xf numFmtId="0" fontId="161" fillId="35" borderId="0" applyNumberFormat="0" applyBorder="0" applyAlignment="0" applyProtection="0"/>
    <xf numFmtId="0" fontId="19" fillId="0" borderId="0"/>
    <xf numFmtId="0" fontId="161" fillId="36" borderId="0" applyNumberFormat="0" applyBorder="0" applyAlignment="0" applyProtection="0"/>
    <xf numFmtId="0" fontId="161" fillId="35" borderId="0" applyNumberFormat="0" applyBorder="0" applyAlignment="0" applyProtection="0"/>
    <xf numFmtId="0" fontId="161" fillId="36" borderId="0" applyNumberFormat="0" applyBorder="0" applyAlignment="0" applyProtection="0"/>
    <xf numFmtId="0" fontId="29" fillId="0" borderId="0"/>
    <xf numFmtId="0" fontId="161" fillId="36" borderId="0" applyNumberFormat="0" applyBorder="0" applyAlignment="0" applyProtection="0"/>
    <xf numFmtId="0" fontId="161" fillId="36" borderId="0" applyNumberFormat="0" applyBorder="0" applyAlignment="0" applyProtection="0"/>
    <xf numFmtId="0" fontId="29" fillId="0" borderId="0"/>
    <xf numFmtId="0" fontId="29" fillId="0" borderId="0"/>
    <xf numFmtId="0" fontId="29" fillId="0" borderId="0"/>
    <xf numFmtId="0" fontId="29" fillId="0" borderId="0"/>
    <xf numFmtId="0" fontId="161" fillId="36" borderId="0" applyNumberFormat="0" applyBorder="0" applyAlignment="0" applyProtection="0"/>
    <xf numFmtId="0" fontId="161" fillId="37" borderId="0" applyNumberFormat="0" applyBorder="0" applyAlignment="0" applyProtection="0"/>
    <xf numFmtId="0" fontId="161" fillId="36" borderId="0" applyNumberFormat="0" applyBorder="0" applyAlignment="0" applyProtection="0"/>
    <xf numFmtId="0" fontId="29" fillId="0" borderId="0"/>
    <xf numFmtId="0" fontId="29" fillId="0" borderId="0"/>
    <xf numFmtId="0" fontId="29" fillId="0" borderId="0"/>
    <xf numFmtId="0" fontId="29" fillId="0" borderId="0"/>
    <xf numFmtId="0" fontId="161" fillId="37" borderId="0" applyNumberFormat="0" applyBorder="0" applyAlignment="0" applyProtection="0"/>
    <xf numFmtId="0" fontId="161" fillId="37" borderId="0" applyNumberFormat="0" applyBorder="0" applyAlignment="0" applyProtection="0"/>
    <xf numFmtId="0" fontId="161" fillId="37" borderId="0" applyNumberFormat="0" applyBorder="0" applyAlignment="0" applyProtection="0"/>
    <xf numFmtId="0" fontId="19" fillId="0" borderId="0"/>
    <xf numFmtId="0" fontId="161" fillId="37" borderId="0" applyNumberFormat="0" applyBorder="0" applyAlignment="0" applyProtection="0"/>
    <xf numFmtId="0" fontId="161" fillId="38" borderId="0" applyNumberFormat="0" applyBorder="0" applyAlignment="0" applyProtection="0"/>
    <xf numFmtId="0" fontId="161" fillId="37" borderId="0" applyNumberFormat="0" applyBorder="0" applyAlignment="0" applyProtection="0"/>
    <xf numFmtId="0" fontId="161" fillId="38" borderId="0" applyNumberFormat="0" applyBorder="0" applyAlignment="0" applyProtection="0"/>
    <xf numFmtId="0" fontId="36" fillId="9" borderId="8" applyNumberFormat="0" applyFont="0" applyAlignment="0" applyProtection="0"/>
    <xf numFmtId="0" fontId="75" fillId="7" borderId="5" applyNumberFormat="0" applyAlignment="0" applyProtection="0"/>
    <xf numFmtId="0" fontId="161" fillId="38" borderId="0" applyNumberFormat="0" applyBorder="0" applyAlignment="0" applyProtection="0"/>
    <xf numFmtId="9" fontId="36" fillId="0" borderId="0" applyFont="0" applyFill="0" applyBorder="0" applyAlignment="0" applyProtection="0"/>
    <xf numFmtId="0" fontId="161" fillId="38" borderId="0" applyNumberFormat="0" applyBorder="0" applyAlignment="0" applyProtection="0"/>
    <xf numFmtId="0" fontId="54" fillId="0" borderId="9" applyNumberFormat="0" applyFill="0" applyAlignment="0" applyProtection="0"/>
    <xf numFmtId="0" fontId="64" fillId="0" borderId="0" applyNumberFormat="0" applyFill="0" applyBorder="0" applyAlignment="0" applyProtection="0"/>
    <xf numFmtId="0" fontId="19" fillId="0" borderId="0"/>
    <xf numFmtId="43" fontId="91" fillId="0" borderId="0" applyFont="0" applyFill="0" applyBorder="0" applyAlignment="0" applyProtection="0"/>
    <xf numFmtId="164" fontId="91" fillId="0" borderId="0" applyFont="0" applyFill="0" applyBorder="0" applyAlignment="0" applyProtection="0"/>
    <xf numFmtId="0" fontId="120" fillId="26" borderId="0" applyNumberFormat="0" applyBorder="0" applyAlignment="0" applyProtection="0"/>
    <xf numFmtId="0" fontId="91" fillId="0" borderId="0"/>
    <xf numFmtId="0" fontId="19" fillId="31"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27" borderId="0" applyNumberFormat="0" applyBorder="0" applyAlignment="0" applyProtection="0"/>
    <xf numFmtId="0" fontId="19" fillId="24" borderId="0" applyNumberFormat="0" applyBorder="0" applyAlignment="0" applyProtection="0"/>
    <xf numFmtId="0" fontId="19" fillId="23" borderId="0" applyNumberFormat="0" applyBorder="0" applyAlignment="0" applyProtection="0"/>
    <xf numFmtId="0" fontId="120" fillId="22"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20" fillId="30" borderId="0" applyNumberFormat="0" applyBorder="0" applyAlignment="0" applyProtection="0"/>
    <xf numFmtId="0" fontId="19" fillId="16"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9" fillId="11" borderId="0" applyNumberFormat="0" applyBorder="0" applyAlignment="0" applyProtection="0"/>
    <xf numFmtId="0" fontId="19" fillId="9" borderId="8" applyNumberFormat="0" applyFont="0" applyAlignment="0" applyProtection="0"/>
    <xf numFmtId="0" fontId="19" fillId="0" borderId="0"/>
    <xf numFmtId="0" fontId="120" fillId="18" borderId="0" applyNumberFormat="0" applyBorder="0" applyAlignment="0" applyProtection="0"/>
    <xf numFmtId="0" fontId="120" fillId="18" borderId="0" applyNumberFormat="0" applyBorder="0" applyAlignment="0" applyProtection="0"/>
    <xf numFmtId="0" fontId="120" fillId="10" borderId="0" applyNumberFormat="0" applyBorder="0" applyAlignment="0" applyProtection="0"/>
    <xf numFmtId="0" fontId="161" fillId="38" borderId="0" applyNumberFormat="0" applyBorder="0" applyAlignment="0" applyProtection="0"/>
    <xf numFmtId="0" fontId="161" fillId="39" borderId="0" applyNumberFormat="0" applyBorder="0" applyAlignment="0" applyProtection="0"/>
    <xf numFmtId="0" fontId="161" fillId="39" borderId="0" applyNumberFormat="0" applyBorder="0" applyAlignment="0" applyProtection="0"/>
    <xf numFmtId="0" fontId="161" fillId="39" borderId="0" applyNumberFormat="0" applyBorder="0" applyAlignment="0" applyProtection="0"/>
    <xf numFmtId="0" fontId="161" fillId="39" borderId="0" applyNumberFormat="0" applyBorder="0" applyAlignment="0" applyProtection="0"/>
    <xf numFmtId="0" fontId="161" fillId="39" borderId="0" applyNumberFormat="0" applyBorder="0" applyAlignment="0" applyProtection="0"/>
    <xf numFmtId="0" fontId="161" fillId="39" borderId="0" applyNumberFormat="0" applyBorder="0" applyAlignment="0" applyProtection="0"/>
    <xf numFmtId="0" fontId="161" fillId="40" borderId="0" applyNumberFormat="0" applyBorder="0" applyAlignment="0" applyProtection="0"/>
    <xf numFmtId="0" fontId="161" fillId="40" borderId="0" applyNumberFormat="0" applyBorder="0" applyAlignment="0" applyProtection="0"/>
    <xf numFmtId="0" fontId="161" fillId="40" borderId="0" applyNumberFormat="0" applyBorder="0" applyAlignment="0" applyProtection="0"/>
    <xf numFmtId="0" fontId="161" fillId="40" borderId="0" applyNumberFormat="0" applyBorder="0" applyAlignment="0" applyProtection="0"/>
    <xf numFmtId="0" fontId="161" fillId="40" borderId="0" applyNumberFormat="0" applyBorder="0" applyAlignment="0" applyProtection="0"/>
    <xf numFmtId="0" fontId="161" fillId="40" borderId="0" applyNumberFormat="0" applyBorder="0" applyAlignment="0" applyProtection="0"/>
    <xf numFmtId="0" fontId="161" fillId="41" borderId="0" applyNumberFormat="0" applyBorder="0" applyAlignment="0" applyProtection="0"/>
    <xf numFmtId="0" fontId="161" fillId="41" borderId="0" applyNumberFormat="0" applyBorder="0" applyAlignment="0" applyProtection="0"/>
    <xf numFmtId="0" fontId="161" fillId="41" borderId="0" applyNumberFormat="0" applyBorder="0" applyAlignment="0" applyProtection="0"/>
    <xf numFmtId="0" fontId="161" fillId="41" borderId="0" applyNumberFormat="0" applyBorder="0" applyAlignment="0" applyProtection="0"/>
    <xf numFmtId="0" fontId="161" fillId="41" borderId="0" applyNumberFormat="0" applyBorder="0" applyAlignment="0" applyProtection="0"/>
    <xf numFmtId="0" fontId="161" fillId="41" borderId="0" applyNumberFormat="0" applyBorder="0" applyAlignment="0" applyProtection="0"/>
    <xf numFmtId="0" fontId="161" fillId="42" borderId="0" applyNumberFormat="0" applyBorder="0" applyAlignment="0" applyProtection="0"/>
    <xf numFmtId="0" fontId="161" fillId="42" borderId="0" applyNumberFormat="0" applyBorder="0" applyAlignment="0" applyProtection="0"/>
    <xf numFmtId="0" fontId="161" fillId="42" borderId="0" applyNumberFormat="0" applyBorder="0" applyAlignment="0" applyProtection="0"/>
    <xf numFmtId="0" fontId="161" fillId="42" borderId="0" applyNumberFormat="0" applyBorder="0" applyAlignment="0" applyProtection="0"/>
    <xf numFmtId="0" fontId="161" fillId="42" borderId="0" applyNumberFormat="0" applyBorder="0" applyAlignment="0" applyProtection="0"/>
    <xf numFmtId="0" fontId="161" fillId="42" borderId="0" applyNumberFormat="0" applyBorder="0" applyAlignment="0" applyProtection="0"/>
    <xf numFmtId="0" fontId="161" fillId="37" borderId="0" applyNumberFormat="0" applyBorder="0" applyAlignment="0" applyProtection="0"/>
    <xf numFmtId="0" fontId="161" fillId="37" borderId="0" applyNumberFormat="0" applyBorder="0" applyAlignment="0" applyProtection="0"/>
    <xf numFmtId="0" fontId="161" fillId="37" borderId="0" applyNumberFormat="0" applyBorder="0" applyAlignment="0" applyProtection="0"/>
    <xf numFmtId="0" fontId="161" fillId="37" borderId="0" applyNumberFormat="0" applyBorder="0" applyAlignment="0" applyProtection="0"/>
    <xf numFmtId="0" fontId="161" fillId="37" borderId="0" applyNumberFormat="0" applyBorder="0" applyAlignment="0" applyProtection="0"/>
    <xf numFmtId="0" fontId="161" fillId="37" borderId="0" applyNumberFormat="0" applyBorder="0" applyAlignment="0" applyProtection="0"/>
    <xf numFmtId="0" fontId="161" fillId="40" borderId="0" applyNumberFormat="0" applyBorder="0" applyAlignment="0" applyProtection="0"/>
    <xf numFmtId="0" fontId="161" fillId="40" borderId="0" applyNumberFormat="0" applyBorder="0" applyAlignment="0" applyProtection="0"/>
    <xf numFmtId="0" fontId="161" fillId="40" borderId="0" applyNumberFormat="0" applyBorder="0" applyAlignment="0" applyProtection="0"/>
    <xf numFmtId="0" fontId="161" fillId="40" borderId="0" applyNumberFormat="0" applyBorder="0" applyAlignment="0" applyProtection="0"/>
    <xf numFmtId="0" fontId="161" fillId="40" borderId="0" applyNumberFormat="0" applyBorder="0" applyAlignment="0" applyProtection="0"/>
    <xf numFmtId="0" fontId="161" fillId="40" borderId="0" applyNumberFormat="0" applyBorder="0" applyAlignment="0" applyProtection="0"/>
    <xf numFmtId="0" fontId="161" fillId="43" borderId="0" applyNumberFormat="0" applyBorder="0" applyAlignment="0" applyProtection="0"/>
    <xf numFmtId="0" fontId="161" fillId="43" borderId="0" applyNumberFormat="0" applyBorder="0" applyAlignment="0" applyProtection="0"/>
    <xf numFmtId="0" fontId="161" fillId="43" borderId="0" applyNumberFormat="0" applyBorder="0" applyAlignment="0" applyProtection="0"/>
    <xf numFmtId="0" fontId="161" fillId="43" borderId="0" applyNumberFormat="0" applyBorder="0" applyAlignment="0" applyProtection="0"/>
    <xf numFmtId="0" fontId="161" fillId="43" borderId="0" applyNumberFormat="0" applyBorder="0" applyAlignment="0" applyProtection="0"/>
    <xf numFmtId="0" fontId="161" fillId="43" borderId="0" applyNumberFormat="0" applyBorder="0" applyAlignment="0" applyProtection="0"/>
    <xf numFmtId="0" fontId="163" fillId="44" borderId="0" applyNumberFormat="0" applyBorder="0" applyAlignment="0" applyProtection="0"/>
    <xf numFmtId="0" fontId="163" fillId="44" borderId="0" applyNumberFormat="0" applyBorder="0" applyAlignment="0" applyProtection="0"/>
    <xf numFmtId="0" fontId="163" fillId="44" borderId="0" applyNumberFormat="0" applyBorder="0" applyAlignment="0" applyProtection="0"/>
    <xf numFmtId="0" fontId="163" fillId="44" borderId="0" applyNumberFormat="0" applyBorder="0" applyAlignment="0" applyProtection="0"/>
    <xf numFmtId="0" fontId="163" fillId="44" borderId="0" applyNumberFormat="0" applyBorder="0" applyAlignment="0" applyProtection="0"/>
    <xf numFmtId="0" fontId="163" fillId="44" borderId="0" applyNumberFormat="0" applyBorder="0" applyAlignment="0" applyProtection="0"/>
    <xf numFmtId="0" fontId="163" fillId="41" borderId="0" applyNumberFormat="0" applyBorder="0" applyAlignment="0" applyProtection="0"/>
    <xf numFmtId="0" fontId="163" fillId="41" borderId="0" applyNumberFormat="0" applyBorder="0" applyAlignment="0" applyProtection="0"/>
    <xf numFmtId="0" fontId="163" fillId="41" borderId="0" applyNumberFormat="0" applyBorder="0" applyAlignment="0" applyProtection="0"/>
    <xf numFmtId="0" fontId="163" fillId="41" borderId="0" applyNumberFormat="0" applyBorder="0" applyAlignment="0" applyProtection="0"/>
    <xf numFmtId="0" fontId="163" fillId="41" borderId="0" applyNumberFormat="0" applyBorder="0" applyAlignment="0" applyProtection="0"/>
    <xf numFmtId="0" fontId="163" fillId="41" borderId="0" applyNumberFormat="0" applyBorder="0" applyAlignment="0" applyProtection="0"/>
    <xf numFmtId="0" fontId="163" fillId="42" borderId="0" applyNumberFormat="0" applyBorder="0" applyAlignment="0" applyProtection="0"/>
    <xf numFmtId="0" fontId="163" fillId="42" borderId="0" applyNumberFormat="0" applyBorder="0" applyAlignment="0" applyProtection="0"/>
    <xf numFmtId="0" fontId="163" fillId="42" borderId="0" applyNumberFormat="0" applyBorder="0" applyAlignment="0" applyProtection="0"/>
    <xf numFmtId="0" fontId="163" fillId="42" borderId="0" applyNumberFormat="0" applyBorder="0" applyAlignment="0" applyProtection="0"/>
    <xf numFmtId="0" fontId="163" fillId="42" borderId="0" applyNumberFormat="0" applyBorder="0" applyAlignment="0" applyProtection="0"/>
    <xf numFmtId="0" fontId="163" fillId="42" borderId="0" applyNumberFormat="0" applyBorder="0" applyAlignment="0" applyProtection="0"/>
    <xf numFmtId="0" fontId="163" fillId="45" borderId="0" applyNumberFormat="0" applyBorder="0" applyAlignment="0" applyProtection="0"/>
    <xf numFmtId="0" fontId="163" fillId="45" borderId="0" applyNumberFormat="0" applyBorder="0" applyAlignment="0" applyProtection="0"/>
    <xf numFmtId="0" fontId="163" fillId="45" borderId="0" applyNumberFormat="0" applyBorder="0" applyAlignment="0" applyProtection="0"/>
    <xf numFmtId="0" fontId="163" fillId="45" borderId="0" applyNumberFormat="0" applyBorder="0" applyAlignment="0" applyProtection="0"/>
    <xf numFmtId="0" fontId="163" fillId="45" borderId="0" applyNumberFormat="0" applyBorder="0" applyAlignment="0" applyProtection="0"/>
    <xf numFmtId="0" fontId="163" fillId="45" borderId="0" applyNumberFormat="0" applyBorder="0" applyAlignment="0" applyProtection="0"/>
    <xf numFmtId="0" fontId="163" fillId="46" borderId="0" applyNumberFormat="0" applyBorder="0" applyAlignment="0" applyProtection="0"/>
    <xf numFmtId="0" fontId="163" fillId="46" borderId="0" applyNumberFormat="0" applyBorder="0" applyAlignment="0" applyProtection="0"/>
    <xf numFmtId="0" fontId="163" fillId="46" borderId="0" applyNumberFormat="0" applyBorder="0" applyAlignment="0" applyProtection="0"/>
    <xf numFmtId="0" fontId="163" fillId="46" borderId="0" applyNumberFormat="0" applyBorder="0" applyAlignment="0" applyProtection="0"/>
    <xf numFmtId="0" fontId="163" fillId="46" borderId="0" applyNumberFormat="0" applyBorder="0" applyAlignment="0" applyProtection="0"/>
    <xf numFmtId="0" fontId="163" fillId="46" borderId="0" applyNumberFormat="0" applyBorder="0" applyAlignment="0" applyProtection="0"/>
    <xf numFmtId="0" fontId="163" fillId="47" borderId="0" applyNumberFormat="0" applyBorder="0" applyAlignment="0" applyProtection="0"/>
    <xf numFmtId="0" fontId="163" fillId="47" borderId="0" applyNumberFormat="0" applyBorder="0" applyAlignment="0" applyProtection="0"/>
    <xf numFmtId="0" fontId="163" fillId="47" borderId="0" applyNumberFormat="0" applyBorder="0" applyAlignment="0" applyProtection="0"/>
    <xf numFmtId="0" fontId="163" fillId="47" borderId="0" applyNumberFormat="0" applyBorder="0" applyAlignment="0" applyProtection="0"/>
    <xf numFmtId="0" fontId="163" fillId="47" borderId="0" applyNumberFormat="0" applyBorder="0" applyAlignment="0" applyProtection="0"/>
    <xf numFmtId="0" fontId="163" fillId="47" borderId="0" applyNumberFormat="0" applyBorder="0" applyAlignment="0" applyProtection="0"/>
    <xf numFmtId="0" fontId="163" fillId="53" borderId="0" applyNumberFormat="0" applyBorder="0" applyAlignment="0" applyProtection="0"/>
    <xf numFmtId="0" fontId="163" fillId="53" borderId="0" applyNumberFormat="0" applyBorder="0" applyAlignment="0" applyProtection="0"/>
    <xf numFmtId="0" fontId="163" fillId="53" borderId="0" applyNumberFormat="0" applyBorder="0" applyAlignment="0" applyProtection="0"/>
    <xf numFmtId="0" fontId="163" fillId="53" borderId="0" applyNumberFormat="0" applyBorder="0" applyAlignment="0" applyProtection="0"/>
    <xf numFmtId="0" fontId="163" fillId="53" borderId="0" applyNumberFormat="0" applyBorder="0" applyAlignment="0" applyProtection="0"/>
    <xf numFmtId="0" fontId="163" fillId="53" borderId="0" applyNumberFormat="0" applyBorder="0" applyAlignment="0" applyProtection="0"/>
    <xf numFmtId="0" fontId="163" fillId="48" borderId="0" applyNumberFormat="0" applyBorder="0" applyAlignment="0" applyProtection="0"/>
    <xf numFmtId="0" fontId="163" fillId="48" borderId="0" applyNumberFormat="0" applyBorder="0" applyAlignment="0" applyProtection="0"/>
    <xf numFmtId="0" fontId="163" fillId="48" borderId="0" applyNumberFormat="0" applyBorder="0" applyAlignment="0" applyProtection="0"/>
    <xf numFmtId="0" fontId="163" fillId="48" borderId="0" applyNumberFormat="0" applyBorder="0" applyAlignment="0" applyProtection="0"/>
    <xf numFmtId="0" fontId="163" fillId="48" borderId="0" applyNumberFormat="0" applyBorder="0" applyAlignment="0" applyProtection="0"/>
    <xf numFmtId="0" fontId="163" fillId="48" borderId="0" applyNumberFormat="0" applyBorder="0" applyAlignment="0" applyProtection="0"/>
    <xf numFmtId="0" fontId="163" fillId="54" borderId="0" applyNumberFormat="0" applyBorder="0" applyAlignment="0" applyProtection="0"/>
    <xf numFmtId="0" fontId="163" fillId="54" borderId="0" applyNumberFormat="0" applyBorder="0" applyAlignment="0" applyProtection="0"/>
    <xf numFmtId="0" fontId="163" fillId="54" borderId="0" applyNumberFormat="0" applyBorder="0" applyAlignment="0" applyProtection="0"/>
    <xf numFmtId="0" fontId="163" fillId="54" borderId="0" applyNumberFormat="0" applyBorder="0" applyAlignment="0" applyProtection="0"/>
    <xf numFmtId="0" fontId="163" fillId="54" borderId="0" applyNumberFormat="0" applyBorder="0" applyAlignment="0" applyProtection="0"/>
    <xf numFmtId="0" fontId="163" fillId="54" borderId="0" applyNumberFormat="0" applyBorder="0" applyAlignment="0" applyProtection="0"/>
    <xf numFmtId="0" fontId="163" fillId="45" borderId="0" applyNumberFormat="0" applyBorder="0" applyAlignment="0" applyProtection="0"/>
    <xf numFmtId="0" fontId="163" fillId="45" borderId="0" applyNumberFormat="0" applyBorder="0" applyAlignment="0" applyProtection="0"/>
    <xf numFmtId="0" fontId="163" fillId="45" borderId="0" applyNumberFormat="0" applyBorder="0" applyAlignment="0" applyProtection="0"/>
    <xf numFmtId="0" fontId="163" fillId="45" borderId="0" applyNumberFormat="0" applyBorder="0" applyAlignment="0" applyProtection="0"/>
    <xf numFmtId="0" fontId="163" fillId="45" borderId="0" applyNumberFormat="0" applyBorder="0" applyAlignment="0" applyProtection="0"/>
    <xf numFmtId="0" fontId="163" fillId="45" borderId="0" applyNumberFormat="0" applyBorder="0" applyAlignment="0" applyProtection="0"/>
    <xf numFmtId="0" fontId="163" fillId="46" borderId="0" applyNumberFormat="0" applyBorder="0" applyAlignment="0" applyProtection="0"/>
    <xf numFmtId="0" fontId="163" fillId="46" borderId="0" applyNumberFormat="0" applyBorder="0" applyAlignment="0" applyProtection="0"/>
    <xf numFmtId="0" fontId="163" fillId="46" borderId="0" applyNumberFormat="0" applyBorder="0" applyAlignment="0" applyProtection="0"/>
    <xf numFmtId="0" fontId="163" fillId="46" borderId="0" applyNumberFormat="0" applyBorder="0" applyAlignment="0" applyProtection="0"/>
    <xf numFmtId="0" fontId="163" fillId="46" borderId="0" applyNumberFormat="0" applyBorder="0" applyAlignment="0" applyProtection="0"/>
    <xf numFmtId="0" fontId="163" fillId="46" borderId="0" applyNumberFormat="0" applyBorder="0" applyAlignment="0" applyProtection="0"/>
    <xf numFmtId="0" fontId="163" fillId="55" borderId="0" applyNumberFormat="0" applyBorder="0" applyAlignment="0" applyProtection="0"/>
    <xf numFmtId="0" fontId="163" fillId="55" borderId="0" applyNumberFormat="0" applyBorder="0" applyAlignment="0" applyProtection="0"/>
    <xf numFmtId="0" fontId="163" fillId="55" borderId="0" applyNumberFormat="0" applyBorder="0" applyAlignment="0" applyProtection="0"/>
    <xf numFmtId="0" fontId="163" fillId="55" borderId="0" applyNumberFormat="0" applyBorder="0" applyAlignment="0" applyProtection="0"/>
    <xf numFmtId="0" fontId="163" fillId="55" borderId="0" applyNumberFormat="0" applyBorder="0" applyAlignment="0" applyProtection="0"/>
    <xf numFmtId="0" fontId="163" fillId="55" borderId="0" applyNumberFormat="0" applyBorder="0" applyAlignment="0" applyProtection="0"/>
    <xf numFmtId="0" fontId="164" fillId="35" borderId="0" applyNumberFormat="0" applyBorder="0" applyAlignment="0" applyProtection="0"/>
    <xf numFmtId="0" fontId="164" fillId="35" borderId="0" applyNumberFormat="0" applyBorder="0" applyAlignment="0" applyProtection="0"/>
    <xf numFmtId="0" fontId="164" fillId="35" borderId="0" applyNumberFormat="0" applyBorder="0" applyAlignment="0" applyProtection="0"/>
    <xf numFmtId="0" fontId="164" fillId="35" borderId="0" applyNumberFormat="0" applyBorder="0" applyAlignment="0" applyProtection="0"/>
    <xf numFmtId="0" fontId="164" fillId="35" borderId="0" applyNumberFormat="0" applyBorder="0" applyAlignment="0" applyProtection="0"/>
    <xf numFmtId="0" fontId="164" fillId="35" borderId="0" applyNumberFormat="0" applyBorder="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6" fillId="49" borderId="12" applyNumberFormat="0" applyAlignment="0" applyProtection="0"/>
    <xf numFmtId="0" fontId="166" fillId="49" borderId="12" applyNumberFormat="0" applyAlignment="0" applyProtection="0"/>
    <xf numFmtId="0" fontId="166" fillId="49" borderId="12" applyNumberFormat="0" applyAlignment="0" applyProtection="0"/>
    <xf numFmtId="0" fontId="166" fillId="49" borderId="12" applyNumberFormat="0" applyAlignment="0" applyProtection="0"/>
    <xf numFmtId="0" fontId="166" fillId="49" borderId="12" applyNumberFormat="0" applyAlignment="0" applyProtection="0"/>
    <xf numFmtId="0" fontId="166" fillId="49" borderId="12" applyNumberFormat="0" applyAlignment="0" applyProtection="0"/>
    <xf numFmtId="43" fontId="16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79"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64" fontId="91" fillId="0" borderId="0" applyFont="0" applyFill="0" applyBorder="0" applyAlignment="0" applyProtection="0"/>
    <xf numFmtId="180" fontId="91" fillId="0" borderId="0" applyFont="0" applyFill="0" applyBorder="0" applyAlignment="0" applyProtection="0"/>
    <xf numFmtId="180" fontId="91" fillId="0" borderId="0" applyFont="0" applyFill="0" applyBorder="0" applyAlignment="0" applyProtection="0"/>
    <xf numFmtId="180" fontId="91" fillId="0" borderId="0" applyFont="0" applyFill="0" applyBorder="0" applyAlignment="0" applyProtection="0"/>
    <xf numFmtId="180" fontId="91" fillId="0" borderId="0" applyFont="0" applyFill="0" applyBorder="0" applyAlignment="0" applyProtection="0"/>
    <xf numFmtId="180" fontId="91" fillId="0" borderId="0" applyFon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68" fillId="36" borderId="0" applyNumberFormat="0" applyBorder="0" applyAlignment="0" applyProtection="0"/>
    <xf numFmtId="0" fontId="169" fillId="0" borderId="13" applyNumberFormat="0" applyFill="0" applyAlignment="0" applyProtection="0"/>
    <xf numFmtId="0" fontId="169" fillId="0" borderId="13" applyNumberFormat="0" applyFill="0" applyAlignment="0" applyProtection="0"/>
    <xf numFmtId="0" fontId="169" fillId="0" borderId="13" applyNumberFormat="0" applyFill="0" applyAlignment="0" applyProtection="0"/>
    <xf numFmtId="0" fontId="169" fillId="0" borderId="13" applyNumberFormat="0" applyFill="0" applyAlignment="0" applyProtection="0"/>
    <xf numFmtId="0" fontId="169" fillId="0" borderId="13" applyNumberFormat="0" applyFill="0" applyAlignment="0" applyProtection="0"/>
    <xf numFmtId="0" fontId="169" fillId="0" borderId="13" applyNumberFormat="0" applyFill="0" applyAlignment="0" applyProtection="0"/>
    <xf numFmtId="0" fontId="170" fillId="0" borderId="14" applyNumberFormat="0" applyFill="0" applyAlignment="0" applyProtection="0"/>
    <xf numFmtId="0" fontId="170" fillId="0" borderId="14" applyNumberFormat="0" applyFill="0" applyAlignment="0" applyProtection="0"/>
    <xf numFmtId="0" fontId="170" fillId="0" borderId="14" applyNumberFormat="0" applyFill="0" applyAlignment="0" applyProtection="0"/>
    <xf numFmtId="0" fontId="170" fillId="0" borderId="14" applyNumberFormat="0" applyFill="0" applyAlignment="0" applyProtection="0"/>
    <xf numFmtId="0" fontId="170" fillId="0" borderId="14" applyNumberFormat="0" applyFill="0" applyAlignment="0" applyProtection="0"/>
    <xf numFmtId="0" fontId="170" fillId="0" borderId="14" applyNumberFormat="0" applyFill="0" applyAlignment="0" applyProtection="0"/>
    <xf numFmtId="0" fontId="171" fillId="0" borderId="15" applyNumberFormat="0" applyFill="0" applyAlignment="0" applyProtection="0"/>
    <xf numFmtId="0" fontId="171" fillId="0" borderId="15" applyNumberFormat="0" applyFill="0" applyAlignment="0" applyProtection="0"/>
    <xf numFmtId="0" fontId="171" fillId="0" borderId="15" applyNumberFormat="0" applyFill="0" applyAlignment="0" applyProtection="0"/>
    <xf numFmtId="0" fontId="171" fillId="0" borderId="15" applyNumberFormat="0" applyFill="0" applyAlignment="0" applyProtection="0"/>
    <xf numFmtId="0" fontId="171" fillId="0" borderId="15" applyNumberFormat="0" applyFill="0" applyAlignment="0" applyProtection="0"/>
    <xf numFmtId="0" fontId="171" fillId="0" borderId="15" applyNumberFormat="0" applyFill="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2" fillId="39" borderId="18" applyNumberFormat="0" applyAlignment="0" applyProtection="0"/>
    <xf numFmtId="0" fontId="172" fillId="39" borderId="18" applyNumberFormat="0" applyAlignment="0" applyProtection="0"/>
    <xf numFmtId="0" fontId="172" fillId="39" borderId="18" applyNumberFormat="0" applyAlignment="0" applyProtection="0"/>
    <xf numFmtId="0" fontId="172" fillId="39" borderId="18" applyNumberFormat="0" applyAlignment="0" applyProtection="0"/>
    <xf numFmtId="0" fontId="172" fillId="39" borderId="18" applyNumberFormat="0" applyAlignment="0" applyProtection="0"/>
    <xf numFmtId="0" fontId="172" fillId="39" borderId="18" applyNumberFormat="0" applyAlignment="0" applyProtection="0"/>
    <xf numFmtId="0" fontId="173" fillId="0" borderId="17" applyNumberFormat="0" applyFill="0" applyAlignment="0" applyProtection="0"/>
    <xf numFmtId="0" fontId="173" fillId="0" borderId="17" applyNumberFormat="0" applyFill="0" applyAlignment="0" applyProtection="0"/>
    <xf numFmtId="0" fontId="173" fillId="0" borderId="17" applyNumberFormat="0" applyFill="0" applyAlignment="0" applyProtection="0"/>
    <xf numFmtId="0" fontId="173" fillId="0" borderId="17" applyNumberFormat="0" applyFill="0" applyAlignment="0" applyProtection="0"/>
    <xf numFmtId="0" fontId="173" fillId="0" borderId="17" applyNumberFormat="0" applyFill="0" applyAlignment="0" applyProtection="0"/>
    <xf numFmtId="0" fontId="173" fillId="0" borderId="17" applyNumberFormat="0" applyFill="0" applyAlignment="0" applyProtection="0"/>
    <xf numFmtId="0" fontId="174" fillId="50" borderId="0" applyNumberFormat="0" applyBorder="0" applyAlignment="0" applyProtection="0"/>
    <xf numFmtId="0" fontId="174" fillId="50" borderId="0" applyNumberFormat="0" applyBorder="0" applyAlignment="0" applyProtection="0"/>
    <xf numFmtId="0" fontId="174" fillId="50" borderId="0" applyNumberFormat="0" applyBorder="0" applyAlignment="0" applyProtection="0"/>
    <xf numFmtId="0" fontId="174" fillId="50" borderId="0" applyNumberFormat="0" applyBorder="0" applyAlignment="0" applyProtection="0"/>
    <xf numFmtId="0" fontId="174" fillId="50" borderId="0" applyNumberFormat="0" applyBorder="0" applyAlignment="0" applyProtection="0"/>
    <xf numFmtId="0" fontId="174" fillId="50" borderId="0" applyNumberFormat="0" applyBorder="0" applyAlignment="0" applyProtection="0"/>
    <xf numFmtId="0" fontId="19" fillId="0" borderId="0"/>
    <xf numFmtId="0" fontId="161" fillId="0" borderId="0"/>
    <xf numFmtId="0" fontId="161" fillId="0" borderId="0"/>
    <xf numFmtId="0" fontId="161" fillId="0" borderId="0"/>
    <xf numFmtId="0" fontId="161" fillId="0" borderId="0"/>
    <xf numFmtId="0" fontId="161" fillId="0" borderId="0"/>
    <xf numFmtId="0" fontId="36" fillId="0" borderId="0"/>
    <xf numFmtId="0" fontId="91" fillId="0" borderId="0"/>
    <xf numFmtId="0" fontId="162" fillId="0" borderId="0"/>
    <xf numFmtId="0" fontId="162" fillId="0" borderId="0"/>
    <xf numFmtId="0" fontId="162" fillId="0" borderId="0"/>
    <xf numFmtId="0" fontId="162" fillId="0" borderId="0"/>
    <xf numFmtId="0" fontId="162" fillId="0" borderId="0"/>
    <xf numFmtId="0" fontId="91" fillId="0" borderId="0"/>
    <xf numFmtId="0" fontId="91" fillId="0" borderId="0"/>
    <xf numFmtId="0" fontId="35" fillId="51" borderId="16" applyNumberFormat="0" applyFont="0" applyAlignment="0" applyProtection="0"/>
    <xf numFmtId="0" fontId="35" fillId="51" borderId="16" applyNumberFormat="0" applyFont="0" applyAlignment="0" applyProtection="0"/>
    <xf numFmtId="0" fontId="35" fillId="51" borderId="16" applyNumberFormat="0" applyFont="0" applyAlignment="0" applyProtection="0"/>
    <xf numFmtId="0" fontId="35" fillId="51" borderId="16" applyNumberFormat="0" applyFont="0" applyAlignment="0" applyProtection="0"/>
    <xf numFmtId="0" fontId="35" fillId="51" borderId="16" applyNumberFormat="0" applyFont="0" applyAlignment="0" applyProtection="0"/>
    <xf numFmtId="0" fontId="35" fillId="51" borderId="16" applyNumberFormat="0" applyFont="0" applyAlignment="0" applyProtection="0"/>
    <xf numFmtId="0" fontId="175" fillId="52" borderId="19" applyNumberFormat="0" applyAlignment="0" applyProtection="0"/>
    <xf numFmtId="0" fontId="175" fillId="52" borderId="19" applyNumberFormat="0" applyAlignment="0" applyProtection="0"/>
    <xf numFmtId="0" fontId="175" fillId="52" borderId="19" applyNumberFormat="0" applyAlignment="0" applyProtection="0"/>
    <xf numFmtId="0" fontId="175" fillId="52" borderId="19" applyNumberFormat="0" applyAlignment="0" applyProtection="0"/>
    <xf numFmtId="0" fontId="175" fillId="52" borderId="19" applyNumberFormat="0" applyAlignment="0" applyProtection="0"/>
    <xf numFmtId="0" fontId="175" fillId="52" borderId="19" applyNumberFormat="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7" fillId="0" borderId="11" applyNumberFormat="0" applyFill="0" applyAlignment="0" applyProtection="0"/>
    <xf numFmtId="0" fontId="177" fillId="0" borderId="11" applyNumberFormat="0" applyFill="0" applyAlignment="0" applyProtection="0"/>
    <xf numFmtId="0" fontId="177" fillId="0" borderId="11" applyNumberFormat="0" applyFill="0" applyAlignment="0" applyProtection="0"/>
    <xf numFmtId="0" fontId="177" fillId="0" borderId="11" applyNumberFormat="0" applyFill="0" applyAlignment="0" applyProtection="0"/>
    <xf numFmtId="0" fontId="177" fillId="0" borderId="11" applyNumberFormat="0" applyFill="0" applyAlignment="0" applyProtection="0"/>
    <xf numFmtId="0" fontId="177" fillId="0" borderId="11" applyNumberFormat="0" applyFill="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44" fillId="0" borderId="0"/>
    <xf numFmtId="6" fontId="179" fillId="0" borderId="0" applyFont="0" applyFill="0" applyBorder="0" applyAlignment="0" applyProtection="0"/>
    <xf numFmtId="6" fontId="179" fillId="0" borderId="0" applyFont="0" applyFill="0" applyBorder="0" applyAlignment="0" applyProtection="0"/>
    <xf numFmtId="181" fontId="41" fillId="0" borderId="0" applyFont="0" applyFill="0" applyBorder="0" applyAlignment="0" applyProtection="0"/>
    <xf numFmtId="182" fontId="41" fillId="0" borderId="0" applyFont="0" applyFill="0" applyBorder="0" applyAlignment="0" applyProtection="0"/>
    <xf numFmtId="0" fontId="161" fillId="34" borderId="0" applyNumberFormat="0" applyBorder="0" applyAlignment="0" applyProtection="0"/>
    <xf numFmtId="0" fontId="161" fillId="35" borderId="0" applyNumberFormat="0" applyBorder="0" applyAlignment="0" applyProtection="0"/>
    <xf numFmtId="0" fontId="161" fillId="36" borderId="0" applyNumberFormat="0" applyBorder="0" applyAlignment="0" applyProtection="0"/>
    <xf numFmtId="0" fontId="161" fillId="37" borderId="0" applyNumberFormat="0" applyBorder="0" applyAlignment="0" applyProtection="0"/>
    <xf numFmtId="0" fontId="161" fillId="38" borderId="0" applyNumberFormat="0" applyBorder="0" applyAlignment="0" applyProtection="0"/>
    <xf numFmtId="0" fontId="161" fillId="39" borderId="0" applyNumberFormat="0" applyBorder="0" applyAlignment="0" applyProtection="0"/>
    <xf numFmtId="183" fontId="41" fillId="0" borderId="0" applyFont="0" applyFill="0" applyBorder="0" applyAlignment="0" applyProtection="0"/>
    <xf numFmtId="184" fontId="41" fillId="0" borderId="0" applyFont="0" applyFill="0" applyBorder="0" applyAlignment="0" applyProtection="0"/>
    <xf numFmtId="0" fontId="161" fillId="40" borderId="0" applyNumberFormat="0" applyBorder="0" applyAlignment="0" applyProtection="0"/>
    <xf numFmtId="0" fontId="161" fillId="41" borderId="0" applyNumberFormat="0" applyBorder="0" applyAlignment="0" applyProtection="0"/>
    <xf numFmtId="0" fontId="161" fillId="42" borderId="0" applyNumberFormat="0" applyBorder="0" applyAlignment="0" applyProtection="0"/>
    <xf numFmtId="0" fontId="161" fillId="37" borderId="0" applyNumberFormat="0" applyBorder="0" applyAlignment="0" applyProtection="0"/>
    <xf numFmtId="0" fontId="161" fillId="40" borderId="0" applyNumberFormat="0" applyBorder="0" applyAlignment="0" applyProtection="0"/>
    <xf numFmtId="0" fontId="161" fillId="43" borderId="0" applyNumberFormat="0" applyBorder="0" applyAlignment="0" applyProtection="0"/>
    <xf numFmtId="0" fontId="180" fillId="58" borderId="0" applyNumberFormat="0" applyBorder="0" applyAlignment="0" applyProtection="0"/>
    <xf numFmtId="0" fontId="180" fillId="59" borderId="0" applyNumberFormat="0" applyBorder="0" applyAlignment="0" applyProtection="0"/>
    <xf numFmtId="0" fontId="181" fillId="60" borderId="0" applyNumberFormat="0" applyBorder="0" applyAlignment="0" applyProtection="0"/>
    <xf numFmtId="0" fontId="180" fillId="58" borderId="0" applyNumberFormat="0" applyBorder="0" applyAlignment="0" applyProtection="0"/>
    <xf numFmtId="0" fontId="180" fillId="61" borderId="0" applyNumberFormat="0" applyBorder="0" applyAlignment="0" applyProtection="0"/>
    <xf numFmtId="0" fontId="181" fillId="62" borderId="0" applyNumberFormat="0" applyBorder="0" applyAlignment="0" applyProtection="0"/>
    <xf numFmtId="0" fontId="180" fillId="58" borderId="0" applyNumberFormat="0" applyBorder="0" applyAlignment="0" applyProtection="0"/>
    <xf numFmtId="0" fontId="180" fillId="58" borderId="0" applyNumberFormat="0" applyBorder="0" applyAlignment="0" applyProtection="0"/>
    <xf numFmtId="0" fontId="181" fillId="61" borderId="0" applyNumberFormat="0" applyBorder="0" applyAlignment="0" applyProtection="0"/>
    <xf numFmtId="0" fontId="180" fillId="58" borderId="0" applyNumberFormat="0" applyBorder="0" applyAlignment="0" applyProtection="0"/>
    <xf numFmtId="0" fontId="180" fillId="61" borderId="0" applyNumberFormat="0" applyBorder="0" applyAlignment="0" applyProtection="0"/>
    <xf numFmtId="0" fontId="181" fillId="63" borderId="0" applyNumberFormat="0" applyBorder="0" applyAlignment="0" applyProtection="0"/>
    <xf numFmtId="0" fontId="180" fillId="58" borderId="0" applyNumberFormat="0" applyBorder="0" applyAlignment="0" applyProtection="0"/>
    <xf numFmtId="0" fontId="180" fillId="60" borderId="0" applyNumberFormat="0" applyBorder="0" applyAlignment="0" applyProtection="0"/>
    <xf numFmtId="0" fontId="181" fillId="60" borderId="0" applyNumberFormat="0" applyBorder="0" applyAlignment="0" applyProtection="0"/>
    <xf numFmtId="0" fontId="180" fillId="58" borderId="0" applyNumberFormat="0" applyBorder="0" applyAlignment="0" applyProtection="0"/>
    <xf numFmtId="0" fontId="180" fillId="64" borderId="0" applyNumberFormat="0" applyBorder="0" applyAlignment="0" applyProtection="0"/>
    <xf numFmtId="0" fontId="181" fillId="65" borderId="0" applyNumberFormat="0" applyBorder="0" applyAlignment="0" applyProtection="0"/>
    <xf numFmtId="6" fontId="179" fillId="0" borderId="0" applyFont="0" applyFill="0" applyBorder="0" applyAlignment="0" applyProtection="0"/>
    <xf numFmtId="0" fontId="182" fillId="0" borderId="0" applyNumberFormat="0" applyFill="0" applyBorder="0" applyAlignment="0" applyProtection="0"/>
    <xf numFmtId="43" fontId="161" fillId="0" borderId="0" applyFont="0" applyFill="0" applyBorder="0" applyAlignment="0" applyProtection="0"/>
    <xf numFmtId="43" fontId="35" fillId="0" borderId="0" applyFont="0" applyFill="0" applyBorder="0" applyAlignment="0" applyProtection="0"/>
    <xf numFmtId="164" fontId="91" fillId="0" borderId="0" applyFont="0" applyFill="0" applyBorder="0" applyAlignment="0" applyProtection="0"/>
    <xf numFmtId="43" fontId="91" fillId="0" borderId="0" applyFont="0" applyFill="0" applyBorder="0" applyAlignment="0" applyProtection="0"/>
    <xf numFmtId="43" fontId="16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4" fontId="91" fillId="0" borderId="0" applyFont="0" applyFill="0" applyBorder="0" applyAlignment="0" applyProtection="0"/>
    <xf numFmtId="185" fontId="183" fillId="0" borderId="0">
      <protection locked="0"/>
    </xf>
    <xf numFmtId="0" fontId="184" fillId="0" borderId="0" applyFont="0" applyFill="0" applyBorder="0" applyAlignment="0" applyProtection="0"/>
    <xf numFmtId="0" fontId="184" fillId="0" borderId="0" applyFont="0" applyFill="0" applyBorder="0" applyAlignment="0" applyProtection="0"/>
    <xf numFmtId="0" fontId="185" fillId="66" borderId="0" applyNumberFormat="0" applyBorder="0" applyAlignment="0" applyProtection="0"/>
    <xf numFmtId="0" fontId="185" fillId="67" borderId="0" applyNumberFormat="0" applyBorder="0" applyAlignment="0" applyProtection="0"/>
    <xf numFmtId="0" fontId="185" fillId="68" borderId="0" applyNumberFormat="0" applyBorder="0" applyAlignment="0" applyProtection="0"/>
    <xf numFmtId="186" fontId="186" fillId="0" borderId="0" applyFont="0" applyFill="0" applyBorder="0" applyAlignment="0" applyProtection="0"/>
    <xf numFmtId="186" fontId="186" fillId="0" borderId="0" applyFont="0" applyFill="0" applyBorder="0" applyAlignment="0" applyProtection="0"/>
    <xf numFmtId="187" fontId="187" fillId="0" borderId="0"/>
    <xf numFmtId="0" fontId="183" fillId="0" borderId="0">
      <protection locked="0"/>
    </xf>
    <xf numFmtId="0" fontId="188" fillId="0" borderId="0">
      <protection locked="0"/>
    </xf>
    <xf numFmtId="0" fontId="188" fillId="0" borderId="0">
      <protection locked="0"/>
    </xf>
    <xf numFmtId="188" fontId="41" fillId="0" borderId="0" applyFont="0" applyFill="0" applyBorder="0" applyAlignment="0" applyProtection="0"/>
    <xf numFmtId="3" fontId="93" fillId="0" borderId="0" applyFont="0" applyFill="0" applyBorder="0" applyAlignment="0" applyProtection="0"/>
    <xf numFmtId="41" fontId="184" fillId="0" borderId="0" applyFont="0" applyFill="0" applyBorder="0" applyAlignment="0" applyProtection="0"/>
    <xf numFmtId="43" fontId="184"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42" fontId="184" fillId="0" borderId="0" applyFont="0" applyFill="0" applyBorder="0" applyAlignment="0" applyProtection="0"/>
    <xf numFmtId="44" fontId="184" fillId="0" borderId="0" applyFont="0" applyFill="0" applyBorder="0" applyAlignment="0" applyProtection="0"/>
    <xf numFmtId="37" fontId="189" fillId="0" borderId="0"/>
    <xf numFmtId="0" fontId="184" fillId="0" borderId="0"/>
    <xf numFmtId="0" fontId="190" fillId="0" borderId="0"/>
    <xf numFmtId="0" fontId="190"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62" fillId="0" borderId="0"/>
    <xf numFmtId="0" fontId="162" fillId="0" borderId="0"/>
    <xf numFmtId="0" fontId="162" fillId="0" borderId="0"/>
    <xf numFmtId="0" fontId="91" fillId="0" borderId="0"/>
    <xf numFmtId="0" fontId="44" fillId="0" borderId="0"/>
    <xf numFmtId="0" fontId="44" fillId="0" borderId="0"/>
    <xf numFmtId="0" fontId="44" fillId="0" borderId="0"/>
    <xf numFmtId="0" fontId="44" fillId="0" borderId="0"/>
    <xf numFmtId="0" fontId="161" fillId="0" borderId="0"/>
    <xf numFmtId="0" fontId="91" fillId="0" borderId="0"/>
    <xf numFmtId="0" fontId="91" fillId="0" borderId="0"/>
    <xf numFmtId="0" fontId="91" fillId="0" borderId="0"/>
    <xf numFmtId="0" fontId="162" fillId="0" borderId="0"/>
    <xf numFmtId="0" fontId="162" fillId="0" borderId="0"/>
    <xf numFmtId="0" fontId="162" fillId="0" borderId="0"/>
    <xf numFmtId="0" fontId="162" fillId="0" borderId="0"/>
    <xf numFmtId="0" fontId="162" fillId="0" borderId="0"/>
    <xf numFmtId="189" fontId="41" fillId="0" borderId="0" applyFont="0" applyFill="0" applyBorder="0" applyAlignment="0" applyProtection="0"/>
    <xf numFmtId="0" fontId="191" fillId="0" borderId="0" applyNumberFormat="0" applyFill="0" applyBorder="0" applyAlignment="0" applyProtection="0"/>
    <xf numFmtId="0" fontId="35" fillId="0" borderId="0"/>
    <xf numFmtId="0" fontId="35" fillId="0" borderId="0"/>
    <xf numFmtId="0" fontId="35" fillId="0" borderId="0"/>
    <xf numFmtId="6" fontId="179" fillId="0" borderId="0" applyFont="0" applyFill="0" applyBorder="0" applyAlignment="0" applyProtection="0"/>
    <xf numFmtId="0" fontId="35" fillId="0" borderId="0" applyNumberFormat="0"/>
    <xf numFmtId="0" fontId="35" fillId="0" borderId="0" applyFont="0" applyFill="0" applyBorder="0" applyAlignment="0" applyProtection="0"/>
    <xf numFmtId="42" fontId="35" fillId="0" borderId="0" applyFont="0" applyFill="0" applyBorder="0" applyAlignment="0" applyProtection="0"/>
    <xf numFmtId="44" fontId="35" fillId="0" borderId="0" applyFont="0" applyFill="0" applyBorder="0" applyAlignment="0" applyProtection="0"/>
    <xf numFmtId="0" fontId="192" fillId="0" borderId="0" applyProtection="0"/>
    <xf numFmtId="0" fontId="193" fillId="0" borderId="0" applyProtection="0"/>
    <xf numFmtId="0" fontId="194" fillId="0" borderId="0" applyProtection="0"/>
    <xf numFmtId="0" fontId="192" fillId="0" borderId="37" applyProtection="0"/>
    <xf numFmtId="0" fontId="192" fillId="0" borderId="0"/>
    <xf numFmtId="2" fontId="192" fillId="0" borderId="0" applyProtection="0"/>
    <xf numFmtId="0" fontId="91" fillId="0" borderId="0"/>
    <xf numFmtId="164" fontId="91" fillId="0" borderId="0" applyFont="0" applyFill="0" applyBorder="0" applyAlignment="0" applyProtection="0"/>
    <xf numFmtId="43" fontId="91" fillId="0" borderId="0" applyFont="0" applyFill="0" applyBorder="0" applyAlignment="0" applyProtection="0"/>
    <xf numFmtId="180" fontId="91" fillId="0" borderId="0" applyFont="0" applyFill="0" applyBorder="0" applyAlignment="0" applyProtection="0"/>
    <xf numFmtId="0" fontId="91" fillId="0" borderId="0"/>
    <xf numFmtId="0" fontId="91" fillId="0" borderId="0"/>
    <xf numFmtId="164" fontId="91" fillId="0" borderId="0" applyFont="0" applyFill="0" applyBorder="0" applyAlignment="0" applyProtection="0"/>
    <xf numFmtId="43" fontId="91" fillId="0" borderId="0" applyFont="0" applyFill="0" applyBorder="0" applyAlignment="0" applyProtection="0"/>
    <xf numFmtId="180" fontId="91" fillId="0" borderId="0" applyFont="0" applyFill="0" applyBorder="0" applyAlignment="0" applyProtection="0"/>
    <xf numFmtId="0" fontId="91" fillId="0" borderId="0"/>
    <xf numFmtId="0" fontId="91" fillId="0" borderId="0"/>
    <xf numFmtId="0" fontId="91" fillId="0" borderId="0"/>
    <xf numFmtId="0" fontId="91" fillId="0" borderId="0"/>
    <xf numFmtId="164" fontId="91" fillId="0" borderId="0" applyFont="0" applyFill="0" applyBorder="0" applyAlignment="0" applyProtection="0"/>
    <xf numFmtId="43" fontId="91" fillId="0" borderId="0" applyFont="0" applyFill="0" applyBorder="0" applyAlignment="0" applyProtection="0"/>
    <xf numFmtId="180" fontId="91" fillId="0" borderId="0" applyFont="0" applyFill="0" applyBorder="0" applyAlignment="0" applyProtection="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43"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43"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43"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19" fillId="0" borderId="0"/>
    <xf numFmtId="0" fontId="19" fillId="0" borderId="0"/>
    <xf numFmtId="0" fontId="29" fillId="0" borderId="0"/>
    <xf numFmtId="0" fontId="29" fillId="0" borderId="0"/>
    <xf numFmtId="0" fontId="29" fillId="0" borderId="0"/>
    <xf numFmtId="0" fontId="29" fillId="0" borderId="0"/>
    <xf numFmtId="0" fontId="19" fillId="0" borderId="0"/>
    <xf numFmtId="0" fontId="19" fillId="0" borderId="0"/>
    <xf numFmtId="0" fontId="19" fillId="0" borderId="0"/>
    <xf numFmtId="0" fontId="29" fillId="0" borderId="0"/>
    <xf numFmtId="0" fontId="36" fillId="0" borderId="0"/>
    <xf numFmtId="0" fontId="36" fillId="0" borderId="0"/>
    <xf numFmtId="0" fontId="36" fillId="0" borderId="0"/>
    <xf numFmtId="0" fontId="36" fillId="0" borderId="0"/>
    <xf numFmtId="0" fontId="36" fillId="0" borderId="0"/>
    <xf numFmtId="0" fontId="3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9" fillId="0" borderId="0"/>
    <xf numFmtId="0" fontId="19" fillId="0" borderId="0"/>
    <xf numFmtId="0" fontId="19" fillId="0" borderId="0"/>
    <xf numFmtId="0" fontId="1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9" fillId="0" borderId="0"/>
    <xf numFmtId="0" fontId="19" fillId="0" borderId="0"/>
    <xf numFmtId="0" fontId="1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9" fillId="0" borderId="0"/>
    <xf numFmtId="0" fontId="1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9" fillId="0" borderId="0"/>
    <xf numFmtId="0" fontId="29" fillId="0" borderId="0"/>
    <xf numFmtId="0" fontId="29" fillId="0" borderId="0"/>
    <xf numFmtId="0" fontId="29" fillId="0" borderId="0"/>
    <xf numFmtId="0" fontId="29" fillId="0" borderId="0"/>
    <xf numFmtId="0" fontId="29" fillId="0" borderId="0"/>
    <xf numFmtId="0" fontId="1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9" fillId="0" borderId="0"/>
    <xf numFmtId="0" fontId="19" fillId="0" borderId="0"/>
    <xf numFmtId="0" fontId="1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6" fillId="0" borderId="0"/>
    <xf numFmtId="0" fontId="36" fillId="0" borderId="0"/>
    <xf numFmtId="0" fontId="3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6" fillId="0" borderId="0"/>
    <xf numFmtId="0" fontId="36" fillId="0" borderId="0"/>
    <xf numFmtId="0" fontId="36" fillId="0" borderId="0"/>
    <xf numFmtId="0" fontId="36" fillId="0" borderId="0"/>
    <xf numFmtId="0" fontId="3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9" fillId="0" borderId="0"/>
    <xf numFmtId="0" fontId="19" fillId="0" borderId="0"/>
    <xf numFmtId="43" fontId="36"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xf numFmtId="0" fontId="91" fillId="0" borderId="0"/>
    <xf numFmtId="0" fontId="91" fillId="0" borderId="0"/>
    <xf numFmtId="0" fontId="9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20" fillId="18" borderId="0" applyNumberFormat="0" applyBorder="0" applyAlignment="0" applyProtection="0"/>
    <xf numFmtId="0" fontId="120" fillId="10" borderId="0" applyNumberFormat="0" applyBorder="0" applyAlignment="0" applyProtection="0"/>
    <xf numFmtId="0" fontId="120" fillId="18"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22" borderId="0" applyNumberFormat="0" applyBorder="0" applyAlignment="0" applyProtection="0"/>
    <xf numFmtId="0" fontId="120" fillId="18" borderId="0" applyNumberFormat="0" applyBorder="0" applyAlignment="0" applyProtection="0"/>
    <xf numFmtId="0" fontId="120" fillId="26" borderId="0" applyNumberFormat="0" applyBorder="0" applyAlignment="0" applyProtection="0"/>
    <xf numFmtId="0" fontId="120" fillId="10" borderId="0" applyNumberFormat="0" applyBorder="0" applyAlignment="0" applyProtection="0"/>
    <xf numFmtId="0" fontId="35" fillId="0" borderId="0"/>
    <xf numFmtId="0" fontId="120" fillId="10" borderId="0" applyNumberFormat="0" applyBorder="0" applyAlignment="0" applyProtection="0"/>
    <xf numFmtId="0" fontId="120" fillId="22" borderId="0" applyNumberFormat="0" applyBorder="0" applyAlignment="0" applyProtection="0"/>
    <xf numFmtId="0" fontId="120" fillId="18" borderId="0" applyNumberFormat="0" applyBorder="0" applyAlignment="0" applyProtection="0"/>
    <xf numFmtId="0" fontId="120" fillId="14" borderId="0" applyNumberFormat="0" applyBorder="0" applyAlignment="0" applyProtection="0"/>
    <xf numFmtId="186" fontId="90" fillId="0" borderId="0" applyFont="0" applyFill="0" applyBorder="0" applyAlignment="0" applyProtection="0"/>
    <xf numFmtId="0" fontId="120" fillId="30" borderId="0" applyNumberFormat="0" applyBorder="0" applyAlignment="0" applyProtection="0"/>
    <xf numFmtId="0" fontId="44" fillId="0" borderId="0"/>
    <xf numFmtId="0" fontId="120" fillId="30" borderId="0" applyNumberFormat="0" applyBorder="0" applyAlignment="0" applyProtection="0"/>
    <xf numFmtId="0" fontId="120" fillId="26" borderId="0" applyNumberFormat="0" applyBorder="0" applyAlignment="0" applyProtection="0"/>
    <xf numFmtId="0" fontId="120" fillId="10" borderId="0" applyNumberFormat="0" applyBorder="0" applyAlignment="0" applyProtection="0"/>
    <xf numFmtId="0" fontId="120" fillId="18" borderId="0" applyNumberFormat="0" applyBorder="0" applyAlignment="0" applyProtection="0"/>
    <xf numFmtId="9" fontId="19" fillId="0" borderId="0" applyFont="0" applyFill="0" applyBorder="0" applyAlignment="0" applyProtection="0"/>
    <xf numFmtId="0" fontId="19" fillId="0" borderId="0"/>
    <xf numFmtId="0" fontId="120" fillId="14" borderId="0" applyNumberFormat="0" applyBorder="0" applyAlignment="0" applyProtection="0"/>
    <xf numFmtId="0" fontId="120" fillId="26" borderId="0" applyNumberFormat="0" applyBorder="0" applyAlignment="0" applyProtection="0"/>
    <xf numFmtId="0" fontId="19" fillId="0" borderId="0"/>
    <xf numFmtId="0" fontId="120" fillId="26" borderId="0" applyNumberFormat="0" applyBorder="0" applyAlignment="0" applyProtection="0"/>
    <xf numFmtId="0" fontId="19" fillId="0" borderId="0"/>
    <xf numFmtId="0" fontId="35" fillId="0" borderId="0"/>
    <xf numFmtId="0" fontId="19" fillId="0" borderId="0"/>
    <xf numFmtId="0" fontId="35" fillId="0" borderId="0"/>
    <xf numFmtId="0" fontId="120" fillId="10" borderId="0" applyNumberFormat="0" applyBorder="0" applyAlignment="0" applyProtection="0"/>
    <xf numFmtId="0" fontId="120" fillId="18" borderId="0" applyNumberFormat="0" applyBorder="0" applyAlignment="0" applyProtection="0"/>
    <xf numFmtId="0" fontId="120" fillId="14" borderId="0" applyNumberFormat="0" applyBorder="0" applyAlignment="0" applyProtection="0"/>
    <xf numFmtId="0" fontId="35" fillId="0" borderId="0"/>
    <xf numFmtId="0" fontId="120" fillId="22"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14" borderId="0" applyNumberFormat="0" applyBorder="0" applyAlignment="0" applyProtection="0"/>
    <xf numFmtId="0" fontId="120" fillId="30" borderId="0" applyNumberFormat="0" applyBorder="0" applyAlignment="0" applyProtection="0"/>
    <xf numFmtId="0" fontId="120" fillId="22" borderId="0" applyNumberFormat="0" applyBorder="0" applyAlignment="0" applyProtection="0"/>
    <xf numFmtId="0" fontId="120" fillId="26" borderId="0" applyNumberFormat="0" applyBorder="0" applyAlignment="0" applyProtection="0"/>
    <xf numFmtId="0" fontId="35" fillId="0" borderId="0"/>
    <xf numFmtId="0" fontId="120" fillId="22" borderId="0" applyNumberFormat="0" applyBorder="0" applyAlignment="0" applyProtection="0"/>
    <xf numFmtId="0" fontId="120" fillId="14" borderId="0" applyNumberFormat="0" applyBorder="0" applyAlignment="0" applyProtection="0"/>
    <xf numFmtId="179" fontId="91" fillId="0" borderId="0" applyFont="0" applyFill="0" applyBorder="0" applyAlignment="0" applyProtection="0"/>
    <xf numFmtId="0" fontId="91" fillId="0" borderId="0"/>
    <xf numFmtId="0" fontId="19" fillId="0" borderId="0"/>
    <xf numFmtId="0" fontId="120" fillId="30" borderId="0" applyNumberFormat="0" applyBorder="0" applyAlignment="0" applyProtection="0"/>
    <xf numFmtId="0" fontId="120" fillId="22" borderId="0" applyNumberFormat="0" applyBorder="0" applyAlignment="0" applyProtection="0"/>
    <xf numFmtId="0" fontId="19" fillId="0" borderId="0"/>
    <xf numFmtId="0" fontId="120" fillId="10" borderId="0" applyNumberFormat="0" applyBorder="0" applyAlignment="0" applyProtection="0"/>
    <xf numFmtId="0" fontId="120" fillId="10" borderId="0" applyNumberFormat="0" applyBorder="0" applyAlignment="0" applyProtection="0"/>
    <xf numFmtId="0" fontId="120" fillId="26" borderId="0" applyNumberFormat="0" applyBorder="0" applyAlignment="0" applyProtection="0"/>
    <xf numFmtId="0" fontId="120" fillId="18" borderId="0" applyNumberFormat="0" applyBorder="0" applyAlignment="0" applyProtection="0"/>
    <xf numFmtId="0" fontId="19" fillId="0" borderId="0"/>
    <xf numFmtId="179" fontId="91" fillId="0" borderId="0" applyFont="0" applyFill="0" applyBorder="0" applyAlignment="0" applyProtection="0"/>
    <xf numFmtId="0" fontId="120" fillId="10" borderId="0" applyNumberFormat="0" applyBorder="0" applyAlignment="0" applyProtection="0"/>
    <xf numFmtId="0" fontId="19" fillId="0" borderId="0"/>
    <xf numFmtId="0" fontId="120" fillId="30" borderId="0" applyNumberFormat="0" applyBorder="0" applyAlignment="0" applyProtection="0"/>
    <xf numFmtId="0" fontId="120" fillId="22" borderId="0" applyNumberFormat="0" applyBorder="0" applyAlignment="0" applyProtection="0"/>
    <xf numFmtId="0" fontId="120" fillId="26" borderId="0" applyNumberFormat="0" applyBorder="0" applyAlignment="0" applyProtection="0"/>
    <xf numFmtId="0" fontId="120" fillId="10" borderId="0" applyNumberFormat="0" applyBorder="0" applyAlignment="0" applyProtection="0"/>
    <xf numFmtId="0" fontId="120" fillId="18" borderId="0" applyNumberFormat="0" applyBorder="0" applyAlignment="0" applyProtection="0"/>
    <xf numFmtId="0" fontId="19" fillId="0" borderId="0"/>
    <xf numFmtId="0" fontId="120" fillId="14" borderId="0" applyNumberFormat="0" applyBorder="0" applyAlignment="0" applyProtection="0"/>
    <xf numFmtId="0" fontId="44" fillId="0" borderId="0"/>
    <xf numFmtId="0" fontId="120" fillId="18" borderId="0" applyNumberFormat="0" applyBorder="0" applyAlignment="0" applyProtection="0"/>
    <xf numFmtId="0" fontId="120" fillId="26" borderId="0" applyNumberFormat="0" applyBorder="0" applyAlignment="0" applyProtection="0"/>
    <xf numFmtId="0" fontId="19" fillId="0" borderId="0"/>
    <xf numFmtId="0" fontId="120" fillId="22" borderId="0" applyNumberFormat="0" applyBorder="0" applyAlignment="0" applyProtection="0"/>
    <xf numFmtId="0" fontId="120" fillId="14" borderId="0" applyNumberFormat="0" applyBorder="0" applyAlignment="0" applyProtection="0"/>
    <xf numFmtId="0" fontId="19" fillId="0" borderId="0"/>
    <xf numFmtId="0" fontId="120" fillId="30" borderId="0" applyNumberFormat="0" applyBorder="0" applyAlignment="0" applyProtection="0"/>
    <xf numFmtId="0" fontId="120" fillId="26" borderId="0" applyNumberFormat="0" applyBorder="0" applyAlignment="0" applyProtection="0"/>
    <xf numFmtId="0" fontId="19" fillId="0" borderId="0"/>
    <xf numFmtId="0" fontId="120" fillId="10" borderId="0" applyNumberFormat="0" applyBorder="0" applyAlignment="0" applyProtection="0"/>
    <xf numFmtId="0" fontId="120" fillId="26" borderId="0" applyNumberFormat="0" applyBorder="0" applyAlignment="0" applyProtection="0"/>
    <xf numFmtId="0" fontId="120" fillId="30" borderId="0" applyNumberFormat="0" applyBorder="0" applyAlignment="0" applyProtection="0"/>
    <xf numFmtId="179" fontId="91" fillId="0" borderId="0" applyFont="0" applyFill="0" applyBorder="0" applyAlignment="0" applyProtection="0"/>
    <xf numFmtId="0" fontId="120" fillId="1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9" fillId="0" borderId="0"/>
    <xf numFmtId="0" fontId="120" fillId="14" borderId="0" applyNumberFormat="0" applyBorder="0" applyAlignment="0" applyProtection="0"/>
    <xf numFmtId="0" fontId="19" fillId="0" borderId="0"/>
    <xf numFmtId="0" fontId="120" fillId="14" borderId="0" applyNumberFormat="0" applyBorder="0" applyAlignment="0" applyProtection="0"/>
    <xf numFmtId="0" fontId="19" fillId="0" borderId="0"/>
    <xf numFmtId="0" fontId="120" fillId="18" borderId="0" applyNumberFormat="0" applyBorder="0" applyAlignment="0" applyProtection="0"/>
    <xf numFmtId="0" fontId="120" fillId="10" borderId="0" applyNumberFormat="0" applyBorder="0" applyAlignment="0" applyProtection="0"/>
    <xf numFmtId="0" fontId="120" fillId="14" borderId="0" applyNumberFormat="0" applyBorder="0" applyAlignment="0" applyProtection="0"/>
    <xf numFmtId="0" fontId="120" fillId="26" borderId="0" applyNumberFormat="0" applyBorder="0" applyAlignment="0" applyProtection="0"/>
    <xf numFmtId="0" fontId="120" fillId="22" borderId="0" applyNumberFormat="0" applyBorder="0" applyAlignment="0" applyProtection="0"/>
    <xf numFmtId="179" fontId="91" fillId="0" borderId="0" applyFont="0" applyFill="0" applyBorder="0" applyAlignment="0" applyProtection="0"/>
    <xf numFmtId="0" fontId="44" fillId="0" borderId="0"/>
    <xf numFmtId="0" fontId="18" fillId="0" borderId="0"/>
    <xf numFmtId="0" fontId="17"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0" fillId="26" borderId="0" applyNumberFormat="0" applyBorder="0" applyAlignment="0" applyProtection="0"/>
    <xf numFmtId="0" fontId="16" fillId="0" borderId="0"/>
    <xf numFmtId="0" fontId="16" fillId="9" borderId="8" applyNumberFormat="0" applyFont="0" applyAlignment="0" applyProtection="0"/>
    <xf numFmtId="0" fontId="120"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20"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20"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20"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20"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20" fillId="30"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120" fillId="10" borderId="0" applyNumberFormat="0" applyBorder="0" applyAlignment="0" applyProtection="0"/>
    <xf numFmtId="0" fontId="120" fillId="18" borderId="0" applyNumberFormat="0" applyBorder="0" applyAlignment="0" applyProtection="0"/>
    <xf numFmtId="0" fontId="120" fillId="14" borderId="0" applyNumberFormat="0" applyBorder="0" applyAlignment="0" applyProtection="0"/>
    <xf numFmtId="0" fontId="120" fillId="18" borderId="0" applyNumberFormat="0" applyBorder="0" applyAlignment="0" applyProtection="0"/>
    <xf numFmtId="0" fontId="120" fillId="22" borderId="0" applyNumberFormat="0" applyBorder="0" applyAlignment="0" applyProtection="0"/>
    <xf numFmtId="0" fontId="120" fillId="26" borderId="0" applyNumberFormat="0" applyBorder="0" applyAlignment="0" applyProtection="0"/>
    <xf numFmtId="0" fontId="120" fillId="30" borderId="0" applyNumberFormat="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9" fillId="0" borderId="0"/>
    <xf numFmtId="0" fontId="120" fillId="10" borderId="0" applyNumberFormat="0" applyBorder="0" applyAlignment="0" applyProtection="0"/>
    <xf numFmtId="0" fontId="120" fillId="30" borderId="0" applyNumberFormat="0" applyBorder="0" applyAlignment="0" applyProtection="0"/>
    <xf numFmtId="0" fontId="120" fillId="22" borderId="0" applyNumberFormat="0" applyBorder="0" applyAlignment="0" applyProtection="0"/>
    <xf numFmtId="0" fontId="16" fillId="0" borderId="0"/>
    <xf numFmtId="0" fontId="120" fillId="26" borderId="0" applyNumberFormat="0" applyBorder="0" applyAlignment="0" applyProtection="0"/>
    <xf numFmtId="0" fontId="120" fillId="14" borderId="0" applyNumberFormat="0" applyBorder="0" applyAlignment="0" applyProtection="0"/>
    <xf numFmtId="0" fontId="16" fillId="0" borderId="0"/>
    <xf numFmtId="0" fontId="16" fillId="0" borderId="0"/>
    <xf numFmtId="0" fontId="120" fillId="10" borderId="0" applyNumberFormat="0" applyBorder="0" applyAlignment="0" applyProtection="0"/>
    <xf numFmtId="0" fontId="120" fillId="22" borderId="0" applyNumberFormat="0" applyBorder="0" applyAlignment="0" applyProtection="0"/>
    <xf numFmtId="0" fontId="120" fillId="14" borderId="0" applyNumberFormat="0" applyBorder="0" applyAlignment="0" applyProtection="0"/>
    <xf numFmtId="0" fontId="120" fillId="30" borderId="0" applyNumberFormat="0" applyBorder="0" applyAlignment="0" applyProtection="0"/>
    <xf numFmtId="0" fontId="120" fillId="26" borderId="0" applyNumberFormat="0" applyBorder="0" applyAlignment="0" applyProtection="0"/>
    <xf numFmtId="0" fontId="120" fillId="10" borderId="0" applyNumberFormat="0" applyBorder="0" applyAlignment="0" applyProtection="0"/>
    <xf numFmtId="0" fontId="120" fillId="18" borderId="0" applyNumberFormat="0" applyBorder="0" applyAlignment="0" applyProtection="0"/>
    <xf numFmtId="0" fontId="16" fillId="0" borderId="0"/>
    <xf numFmtId="0" fontId="16" fillId="0" borderId="0"/>
    <xf numFmtId="0" fontId="120" fillId="26" borderId="0" applyNumberFormat="0" applyBorder="0" applyAlignment="0" applyProtection="0"/>
    <xf numFmtId="0" fontId="120" fillId="30" borderId="0" applyNumberFormat="0" applyBorder="0" applyAlignment="0" applyProtection="0"/>
    <xf numFmtId="0" fontId="120" fillId="18" borderId="0" applyNumberFormat="0" applyBorder="0" applyAlignment="0" applyProtection="0"/>
    <xf numFmtId="0" fontId="120" fillId="30" borderId="0" applyNumberFormat="0" applyBorder="0" applyAlignment="0" applyProtection="0"/>
    <xf numFmtId="0" fontId="120" fillId="14" borderId="0" applyNumberFormat="0" applyBorder="0" applyAlignment="0" applyProtection="0"/>
    <xf numFmtId="0" fontId="120" fillId="26" borderId="0" applyNumberFormat="0" applyBorder="0" applyAlignment="0" applyProtection="0"/>
    <xf numFmtId="0" fontId="16" fillId="0" borderId="0"/>
    <xf numFmtId="0" fontId="120" fillId="14" borderId="0" applyNumberFormat="0" applyBorder="0" applyAlignment="0" applyProtection="0"/>
    <xf numFmtId="0" fontId="120" fillId="30" borderId="0" applyNumberFormat="0" applyBorder="0" applyAlignment="0" applyProtection="0"/>
    <xf numFmtId="0" fontId="120" fillId="18" borderId="0" applyNumberFormat="0" applyBorder="0" applyAlignment="0" applyProtection="0"/>
    <xf numFmtId="0" fontId="120" fillId="30" borderId="0" applyNumberFormat="0" applyBorder="0" applyAlignment="0" applyProtection="0"/>
    <xf numFmtId="0" fontId="120" fillId="10" borderId="0" applyNumberFormat="0" applyBorder="0" applyAlignment="0" applyProtection="0"/>
    <xf numFmtId="0" fontId="120" fillId="14" borderId="0" applyNumberFormat="0" applyBorder="0" applyAlignment="0" applyProtection="0"/>
    <xf numFmtId="0" fontId="120" fillId="22" borderId="0" applyNumberFormat="0" applyBorder="0" applyAlignment="0" applyProtection="0"/>
    <xf numFmtId="0" fontId="120" fillId="10" borderId="0" applyNumberFormat="0" applyBorder="0" applyAlignment="0" applyProtection="0"/>
    <xf numFmtId="0" fontId="16" fillId="0" borderId="0"/>
    <xf numFmtId="0" fontId="120" fillId="10" borderId="0" applyNumberFormat="0" applyBorder="0" applyAlignment="0" applyProtection="0"/>
    <xf numFmtId="0" fontId="120" fillId="22" borderId="0" applyNumberFormat="0" applyBorder="0" applyAlignment="0" applyProtection="0"/>
    <xf numFmtId="0" fontId="120" fillId="30" borderId="0" applyNumberFormat="0" applyBorder="0" applyAlignment="0" applyProtection="0"/>
    <xf numFmtId="0" fontId="120" fillId="14" borderId="0" applyNumberFormat="0" applyBorder="0" applyAlignment="0" applyProtection="0"/>
    <xf numFmtId="0" fontId="120" fillId="18" borderId="0" applyNumberFormat="0" applyBorder="0" applyAlignment="0" applyProtection="0"/>
    <xf numFmtId="0" fontId="120" fillId="2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0" fillId="3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0" fillId="1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0" fillId="14" borderId="0" applyNumberFormat="0" applyBorder="0" applyAlignment="0" applyProtection="0"/>
    <xf numFmtId="0" fontId="16" fillId="0" borderId="0"/>
    <xf numFmtId="0" fontId="16" fillId="0" borderId="0"/>
    <xf numFmtId="0" fontId="120" fillId="18" borderId="0" applyNumberFormat="0" applyBorder="0" applyAlignment="0" applyProtection="0"/>
    <xf numFmtId="0" fontId="16" fillId="0" borderId="0"/>
    <xf numFmtId="0" fontId="16" fillId="0" borderId="0"/>
    <xf numFmtId="0" fontId="16" fillId="0" borderId="0"/>
    <xf numFmtId="0" fontId="120" fillId="26" borderId="0" applyNumberFormat="0" applyBorder="0" applyAlignment="0" applyProtection="0"/>
    <xf numFmtId="0" fontId="120" fillId="26" borderId="0" applyNumberFormat="0" applyBorder="0" applyAlignment="0" applyProtection="0"/>
    <xf numFmtId="0" fontId="120" fillId="18" borderId="0" applyNumberFormat="0" applyBorder="0" applyAlignment="0" applyProtection="0"/>
    <xf numFmtId="0" fontId="16" fillId="0" borderId="0"/>
    <xf numFmtId="0" fontId="120" fillId="14" borderId="0" applyNumberFormat="0" applyBorder="0" applyAlignment="0" applyProtection="0"/>
    <xf numFmtId="0" fontId="120" fillId="22" borderId="0" applyNumberFormat="0" applyBorder="0" applyAlignment="0" applyProtection="0"/>
    <xf numFmtId="0" fontId="120" fillId="14" borderId="0" applyNumberFormat="0" applyBorder="0" applyAlignment="0" applyProtection="0"/>
    <xf numFmtId="0" fontId="120" fillId="10" borderId="0" applyNumberFormat="0" applyBorder="0" applyAlignment="0" applyProtection="0"/>
    <xf numFmtId="0" fontId="120" fillId="14" borderId="0" applyNumberFormat="0" applyBorder="0" applyAlignment="0" applyProtection="0"/>
    <xf numFmtId="0" fontId="120" fillId="26" borderId="0" applyNumberFormat="0" applyBorder="0" applyAlignment="0" applyProtection="0"/>
    <xf numFmtId="0" fontId="120" fillId="2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0" fillId="26"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22" borderId="0" applyNumberFormat="0" applyBorder="0" applyAlignment="0" applyProtection="0"/>
    <xf numFmtId="0" fontId="16" fillId="0" borderId="0"/>
    <xf numFmtId="0" fontId="120" fillId="26" borderId="0" applyNumberFormat="0" applyBorder="0" applyAlignment="0" applyProtection="0"/>
    <xf numFmtId="0" fontId="120" fillId="14" borderId="0" applyNumberFormat="0" applyBorder="0" applyAlignment="0" applyProtection="0"/>
    <xf numFmtId="0" fontId="120" fillId="22" borderId="0" applyNumberFormat="0" applyBorder="0" applyAlignment="0" applyProtection="0"/>
    <xf numFmtId="0" fontId="120" fillId="18" borderId="0" applyNumberFormat="0" applyBorder="0" applyAlignment="0" applyProtection="0"/>
    <xf numFmtId="0" fontId="120" fillId="30" borderId="0" applyNumberFormat="0" applyBorder="0" applyAlignment="0" applyProtection="0"/>
    <xf numFmtId="0" fontId="120" fillId="10" borderId="0" applyNumberFormat="0" applyBorder="0" applyAlignment="0" applyProtection="0"/>
    <xf numFmtId="0" fontId="16" fillId="0" borderId="0"/>
    <xf numFmtId="0" fontId="120" fillId="10" borderId="0" applyNumberFormat="0" applyBorder="0" applyAlignment="0" applyProtection="0"/>
    <xf numFmtId="0" fontId="120" fillId="22" borderId="0" applyNumberFormat="0" applyBorder="0" applyAlignment="0" applyProtection="0"/>
    <xf numFmtId="0" fontId="120" fillId="18" borderId="0" applyNumberFormat="0" applyBorder="0" applyAlignment="0" applyProtection="0"/>
    <xf numFmtId="0" fontId="120" fillId="30" borderId="0" applyNumberFormat="0" applyBorder="0" applyAlignment="0" applyProtection="0"/>
    <xf numFmtId="0" fontId="16" fillId="0" borderId="0"/>
    <xf numFmtId="0" fontId="120" fillId="26" borderId="0" applyNumberFormat="0" applyBorder="0" applyAlignment="0" applyProtection="0"/>
    <xf numFmtId="0" fontId="16" fillId="0" borderId="0"/>
    <xf numFmtId="0" fontId="120" fillId="10" borderId="0" applyNumberFormat="0" applyBorder="0" applyAlignment="0" applyProtection="0"/>
    <xf numFmtId="0" fontId="120" fillId="22" borderId="0" applyNumberFormat="0" applyBorder="0" applyAlignment="0" applyProtection="0"/>
    <xf numFmtId="0" fontId="120" fillId="30" borderId="0" applyNumberFormat="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98" fillId="5" borderId="0" applyNumberFormat="0" applyBorder="0" applyAlignment="0" applyProtection="0"/>
    <xf numFmtId="0" fontId="120"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20"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20"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20"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20"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20"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0" borderId="0"/>
    <xf numFmtId="0" fontId="14" fillId="9" borderId="8" applyNumberFormat="0" applyFont="0" applyAlignment="0" applyProtection="0"/>
    <xf numFmtId="0" fontId="120" fillId="10" borderId="0" applyNumberFormat="0" applyBorder="0" applyAlignment="0" applyProtection="0"/>
    <xf numFmtId="0" fontId="120" fillId="14" borderId="0" applyNumberFormat="0" applyBorder="0" applyAlignment="0" applyProtection="0"/>
    <xf numFmtId="0" fontId="120" fillId="18" borderId="0" applyNumberFormat="0" applyBorder="0" applyAlignment="0" applyProtection="0"/>
    <xf numFmtId="0" fontId="120" fillId="22" borderId="0" applyNumberFormat="0" applyBorder="0" applyAlignment="0" applyProtection="0"/>
    <xf numFmtId="0" fontId="120" fillId="26" borderId="0" applyNumberFormat="0" applyBorder="0" applyAlignment="0" applyProtection="0"/>
    <xf numFmtId="0" fontId="120" fillId="30" borderId="0" applyNumberFormat="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6" fillId="0" borderId="0"/>
    <xf numFmtId="0" fontId="13" fillId="0" borderId="0"/>
    <xf numFmtId="0" fontId="44" fillId="0" borderId="0"/>
    <xf numFmtId="0" fontId="44" fillId="0" borderId="0"/>
    <xf numFmtId="0" fontId="36" fillId="0" borderId="0"/>
    <xf numFmtId="0" fontId="44" fillId="0" borderId="0"/>
    <xf numFmtId="0" fontId="12" fillId="0" borderId="0"/>
    <xf numFmtId="0" fontId="12" fillId="0" borderId="0"/>
    <xf numFmtId="0" fontId="157" fillId="0" borderId="0"/>
    <xf numFmtId="0" fontId="11" fillId="0" borderId="0"/>
    <xf numFmtId="43" fontId="11" fillId="0" borderId="0" applyFont="0" applyFill="0" applyBorder="0" applyAlignment="0" applyProtection="0"/>
    <xf numFmtId="0" fontId="157" fillId="0" borderId="0"/>
    <xf numFmtId="0" fontId="157" fillId="0" borderId="0"/>
    <xf numFmtId="0" fontId="11" fillId="0" borderId="0"/>
    <xf numFmtId="0" fontId="157" fillId="0" borderId="0"/>
    <xf numFmtId="0" fontId="157"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157" fillId="0" borderId="0"/>
    <xf numFmtId="0" fontId="36" fillId="0" borderId="0"/>
    <xf numFmtId="43" fontId="36"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0" fontId="11" fillId="0" borderId="0"/>
    <xf numFmtId="0" fontId="36" fillId="0" borderId="0"/>
    <xf numFmtId="0" fontId="36" fillId="0" borderId="0"/>
    <xf numFmtId="43" fontId="36" fillId="0" borderId="0" applyFont="0" applyFill="0" applyBorder="0" applyAlignment="0" applyProtection="0"/>
    <xf numFmtId="0" fontId="157" fillId="0" borderId="0"/>
    <xf numFmtId="0" fontId="36" fillId="0" borderId="0"/>
    <xf numFmtId="43" fontId="36"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0" fontId="36" fillId="0" borderId="0"/>
    <xf numFmtId="43" fontId="3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0" fontId="46" fillId="0" borderId="0"/>
    <xf numFmtId="43" fontId="10" fillId="0" borderId="0" applyFont="0" applyFill="0" applyBorder="0" applyAlignment="0" applyProtection="0"/>
    <xf numFmtId="0" fontId="10" fillId="0" borderId="0"/>
    <xf numFmtId="0" fontId="10" fillId="0" borderId="0"/>
    <xf numFmtId="0" fontId="9"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41" fillId="0" borderId="0"/>
    <xf numFmtId="0" fontId="29" fillId="9" borderId="8"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9" borderId="8" applyNumberFormat="0" applyFont="0" applyAlignment="0" applyProtection="0"/>
    <xf numFmtId="0" fontId="8" fillId="0" borderId="0"/>
    <xf numFmtId="0" fontId="8" fillId="9" borderId="8"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9" borderId="8"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9" borderId="8"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9" borderId="8" applyNumberFormat="0" applyFont="0" applyAlignment="0" applyProtection="0"/>
    <xf numFmtId="0" fontId="8" fillId="0" borderId="0"/>
    <xf numFmtId="0" fontId="8" fillId="9" borderId="8"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9" borderId="8"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39" fillId="0" borderId="0"/>
    <xf numFmtId="0" fontId="8" fillId="0" borderId="0"/>
    <xf numFmtId="0" fontId="8" fillId="0" borderId="0"/>
    <xf numFmtId="0" fontId="8" fillId="0" borderId="0"/>
    <xf numFmtId="0" fontId="66" fillId="0" borderId="0"/>
    <xf numFmtId="0" fontId="91" fillId="0" borderId="0"/>
    <xf numFmtId="9" fontId="6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9" borderId="8"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8" fillId="0" borderId="0"/>
    <xf numFmtId="0" fontId="8" fillId="0" borderId="0"/>
    <xf numFmtId="0" fontId="8" fillId="0" borderId="0"/>
    <xf numFmtId="0" fontId="8" fillId="31" borderId="0" applyNumberFormat="0" applyBorder="0" applyAlignment="0" applyProtection="0"/>
    <xf numFmtId="0" fontId="8" fillId="32"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8" fillId="12" borderId="0" applyNumberFormat="0" applyBorder="0" applyAlignment="0" applyProtection="0"/>
    <xf numFmtId="0" fontId="8" fillId="11" borderId="0" applyNumberFormat="0" applyBorder="0" applyAlignment="0" applyProtection="0"/>
    <xf numFmtId="0" fontId="8" fillId="9" borderId="8"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9" borderId="8"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9" borderId="8" applyNumberFormat="0" applyFont="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7" fillId="0" borderId="0"/>
    <xf numFmtId="9" fontId="36" fillId="0" borderId="0" applyFont="0" applyFill="0" applyBorder="0" applyAlignment="0" applyProtection="0"/>
    <xf numFmtId="0" fontId="6" fillId="0" borderId="0"/>
    <xf numFmtId="0" fontId="5" fillId="0" borderId="0"/>
    <xf numFmtId="0" fontId="5" fillId="0" borderId="0"/>
    <xf numFmtId="0" fontId="213" fillId="0" borderId="0"/>
    <xf numFmtId="0" fontId="35" fillId="0" borderId="0"/>
    <xf numFmtId="0" fontId="35" fillId="0" borderId="0"/>
    <xf numFmtId="1" fontId="214" fillId="0" borderId="44" applyProtection="0">
      <alignment horizontal="right" vertical="center" wrapText="1" shrinkToFit="1"/>
    </xf>
    <xf numFmtId="1" fontId="215" fillId="0" borderId="45" applyProtection="0">
      <alignment horizontal="left" vertical="center" wrapText="1" shrinkToFit="1"/>
    </xf>
    <xf numFmtId="1" fontId="215" fillId="0" borderId="46" applyProtection="0">
      <alignment horizontal="right" vertical="center" wrapText="1" shrinkToFit="1"/>
    </xf>
    <xf numFmtId="0" fontId="4"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5" fillId="0" borderId="0">
      <alignment shrinkToFit="1"/>
    </xf>
    <xf numFmtId="0" fontId="35" fillId="0" borderId="0">
      <alignment shrinkToFit="1"/>
    </xf>
    <xf numFmtId="0" fontId="35" fillId="0" borderId="0">
      <alignment shrinkToFit="1"/>
    </xf>
    <xf numFmtId="0" fontId="35" fillId="0" borderId="0">
      <alignment shrinkToFit="1"/>
    </xf>
    <xf numFmtId="0" fontId="35" fillId="0" borderId="0">
      <alignment shrinkToFit="1"/>
    </xf>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91" fillId="0" borderId="0"/>
    <xf numFmtId="0" fontId="91" fillId="0" borderId="0"/>
    <xf numFmtId="0" fontId="91" fillId="0" borderId="0"/>
    <xf numFmtId="0" fontId="3" fillId="0" borderId="0"/>
    <xf numFmtId="0" fontId="3" fillId="0" borderId="0"/>
    <xf numFmtId="0" fontId="91" fillId="0" borderId="0"/>
    <xf numFmtId="0" fontId="91" fillId="0" borderId="0"/>
    <xf numFmtId="0" fontId="91" fillId="0" borderId="0"/>
    <xf numFmtId="0" fontId="91" fillId="0" borderId="0"/>
    <xf numFmtId="0" fontId="3" fillId="0" borderId="0"/>
    <xf numFmtId="0" fontId="91" fillId="0" borderId="0"/>
    <xf numFmtId="0" fontId="3" fillId="0" borderId="0"/>
  </cellStyleXfs>
  <cellXfs count="345">
    <xf numFmtId="0" fontId="0" fillId="0" borderId="0" xfId="0"/>
    <xf numFmtId="0" fontId="47" fillId="0" borderId="0" xfId="0" applyFont="1"/>
    <xf numFmtId="0" fontId="50" fillId="0" borderId="0" xfId="0" applyFont="1"/>
    <xf numFmtId="0" fontId="55" fillId="0" borderId="0" xfId="0" applyFont="1"/>
    <xf numFmtId="165" fontId="55" fillId="0" borderId="0" xfId="0" applyNumberFormat="1" applyFont="1"/>
    <xf numFmtId="0" fontId="56" fillId="0" borderId="0" xfId="0" applyFont="1"/>
    <xf numFmtId="0" fontId="57" fillId="0" borderId="0" xfId="2" applyFont="1" applyAlignment="1">
      <alignment horizontal="center" vertical="top" wrapText="1"/>
    </xf>
    <xf numFmtId="9" fontId="57" fillId="0" borderId="0" xfId="2" applyNumberFormat="1" applyFont="1"/>
    <xf numFmtId="9" fontId="58" fillId="0" borderId="0" xfId="2" applyNumberFormat="1" applyFont="1"/>
    <xf numFmtId="165" fontId="57" fillId="0" borderId="0" xfId="3" applyNumberFormat="1" applyFont="1"/>
    <xf numFmtId="165" fontId="58" fillId="0" borderId="0" xfId="3" applyNumberFormat="1" applyFont="1"/>
    <xf numFmtId="2" fontId="57" fillId="0" borderId="0" xfId="3" applyNumberFormat="1" applyFont="1"/>
    <xf numFmtId="165" fontId="59" fillId="0" borderId="0" xfId="4" applyNumberFormat="1" applyFont="1"/>
    <xf numFmtId="0" fontId="57" fillId="0" borderId="0" xfId="3" applyFont="1"/>
    <xf numFmtId="165" fontId="57" fillId="0" borderId="0" xfId="4" applyNumberFormat="1" applyFont="1"/>
    <xf numFmtId="165" fontId="58" fillId="0" borderId="0" xfId="4" applyNumberFormat="1" applyFont="1"/>
    <xf numFmtId="0" fontId="43" fillId="0" borderId="0" xfId="0" applyFont="1"/>
    <xf numFmtId="0" fontId="60" fillId="0" borderId="0" xfId="5" applyFont="1"/>
    <xf numFmtId="0" fontId="60" fillId="0" borderId="0" xfId="0" applyFont="1"/>
    <xf numFmtId="0" fontId="60" fillId="0" borderId="0" xfId="9" applyFont="1"/>
    <xf numFmtId="165" fontId="60" fillId="0" borderId="0" xfId="0" applyNumberFormat="1" applyFont="1"/>
    <xf numFmtId="169" fontId="47" fillId="0" borderId="0" xfId="0" applyNumberFormat="1" applyFont="1"/>
    <xf numFmtId="0" fontId="53" fillId="0" borderId="0" xfId="0" applyFont="1" applyAlignment="1">
      <alignment horizontal="left" vertical="center"/>
    </xf>
    <xf numFmtId="0" fontId="42" fillId="0" borderId="0" xfId="3" applyFont="1" applyAlignment="1">
      <alignment horizontal="right"/>
    </xf>
    <xf numFmtId="0" fontId="56" fillId="0" borderId="0" xfId="9" applyFont="1"/>
    <xf numFmtId="0" fontId="64" fillId="0" borderId="0" xfId="0" applyFont="1"/>
    <xf numFmtId="165" fontId="0" fillId="0" borderId="0" xfId="0" applyNumberFormat="1"/>
    <xf numFmtId="0" fontId="81" fillId="0" borderId="0" xfId="0" applyFont="1"/>
    <xf numFmtId="169" fontId="47" fillId="0" borderId="0" xfId="82" applyNumberFormat="1" applyFont="1"/>
    <xf numFmtId="0" fontId="63" fillId="0" borderId="0" xfId="0" applyFont="1"/>
    <xf numFmtId="0" fontId="83" fillId="0" borderId="0" xfId="0" applyFont="1"/>
    <xf numFmtId="171" fontId="60" fillId="0" borderId="0" xfId="0" applyNumberFormat="1" applyFont="1"/>
    <xf numFmtId="0" fontId="85" fillId="0" borderId="0" xfId="24" applyFont="1"/>
    <xf numFmtId="0" fontId="86" fillId="0" borderId="0" xfId="24" applyFont="1"/>
    <xf numFmtId="165" fontId="87" fillId="0" borderId="0" xfId="3" applyNumberFormat="1" applyFont="1"/>
    <xf numFmtId="0" fontId="88" fillId="0" borderId="0" xfId="24" applyFont="1"/>
    <xf numFmtId="0" fontId="87" fillId="0" borderId="0" xfId="3" applyFont="1"/>
    <xf numFmtId="9" fontId="87" fillId="0" borderId="0" xfId="2" applyNumberFormat="1" applyFont="1"/>
    <xf numFmtId="165" fontId="87" fillId="0" borderId="0" xfId="4" applyNumberFormat="1" applyFont="1"/>
    <xf numFmtId="0" fontId="42" fillId="0" borderId="0" xfId="8" applyFont="1"/>
    <xf numFmtId="0" fontId="42" fillId="0" borderId="0" xfId="19" applyFont="1"/>
    <xf numFmtId="0" fontId="53" fillId="0" borderId="0" xfId="0" applyFont="1"/>
    <xf numFmtId="165" fontId="47" fillId="0" borderId="0" xfId="0" applyNumberFormat="1" applyFont="1"/>
    <xf numFmtId="10" fontId="60" fillId="0" borderId="0" xfId="0" applyNumberFormat="1" applyFont="1"/>
    <xf numFmtId="0" fontId="52" fillId="0" borderId="0" xfId="24" applyAlignment="1">
      <alignment vertical="center"/>
    </xf>
    <xf numFmtId="0" fontId="47" fillId="0" borderId="0" xfId="0" applyFont="1" applyAlignment="1">
      <alignment vertical="center" wrapText="1"/>
    </xf>
    <xf numFmtId="1" fontId="89" fillId="0" borderId="0" xfId="0" applyNumberFormat="1" applyFont="1"/>
    <xf numFmtId="165" fontId="55" fillId="0" borderId="0" xfId="0" applyNumberFormat="1" applyFont="1" applyAlignment="1">
      <alignment horizontal="right" wrapText="1"/>
    </xf>
    <xf numFmtId="165" fontId="84" fillId="0" borderId="0" xfId="0" applyNumberFormat="1" applyFont="1"/>
    <xf numFmtId="165" fontId="35" fillId="0" borderId="0" xfId="1" applyNumberFormat="1"/>
    <xf numFmtId="10" fontId="47" fillId="0" borderId="0" xfId="0" applyNumberFormat="1" applyFont="1"/>
    <xf numFmtId="2" fontId="47" fillId="0" borderId="0" xfId="0" applyNumberFormat="1" applyFont="1"/>
    <xf numFmtId="175" fontId="0" fillId="0" borderId="0" xfId="0" applyNumberFormat="1"/>
    <xf numFmtId="0" fontId="42" fillId="0" borderId="0" xfId="10" applyFont="1"/>
    <xf numFmtId="0" fontId="40" fillId="0" borderId="0" xfId="10"/>
    <xf numFmtId="0" fontId="50" fillId="2" borderId="0" xfId="0" applyFont="1" applyFill="1"/>
    <xf numFmtId="0" fontId="142" fillId="0" borderId="0" xfId="0" applyFont="1"/>
    <xf numFmtId="2" fontId="60" fillId="0" borderId="0" xfId="0" applyNumberFormat="1" applyFont="1"/>
    <xf numFmtId="0" fontId="55" fillId="0" borderId="0" xfId="9" applyFont="1"/>
    <xf numFmtId="0" fontId="47" fillId="0" borderId="0" xfId="9" applyFont="1"/>
    <xf numFmtId="0" fontId="143" fillId="0" borderId="0" xfId="0" applyFont="1"/>
    <xf numFmtId="0" fontId="62" fillId="0" borderId="0" xfId="0" applyFont="1"/>
    <xf numFmtId="0" fontId="141" fillId="0" borderId="0" xfId="0" applyFont="1"/>
    <xf numFmtId="0" fontId="146" fillId="0" borderId="0" xfId="0" applyFont="1" applyAlignment="1">
      <alignment wrapText="1"/>
    </xf>
    <xf numFmtId="0" fontId="144" fillId="0" borderId="0" xfId="0" applyFont="1" applyAlignment="1">
      <alignment wrapText="1"/>
    </xf>
    <xf numFmtId="167" fontId="60" fillId="2" borderId="23" xfId="0" applyNumberFormat="1" applyFont="1" applyFill="1" applyBorder="1" applyAlignment="1">
      <alignment horizontal="center"/>
    </xf>
    <xf numFmtId="170" fontId="47" fillId="2" borderId="23" xfId="18" applyNumberFormat="1" applyFont="1" applyFill="1" applyBorder="1" applyAlignment="1">
      <alignment horizontal="center"/>
    </xf>
    <xf numFmtId="0" fontId="86" fillId="0" borderId="25" xfId="24" applyFont="1" applyBorder="1"/>
    <xf numFmtId="0" fontId="60" fillId="0" borderId="26" xfId="0" applyFont="1" applyBorder="1"/>
    <xf numFmtId="0" fontId="61" fillId="0" borderId="25" xfId="24" applyFont="1" applyBorder="1"/>
    <xf numFmtId="165" fontId="57" fillId="0" borderId="0" xfId="406" applyNumberFormat="1" applyFont="1"/>
    <xf numFmtId="0" fontId="42" fillId="0" borderId="0" xfId="0" applyFont="1" applyAlignment="1">
      <alignment horizontal="right"/>
    </xf>
    <xf numFmtId="165" fontId="57" fillId="0" borderId="0" xfId="0" applyNumberFormat="1" applyFont="1"/>
    <xf numFmtId="165" fontId="57" fillId="0" borderId="0" xfId="0" applyNumberFormat="1" applyFont="1" applyAlignment="1">
      <alignment wrapText="1"/>
    </xf>
    <xf numFmtId="0" fontId="42" fillId="0" borderId="0" xfId="2" applyFont="1" applyAlignment="1">
      <alignment horizontal="center" vertical="top" wrapText="1"/>
    </xf>
    <xf numFmtId="9" fontId="42" fillId="0" borderId="0" xfId="2" applyNumberFormat="1" applyFont="1" applyAlignment="1">
      <alignment horizontal="center" vertical="top" wrapText="1"/>
    </xf>
    <xf numFmtId="165" fontId="141" fillId="0" borderId="0" xfId="0" applyNumberFormat="1" applyFont="1"/>
    <xf numFmtId="165" fontId="141" fillId="0" borderId="0" xfId="0" applyNumberFormat="1" applyFont="1" applyAlignment="1">
      <alignment wrapText="1"/>
    </xf>
    <xf numFmtId="165" fontId="42" fillId="0" borderId="0" xfId="4" applyNumberFormat="1" applyFont="1" applyAlignment="1">
      <alignment wrapText="1"/>
    </xf>
    <xf numFmtId="9" fontId="42" fillId="0" borderId="0" xfId="4" applyNumberFormat="1" applyFont="1"/>
    <xf numFmtId="9" fontId="60" fillId="0" borderId="0" xfId="0" applyNumberFormat="1" applyFont="1"/>
    <xf numFmtId="0" fontId="154" fillId="0" borderId="0" xfId="0" applyFont="1"/>
    <xf numFmtId="0" fontId="86" fillId="0" borderId="0" xfId="24" applyFont="1" applyBorder="1"/>
    <xf numFmtId="0" fontId="47" fillId="0" borderId="24" xfId="0" applyFont="1" applyBorder="1"/>
    <xf numFmtId="168" fontId="47" fillId="0" borderId="0" xfId="18" applyNumberFormat="1" applyFont="1"/>
    <xf numFmtId="168" fontId="47" fillId="0" borderId="0" xfId="0" applyNumberFormat="1" applyFont="1"/>
    <xf numFmtId="0" fontId="60" fillId="0" borderId="23" xfId="0" applyFont="1" applyBorder="1"/>
    <xf numFmtId="170" fontId="57" fillId="2" borderId="23" xfId="18" applyNumberFormat="1" applyFont="1" applyFill="1" applyBorder="1"/>
    <xf numFmtId="170" fontId="47" fillId="2" borderId="23" xfId="18" applyNumberFormat="1" applyFont="1" applyFill="1" applyBorder="1"/>
    <xf numFmtId="0" fontId="42" fillId="0" borderId="0" xfId="0" applyFont="1" applyAlignment="1">
      <alignment wrapText="1"/>
    </xf>
    <xf numFmtId="165" fontId="50" fillId="0" borderId="0" xfId="0" applyNumberFormat="1" applyFont="1"/>
    <xf numFmtId="0" fontId="152" fillId="0" borderId="23" xfId="0" applyFont="1" applyBorder="1" applyAlignment="1">
      <alignment vertical="center" wrapText="1"/>
    </xf>
    <xf numFmtId="0" fontId="47" fillId="0" borderId="29" xfId="0" applyFont="1" applyBorder="1"/>
    <xf numFmtId="0" fontId="144" fillId="0" borderId="0" xfId="0" applyFont="1"/>
    <xf numFmtId="0" fontId="42" fillId="0" borderId="0" xfId="0" applyFont="1"/>
    <xf numFmtId="165" fontId="57" fillId="0" borderId="0" xfId="8" applyNumberFormat="1" applyFont="1"/>
    <xf numFmtId="1" fontId="42" fillId="0" borderId="0" xfId="8" applyNumberFormat="1" applyFont="1"/>
    <xf numFmtId="0" fontId="150" fillId="0" borderId="0" xfId="24" applyFont="1"/>
    <xf numFmtId="0" fontId="57" fillId="0" borderId="0" xfId="8" applyFont="1"/>
    <xf numFmtId="1" fontId="42" fillId="0" borderId="0" xfId="0" applyNumberFormat="1" applyFont="1" applyAlignment="1">
      <alignment wrapText="1"/>
    </xf>
    <xf numFmtId="165" fontId="47" fillId="0" borderId="0" xfId="9" applyNumberFormat="1" applyFont="1"/>
    <xf numFmtId="0" fontId="60" fillId="0" borderId="0" xfId="14" applyFont="1"/>
    <xf numFmtId="0" fontId="47" fillId="0" borderId="0" xfId="14" applyFont="1"/>
    <xf numFmtId="165" fontId="47" fillId="0" borderId="0" xfId="340" applyNumberFormat="1" applyFont="1"/>
    <xf numFmtId="165" fontId="47" fillId="0" borderId="0" xfId="14" applyNumberFormat="1" applyFont="1"/>
    <xf numFmtId="165" fontId="47" fillId="0" borderId="0" xfId="14" applyNumberFormat="1" applyFont="1" applyAlignment="1">
      <alignment horizontal="right" wrapText="1"/>
    </xf>
    <xf numFmtId="43" fontId="47" fillId="0" borderId="0" xfId="340" applyFont="1"/>
    <xf numFmtId="165" fontId="156" fillId="0" borderId="28" xfId="0" applyNumberFormat="1" applyFont="1" applyBorder="1" applyAlignment="1">
      <alignment horizontal="center" vertical="center" wrapText="1"/>
    </xf>
    <xf numFmtId="165" fontId="156" fillId="0" borderId="23" xfId="0" applyNumberFormat="1" applyFont="1" applyBorder="1" applyAlignment="1">
      <alignment horizontal="center" vertical="center" wrapText="1"/>
    </xf>
    <xf numFmtId="165" fontId="55" fillId="0" borderId="0" xfId="9" applyNumberFormat="1" applyFont="1"/>
    <xf numFmtId="2" fontId="0" fillId="0" borderId="0" xfId="0" applyNumberFormat="1"/>
    <xf numFmtId="165" fontId="62" fillId="0" borderId="0" xfId="0" applyNumberFormat="1" applyFont="1"/>
    <xf numFmtId="165" fontId="143" fillId="0" borderId="0" xfId="0" applyNumberFormat="1" applyFont="1"/>
    <xf numFmtId="167" fontId="50" fillId="2" borderId="23" xfId="0" applyNumberFormat="1" applyFont="1" applyFill="1" applyBorder="1" applyAlignment="1">
      <alignment horizontal="center"/>
    </xf>
    <xf numFmtId="43" fontId="50" fillId="2" borderId="23" xfId="18" applyFont="1" applyFill="1" applyBorder="1" applyAlignment="1">
      <alignment horizontal="center"/>
    </xf>
    <xf numFmtId="43" fontId="158" fillId="2" borderId="23" xfId="18" applyFont="1" applyFill="1" applyBorder="1"/>
    <xf numFmtId="43" fontId="0" fillId="2" borderId="23" xfId="18" applyFont="1" applyFill="1" applyBorder="1"/>
    <xf numFmtId="0" fontId="141" fillId="0" borderId="0" xfId="0" applyFont="1" applyAlignment="1">
      <alignment wrapText="1"/>
    </xf>
    <xf numFmtId="0" fontId="151" fillId="0" borderId="23" xfId="0" applyFont="1" applyBorder="1" applyAlignment="1">
      <alignment vertical="center" wrapText="1"/>
    </xf>
    <xf numFmtId="0" fontId="146" fillId="0" borderId="0" xfId="0" applyFont="1"/>
    <xf numFmtId="1" fontId="0" fillId="0" borderId="0" xfId="0" applyNumberFormat="1"/>
    <xf numFmtId="0" fontId="150" fillId="0" borderId="0" xfId="24" applyFont="1" applyFill="1"/>
    <xf numFmtId="1" fontId="42" fillId="0" borderId="0" xfId="0" applyNumberFormat="1" applyFont="1"/>
    <xf numFmtId="0" fontId="57" fillId="0" borderId="0" xfId="0" applyFont="1"/>
    <xf numFmtId="1" fontId="57" fillId="0" borderId="0" xfId="0" applyNumberFormat="1" applyFont="1"/>
    <xf numFmtId="0" fontId="35" fillId="0" borderId="0" xfId="365"/>
    <xf numFmtId="165" fontId="0" fillId="0" borderId="0" xfId="0" applyNumberFormat="1" applyAlignment="1">
      <alignment horizontal="right" wrapText="1"/>
    </xf>
    <xf numFmtId="1" fontId="158" fillId="0" borderId="0" xfId="0" applyNumberFormat="1" applyFont="1"/>
    <xf numFmtId="165" fontId="35" fillId="0" borderId="0" xfId="365" applyNumberFormat="1"/>
    <xf numFmtId="1" fontId="35" fillId="0" borderId="0" xfId="365" applyNumberFormat="1"/>
    <xf numFmtId="2" fontId="195" fillId="69" borderId="0" xfId="365" applyNumberFormat="1" applyFont="1" applyFill="1"/>
    <xf numFmtId="165" fontId="143" fillId="0" borderId="0" xfId="0" applyNumberFormat="1" applyFont="1" applyAlignment="1">
      <alignment wrapText="1"/>
    </xf>
    <xf numFmtId="165" fontId="57" fillId="0" borderId="0" xfId="0" applyNumberFormat="1" applyFont="1" applyAlignment="1">
      <alignment horizontal="right" wrapText="1"/>
    </xf>
    <xf numFmtId="165" fontId="146" fillId="0" borderId="0" xfId="0" applyNumberFormat="1" applyFont="1"/>
    <xf numFmtId="2" fontId="156" fillId="0" borderId="28" xfId="0" applyNumberFormat="1" applyFont="1" applyBorder="1" applyAlignment="1">
      <alignment horizontal="center" vertical="center" wrapText="1"/>
    </xf>
    <xf numFmtId="2" fontId="156" fillId="0" borderId="23" xfId="0" applyNumberFormat="1" applyFont="1" applyBorder="1" applyAlignment="1">
      <alignment horizontal="center" vertical="center" wrapText="1"/>
    </xf>
    <xf numFmtId="2" fontId="47" fillId="0" borderId="29" xfId="0" applyNumberFormat="1" applyFont="1" applyBorder="1"/>
    <xf numFmtId="2" fontId="36" fillId="0" borderId="0" xfId="8" applyNumberFormat="1"/>
    <xf numFmtId="0" fontId="60" fillId="0" borderId="0" xfId="3601" applyFont="1"/>
    <xf numFmtId="2" fontId="47" fillId="0" borderId="0" xfId="9" applyNumberFormat="1" applyFont="1"/>
    <xf numFmtId="0" fontId="60" fillId="0" borderId="0" xfId="3605" applyFont="1"/>
    <xf numFmtId="0" fontId="9" fillId="0" borderId="0" xfId="3605"/>
    <xf numFmtId="165" fontId="9" fillId="0" borderId="0" xfId="3605" applyNumberFormat="1"/>
    <xf numFmtId="165" fontId="158" fillId="0" borderId="0" xfId="3605" applyNumberFormat="1" applyFont="1"/>
    <xf numFmtId="165" fontId="199" fillId="0" borderId="0" xfId="0" applyNumberFormat="1" applyFont="1" applyAlignment="1">
      <alignment horizontal="right" vertical="center" wrapText="1"/>
    </xf>
    <xf numFmtId="0" fontId="201" fillId="0" borderId="20" xfId="0" applyFont="1" applyBorder="1" applyAlignment="1">
      <alignment wrapText="1"/>
    </xf>
    <xf numFmtId="0" fontId="201" fillId="0" borderId="21" xfId="0" applyFont="1" applyBorder="1" applyAlignment="1">
      <alignment wrapText="1"/>
    </xf>
    <xf numFmtId="0" fontId="200" fillId="0" borderId="21" xfId="0" applyFont="1" applyBorder="1" applyAlignment="1">
      <alignment wrapText="1"/>
    </xf>
    <xf numFmtId="0" fontId="200" fillId="0" borderId="22" xfId="0" applyFont="1" applyBorder="1" applyAlignment="1">
      <alignment wrapText="1"/>
    </xf>
    <xf numFmtId="0" fontId="200" fillId="0" borderId="0" xfId="0" applyFont="1" applyAlignment="1">
      <alignment wrapText="1"/>
    </xf>
    <xf numFmtId="14" fontId="201" fillId="0" borderId="20" xfId="0" applyNumberFormat="1" applyFont="1" applyBorder="1" applyAlignment="1">
      <alignment wrapText="1"/>
    </xf>
    <xf numFmtId="10" fontId="141" fillId="0" borderId="0" xfId="0" applyNumberFormat="1" applyFont="1"/>
    <xf numFmtId="0" fontId="159" fillId="0" borderId="0" xfId="0" applyFont="1"/>
    <xf numFmtId="0" fontId="202" fillId="0" borderId="0" xfId="0" applyFont="1"/>
    <xf numFmtId="0" fontId="145" fillId="0" borderId="0" xfId="0" applyFont="1" applyAlignment="1">
      <alignment readingOrder="1"/>
    </xf>
    <xf numFmtId="0" fontId="152" fillId="0" borderId="23" xfId="0" applyFont="1" applyBorder="1" applyAlignment="1">
      <alignment horizontal="center" vertical="center" wrapText="1"/>
    </xf>
    <xf numFmtId="0" fontId="152" fillId="0" borderId="23" xfId="0" applyFont="1" applyBorder="1" applyAlignment="1">
      <alignment horizontal="center" vertical="center"/>
    </xf>
    <xf numFmtId="0" fontId="159" fillId="0" borderId="33" xfId="0" applyFont="1" applyBorder="1" applyAlignment="1">
      <alignment vertical="center" wrapText="1"/>
    </xf>
    <xf numFmtId="0" fontId="144" fillId="0" borderId="36" xfId="0" applyFont="1" applyBorder="1" applyAlignment="1">
      <alignment horizontal="center" vertical="center" wrapText="1"/>
    </xf>
    <xf numFmtId="0" fontId="141" fillId="0" borderId="35" xfId="0" applyFont="1" applyBorder="1" applyAlignment="1">
      <alignment vertical="center" wrapText="1"/>
    </xf>
    <xf numFmtId="0" fontId="153" fillId="0" borderId="36" xfId="0" applyFont="1" applyBorder="1" applyAlignment="1">
      <alignment horizontal="center" vertical="center" wrapText="1"/>
    </xf>
    <xf numFmtId="0" fontId="153" fillId="57" borderId="38" xfId="0" applyFont="1" applyFill="1" applyBorder="1" applyAlignment="1">
      <alignment horizontal="center" vertical="center" wrapText="1"/>
    </xf>
    <xf numFmtId="0" fontId="153" fillId="0" borderId="39" xfId="0" applyFont="1" applyBorder="1" applyAlignment="1">
      <alignment horizontal="center" vertical="center" wrapText="1"/>
    </xf>
    <xf numFmtId="0" fontId="153" fillId="0" borderId="34" xfId="0" applyFont="1" applyBorder="1" applyAlignment="1">
      <alignment horizontal="center" vertical="center" wrapText="1"/>
    </xf>
    <xf numFmtId="0" fontId="144" fillId="0" borderId="35" xfId="0" applyFont="1" applyBorder="1" applyAlignment="1">
      <alignment horizontal="center" vertical="center" wrapText="1"/>
    </xf>
    <xf numFmtId="165" fontId="141" fillId="0" borderId="0" xfId="9" applyNumberFormat="1" applyFont="1"/>
    <xf numFmtId="0" fontId="144" fillId="0" borderId="0" xfId="9" applyFont="1"/>
    <xf numFmtId="0" fontId="141" fillId="0" borderId="0" xfId="9" applyFont="1"/>
    <xf numFmtId="0" fontId="149" fillId="0" borderId="0" xfId="9" applyFont="1"/>
    <xf numFmtId="165" fontId="143" fillId="0" borderId="0" xfId="9" applyNumberFormat="1" applyFont="1"/>
    <xf numFmtId="0" fontId="145" fillId="0" borderId="0" xfId="9" applyFont="1"/>
    <xf numFmtId="0" fontId="64" fillId="0" borderId="0" xfId="9" applyFont="1"/>
    <xf numFmtId="0" fontId="196" fillId="0" borderId="0" xfId="9" applyFont="1"/>
    <xf numFmtId="0" fontId="36" fillId="0" borderId="0" xfId="9"/>
    <xf numFmtId="165" fontId="141" fillId="0" borderId="0" xfId="9" applyNumberFormat="1" applyFont="1" applyAlignment="1">
      <alignment wrapText="1"/>
    </xf>
    <xf numFmtId="2" fontId="7" fillId="0" borderId="0" xfId="4196" applyNumberFormat="1"/>
    <xf numFmtId="2" fontId="47" fillId="0" borderId="0" xfId="4197" applyNumberFormat="1" applyFont="1"/>
    <xf numFmtId="2" fontId="36" fillId="0" borderId="0" xfId="9" applyNumberFormat="1"/>
    <xf numFmtId="2" fontId="0" fillId="0" borderId="0" xfId="4197" applyNumberFormat="1" applyFont="1"/>
    <xf numFmtId="2" fontId="141" fillId="0" borderId="0" xfId="9" applyNumberFormat="1" applyFont="1" applyAlignment="1">
      <alignment wrapText="1"/>
    </xf>
    <xf numFmtId="165" fontId="47" fillId="0" borderId="0" xfId="9" applyNumberFormat="1" applyFont="1" applyAlignment="1">
      <alignment wrapText="1"/>
    </xf>
    <xf numFmtId="165" fontId="50" fillId="0" borderId="0" xfId="9" applyNumberFormat="1" applyFont="1"/>
    <xf numFmtId="0" fontId="196" fillId="0" borderId="0" xfId="0" applyFont="1"/>
    <xf numFmtId="0" fontId="203" fillId="0" borderId="0" xfId="0" applyFont="1"/>
    <xf numFmtId="165" fontId="146" fillId="0" borderId="0" xfId="0" applyNumberFormat="1" applyFont="1" applyAlignment="1">
      <alignment wrapText="1"/>
    </xf>
    <xf numFmtId="0" fontId="145" fillId="0" borderId="0" xfId="0" applyFont="1"/>
    <xf numFmtId="165" fontId="145" fillId="0" borderId="0" xfId="0" applyNumberFormat="1" applyFont="1"/>
    <xf numFmtId="2" fontId="195" fillId="0" borderId="0" xfId="365" applyNumberFormat="1" applyFont="1"/>
    <xf numFmtId="165" fontId="159" fillId="0" borderId="0" xfId="0" applyNumberFormat="1" applyFont="1" applyAlignment="1">
      <alignment wrapText="1"/>
    </xf>
    <xf numFmtId="17" fontId="0" fillId="0" borderId="0" xfId="0" applyNumberFormat="1"/>
    <xf numFmtId="0" fontId="153" fillId="57" borderId="36" xfId="0" applyFont="1" applyFill="1" applyBorder="1" applyAlignment="1">
      <alignment horizontal="center" vertical="center" wrapText="1"/>
    </xf>
    <xf numFmtId="165" fontId="199" fillId="0" borderId="0" xfId="340" applyNumberFormat="1" applyFont="1" applyAlignment="1">
      <alignment horizontal="right" vertical="center" wrapText="1"/>
    </xf>
    <xf numFmtId="165" fontId="57" fillId="0" borderId="0" xfId="340" applyNumberFormat="1" applyFont="1"/>
    <xf numFmtId="0" fontId="6" fillId="0" borderId="0" xfId="4198"/>
    <xf numFmtId="0" fontId="152" fillId="56" borderId="23" xfId="0" applyFont="1" applyFill="1" applyBorder="1" applyAlignment="1">
      <alignment horizontal="center" vertical="center" wrapText="1"/>
    </xf>
    <xf numFmtId="0" fontId="152" fillId="56" borderId="23" xfId="0" applyFont="1" applyFill="1" applyBorder="1" applyAlignment="1">
      <alignment horizontal="center" vertical="center"/>
    </xf>
    <xf numFmtId="0" fontId="152" fillId="0" borderId="23" xfId="0" applyFont="1" applyBorder="1" applyAlignment="1">
      <alignment horizontal="right" vertical="center"/>
    </xf>
    <xf numFmtId="0" fontId="152" fillId="0" borderId="23" xfId="0" applyFont="1" applyBorder="1" applyAlignment="1">
      <alignment vertical="center"/>
    </xf>
    <xf numFmtId="165" fontId="152" fillId="56" borderId="23" xfId="0" applyNumberFormat="1" applyFont="1" applyFill="1" applyBorder="1" applyAlignment="1">
      <alignment horizontal="right" vertical="center" wrapText="1"/>
    </xf>
    <xf numFmtId="165" fontId="152" fillId="56" borderId="23" xfId="0" applyNumberFormat="1" applyFont="1" applyFill="1" applyBorder="1" applyAlignment="1">
      <alignment horizontal="right" vertical="center"/>
    </xf>
    <xf numFmtId="165" fontId="152" fillId="0" borderId="23" xfId="0" applyNumberFormat="1" applyFont="1" applyBorder="1" applyAlignment="1">
      <alignment horizontal="right" vertical="center"/>
    </xf>
    <xf numFmtId="165" fontId="152" fillId="56" borderId="29" xfId="0" applyNumberFormat="1" applyFont="1" applyFill="1" applyBorder="1" applyAlignment="1">
      <alignment horizontal="right" vertical="center" wrapText="1"/>
    </xf>
    <xf numFmtId="165" fontId="152" fillId="56" borderId="29" xfId="0" applyNumberFormat="1" applyFont="1" applyFill="1" applyBorder="1" applyAlignment="1">
      <alignment horizontal="right" vertical="center"/>
    </xf>
    <xf numFmtId="165" fontId="152" fillId="0" borderId="29" xfId="0" applyNumberFormat="1" applyFont="1" applyBorder="1" applyAlignment="1">
      <alignment horizontal="right" vertical="center"/>
    </xf>
    <xf numFmtId="0" fontId="151" fillId="0" borderId="23" xfId="0" applyFont="1" applyBorder="1" applyAlignment="1">
      <alignment vertical="center"/>
    </xf>
    <xf numFmtId="0" fontId="206" fillId="0" borderId="0" xfId="0" applyFont="1"/>
    <xf numFmtId="0" fontId="207" fillId="0" borderId="0" xfId="0" applyFont="1" applyAlignment="1">
      <alignment horizontal="center" vertical="center" readingOrder="1"/>
    </xf>
    <xf numFmtId="0" fontId="60" fillId="70" borderId="36" xfId="0" applyFont="1" applyFill="1" applyBorder="1" applyAlignment="1">
      <alignment horizontal="center" vertical="center" wrapText="1"/>
    </xf>
    <xf numFmtId="0" fontId="210" fillId="0" borderId="35" xfId="0" applyFont="1" applyBorder="1" applyAlignment="1">
      <alignment vertical="center" wrapText="1"/>
    </xf>
    <xf numFmtId="10" fontId="211" fillId="0" borderId="36" xfId="0" applyNumberFormat="1" applyFont="1" applyBorder="1" applyAlignment="1">
      <alignment horizontal="center" vertical="center" wrapText="1"/>
    </xf>
    <xf numFmtId="0" fontId="212" fillId="0" borderId="35" xfId="0" applyFont="1" applyBorder="1" applyAlignment="1">
      <alignment vertical="center" wrapText="1"/>
    </xf>
    <xf numFmtId="43" fontId="47" fillId="0" borderId="0" xfId="18" applyFont="1"/>
    <xf numFmtId="0" fontId="40" fillId="0" borderId="0" xfId="0" applyFont="1"/>
    <xf numFmtId="0" fontId="5" fillId="0" borderId="0" xfId="4199"/>
    <xf numFmtId="0" fontId="35" fillId="0" borderId="0" xfId="559"/>
    <xf numFmtId="165" fontId="35" fillId="0" borderId="0" xfId="559" applyNumberFormat="1"/>
    <xf numFmtId="191" fontId="35" fillId="0" borderId="0" xfId="559" applyNumberFormat="1"/>
    <xf numFmtId="190" fontId="35" fillId="0" borderId="0" xfId="559" applyNumberFormat="1"/>
    <xf numFmtId="0" fontId="110" fillId="4" borderId="0" xfId="270"/>
    <xf numFmtId="0" fontId="109" fillId="3" borderId="0" xfId="269"/>
    <xf numFmtId="0" fontId="111" fillId="5" borderId="0" xfId="271" applyAlignment="1">
      <alignment horizontal="right"/>
    </xf>
    <xf numFmtId="0" fontId="4" fillId="0" borderId="0" xfId="4207"/>
    <xf numFmtId="165" fontId="4" fillId="0" borderId="0" xfId="4207" applyNumberFormat="1"/>
    <xf numFmtId="0" fontId="111" fillId="5" borderId="0" xfId="271"/>
    <xf numFmtId="165" fontId="35" fillId="0" borderId="0" xfId="4202" applyNumberFormat="1"/>
    <xf numFmtId="43" fontId="3" fillId="0" borderId="23" xfId="4208" applyFont="1" applyBorder="1"/>
    <xf numFmtId="2" fontId="158" fillId="2" borderId="47" xfId="4209" applyNumberFormat="1" applyFont="1" applyFill="1" applyBorder="1"/>
    <xf numFmtId="2" fontId="158" fillId="0" borderId="47" xfId="4209" applyNumberFormat="1" applyFont="1" applyBorder="1"/>
    <xf numFmtId="167" fontId="3" fillId="2" borderId="23" xfId="4209" applyNumberFormat="1" applyFill="1" applyBorder="1" applyAlignment="1">
      <alignment horizontal="center"/>
    </xf>
    <xf numFmtId="2" fontId="158" fillId="0" borderId="23" xfId="4209" applyNumberFormat="1" applyFont="1" applyBorder="1"/>
    <xf numFmtId="168" fontId="3" fillId="0" borderId="0" xfId="4210" applyNumberFormat="1"/>
    <xf numFmtId="168" fontId="3" fillId="0" borderId="0" xfId="4211" applyNumberFormat="1" applyFont="1" applyBorder="1"/>
    <xf numFmtId="168" fontId="3" fillId="0" borderId="0" xfId="4212" applyNumberFormat="1"/>
    <xf numFmtId="168" fontId="3" fillId="0" borderId="0" xfId="4213" applyNumberFormat="1" applyFont="1"/>
    <xf numFmtId="2" fontId="60" fillId="0" borderId="0" xfId="8" applyNumberFormat="1" applyFont="1"/>
    <xf numFmtId="2" fontId="47" fillId="0" borderId="0" xfId="8" applyNumberFormat="1" applyFont="1"/>
    <xf numFmtId="2" fontId="35" fillId="71" borderId="0" xfId="4214" applyNumberFormat="1" applyFill="1">
      <alignment shrinkToFit="1"/>
    </xf>
    <xf numFmtId="2" fontId="35" fillId="71" borderId="0" xfId="4215" applyNumberFormat="1" applyFill="1">
      <alignment shrinkToFit="1"/>
    </xf>
    <xf numFmtId="0" fontId="35" fillId="71" borderId="0" xfId="4216" applyFill="1">
      <alignment shrinkToFit="1"/>
    </xf>
    <xf numFmtId="2" fontId="35" fillId="71" borderId="0" xfId="4217" applyNumberFormat="1" applyFill="1">
      <alignment shrinkToFit="1"/>
    </xf>
    <xf numFmtId="2" fontId="35" fillId="72" borderId="0" xfId="4218" applyNumberFormat="1" applyFill="1">
      <alignment shrinkToFit="1"/>
    </xf>
    <xf numFmtId="0" fontId="35" fillId="0" borderId="0" xfId="4214">
      <alignment shrinkToFit="1"/>
    </xf>
    <xf numFmtId="0" fontId="35" fillId="0" borderId="0" xfId="4215">
      <alignment shrinkToFit="1"/>
    </xf>
    <xf numFmtId="0" fontId="35" fillId="0" borderId="0" xfId="4216">
      <alignment shrinkToFit="1"/>
    </xf>
    <xf numFmtId="0" fontId="35" fillId="0" borderId="0" xfId="4217">
      <alignment shrinkToFit="1"/>
    </xf>
    <xf numFmtId="0" fontId="35" fillId="72" borderId="0" xfId="4218" applyFill="1">
      <alignment shrinkToFit="1"/>
    </xf>
    <xf numFmtId="168" fontId="60" fillId="0" borderId="0" xfId="4219" applyNumberFormat="1" applyFont="1" applyBorder="1"/>
    <xf numFmtId="0" fontId="35" fillId="73" borderId="0" xfId="4214" applyFill="1">
      <alignment shrinkToFit="1"/>
    </xf>
    <xf numFmtId="0" fontId="35" fillId="73" borderId="0" xfId="4215" applyFill="1">
      <alignment shrinkToFit="1"/>
    </xf>
    <xf numFmtId="0" fontId="35" fillId="73" borderId="0" xfId="4216" applyFill="1">
      <alignment shrinkToFit="1"/>
    </xf>
    <xf numFmtId="0" fontId="35" fillId="73" borderId="0" xfId="4217" applyFill="1">
      <alignment shrinkToFit="1"/>
    </xf>
    <xf numFmtId="0" fontId="35" fillId="2" borderId="0" xfId="4214" applyFill="1">
      <alignment shrinkToFit="1"/>
    </xf>
    <xf numFmtId="0" fontId="35" fillId="2" borderId="0" xfId="4215" applyFill="1">
      <alignment shrinkToFit="1"/>
    </xf>
    <xf numFmtId="0" fontId="35" fillId="2" borderId="0" xfId="4216" applyFill="1">
      <alignment shrinkToFit="1"/>
    </xf>
    <xf numFmtId="0" fontId="35" fillId="2" borderId="0" xfId="4217" applyFill="1">
      <alignment shrinkToFit="1"/>
    </xf>
    <xf numFmtId="0" fontId="35" fillId="74" borderId="0" xfId="4214" applyFill="1">
      <alignment shrinkToFit="1"/>
    </xf>
    <xf numFmtId="0" fontId="35" fillId="74" borderId="0" xfId="4215" applyFill="1">
      <alignment shrinkToFit="1"/>
    </xf>
    <xf numFmtId="0" fontId="35" fillId="74" borderId="0" xfId="4216" applyFill="1">
      <alignment shrinkToFit="1"/>
    </xf>
    <xf numFmtId="0" fontId="35" fillId="74" borderId="0" xfId="4217" applyFill="1">
      <alignment shrinkToFit="1"/>
    </xf>
    <xf numFmtId="43" fontId="35" fillId="0" borderId="0" xfId="4214" applyNumberFormat="1">
      <alignment shrinkToFit="1"/>
    </xf>
    <xf numFmtId="43" fontId="35" fillId="0" borderId="0" xfId="4215" applyNumberFormat="1">
      <alignment shrinkToFit="1"/>
    </xf>
    <xf numFmtId="43" fontId="35" fillId="0" borderId="0" xfId="4216" applyNumberFormat="1">
      <alignment shrinkToFit="1"/>
    </xf>
    <xf numFmtId="43" fontId="35" fillId="0" borderId="0" xfId="4217" applyNumberFormat="1">
      <alignment shrinkToFit="1"/>
    </xf>
    <xf numFmtId="43" fontId="35" fillId="72" borderId="0" xfId="4218" applyNumberFormat="1" applyFill="1">
      <alignment shrinkToFit="1"/>
    </xf>
    <xf numFmtId="192" fontId="35" fillId="0" borderId="0" xfId="4214" applyNumberFormat="1">
      <alignment shrinkToFit="1"/>
    </xf>
    <xf numFmtId="192" fontId="35" fillId="0" borderId="0" xfId="4215" applyNumberFormat="1">
      <alignment shrinkToFit="1"/>
    </xf>
    <xf numFmtId="192" fontId="35" fillId="0" borderId="0" xfId="4216" applyNumberFormat="1">
      <alignment shrinkToFit="1"/>
    </xf>
    <xf numFmtId="192" fontId="35" fillId="0" borderId="0" xfId="4217" applyNumberFormat="1">
      <alignment shrinkToFit="1"/>
    </xf>
    <xf numFmtId="192" fontId="35" fillId="72" borderId="0" xfId="4218" applyNumberFormat="1" applyFill="1">
      <alignment shrinkToFit="1"/>
    </xf>
    <xf numFmtId="0" fontId="91" fillId="0" borderId="0" xfId="4223"/>
    <xf numFmtId="0" fontId="91" fillId="0" borderId="0" xfId="4224"/>
    <xf numFmtId="17" fontId="91" fillId="0" borderId="0" xfId="4225" applyNumberFormat="1"/>
    <xf numFmtId="2" fontId="3" fillId="0" borderId="10" xfId="4226" applyNumberFormat="1" applyBorder="1"/>
    <xf numFmtId="0" fontId="3" fillId="0" borderId="27" xfId="4226" applyBorder="1"/>
    <xf numFmtId="0" fontId="91" fillId="0" borderId="0" xfId="4228"/>
    <xf numFmtId="0" fontId="91" fillId="0" borderId="0" xfId="4229"/>
    <xf numFmtId="0" fontId="91" fillId="0" borderId="0" xfId="4230"/>
    <xf numFmtId="0" fontId="91" fillId="0" borderId="0" xfId="4231"/>
    <xf numFmtId="0" fontId="91" fillId="0" borderId="0" xfId="4233"/>
    <xf numFmtId="0" fontId="3" fillId="0" borderId="0" xfId="4234"/>
    <xf numFmtId="14" fontId="3" fillId="0" borderId="0" xfId="4234" applyNumberFormat="1"/>
    <xf numFmtId="0" fontId="60" fillId="0" borderId="0" xfId="0" applyFont="1" applyAlignment="1">
      <alignment horizontal="right"/>
    </xf>
    <xf numFmtId="165" fontId="145" fillId="0" borderId="0" xfId="0" applyNumberFormat="1" applyFont="1" applyAlignment="1">
      <alignment readingOrder="1"/>
    </xf>
    <xf numFmtId="165" fontId="0" fillId="0" borderId="0" xfId="0" applyNumberFormat="1" applyFont="1"/>
    <xf numFmtId="190" fontId="0" fillId="0" borderId="0" xfId="0" applyNumberFormat="1"/>
    <xf numFmtId="165" fontId="199" fillId="0" borderId="0" xfId="340" applyNumberFormat="1" applyFont="1" applyFill="1" applyAlignment="1">
      <alignment horizontal="right" vertical="center" wrapText="1"/>
    </xf>
    <xf numFmtId="165" fontId="47" fillId="0" borderId="0" xfId="340" applyNumberFormat="1" applyFont="1" applyFill="1"/>
    <xf numFmtId="0" fontId="20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65" fontId="40" fillId="75" borderId="0" xfId="8" applyNumberFormat="1" applyFont="1" applyFill="1"/>
    <xf numFmtId="165" fontId="36" fillId="0" borderId="49" xfId="8" applyNumberFormat="1" applyBorder="1"/>
    <xf numFmtId="0" fontId="158" fillId="0" borderId="0" xfId="0" applyFont="1"/>
    <xf numFmtId="9" fontId="0" fillId="0" borderId="0" xfId="82" applyFont="1"/>
    <xf numFmtId="2" fontId="216" fillId="0" borderId="0" xfId="17" applyNumberFormat="1" applyFont="1"/>
    <xf numFmtId="2" fontId="201" fillId="0" borderId="0" xfId="0" applyNumberFormat="1" applyFont="1"/>
    <xf numFmtId="2" fontId="84" fillId="0" borderId="0" xfId="19" applyNumberFormat="1" applyFont="1"/>
    <xf numFmtId="0" fontId="152" fillId="0" borderId="23" xfId="0" applyFont="1" applyBorder="1" applyAlignment="1">
      <alignment horizontal="justify" vertical="center"/>
    </xf>
    <xf numFmtId="0" fontId="60" fillId="0" borderId="23" xfId="0" applyFont="1" applyBorder="1" applyAlignment="1">
      <alignment vertical="center" wrapText="1"/>
    </xf>
    <xf numFmtId="0" fontId="151" fillId="0" borderId="23" xfId="0" applyFont="1" applyBorder="1" applyAlignment="1">
      <alignment horizontal="justify" vertical="center" wrapText="1"/>
    </xf>
    <xf numFmtId="0" fontId="151" fillId="0" borderId="23" xfId="0" applyFont="1" applyBorder="1" applyAlignment="1">
      <alignment horizontal="justify" vertical="center"/>
    </xf>
    <xf numFmtId="0" fontId="141" fillId="0" borderId="36" xfId="0" applyFont="1" applyBorder="1" applyAlignment="1">
      <alignment horizontal="center" vertical="center" wrapText="1"/>
    </xf>
    <xf numFmtId="0" fontId="217" fillId="0" borderId="23" xfId="0" applyFont="1" applyBorder="1" applyAlignment="1">
      <alignment vertical="center" textRotation="90" wrapText="1"/>
    </xf>
    <xf numFmtId="0" fontId="217" fillId="0" borderId="29" xfId="0" applyFont="1" applyBorder="1" applyAlignment="1">
      <alignment vertical="center" wrapText="1"/>
    </xf>
    <xf numFmtId="0" fontId="217" fillId="0" borderId="28" xfId="0" applyFont="1" applyBorder="1" applyAlignment="1">
      <alignment vertical="center" wrapText="1"/>
    </xf>
    <xf numFmtId="2" fontId="217" fillId="0" borderId="28" xfId="0" applyNumberFormat="1" applyFont="1" applyBorder="1" applyAlignment="1">
      <alignment horizontal="center" vertical="center" wrapText="1"/>
    </xf>
    <xf numFmtId="2" fontId="217" fillId="0" borderId="23" xfId="0" applyNumberFormat="1" applyFont="1" applyBorder="1" applyAlignment="1">
      <alignment horizontal="center" vertical="center" wrapText="1"/>
    </xf>
    <xf numFmtId="2" fontId="60" fillId="0" borderId="29" xfId="0" applyNumberFormat="1" applyFont="1" applyBorder="1"/>
    <xf numFmtId="0" fontId="141" fillId="0" borderId="0" xfId="0" applyFont="1" applyAlignment="1">
      <alignment vertical="center" wrapText="1"/>
    </xf>
    <xf numFmtId="0" fontId="141" fillId="0" borderId="0" xfId="0" applyFont="1" applyAlignment="1">
      <alignment vertical="center"/>
    </xf>
    <xf numFmtId="0" fontId="2" fillId="0" borderId="0" xfId="4198" applyFont="1"/>
    <xf numFmtId="0" fontId="151" fillId="0" borderId="23" xfId="0" applyFont="1" applyBorder="1" applyAlignment="1">
      <alignment vertical="center"/>
    </xf>
    <xf numFmtId="0" fontId="56" fillId="0" borderId="23" xfId="0" applyFont="1" applyBorder="1"/>
    <xf numFmtId="0" fontId="56" fillId="0" borderId="0" xfId="3601" applyFont="1"/>
    <xf numFmtId="0" fontId="1" fillId="0" borderId="0" xfId="4227" applyFont="1"/>
    <xf numFmtId="0" fontId="1" fillId="0" borderId="0" xfId="4232" applyFont="1"/>
    <xf numFmtId="0" fontId="144" fillId="0" borderId="34" xfId="0" applyFont="1" applyBorder="1" applyAlignment="1">
      <alignment horizontal="center" vertical="center" wrapText="1"/>
    </xf>
    <xf numFmtId="0" fontId="60" fillId="0" borderId="34" xfId="0" applyFont="1" applyBorder="1" applyAlignment="1">
      <alignment horizontal="center" vertical="center" wrapText="1"/>
    </xf>
    <xf numFmtId="0" fontId="144" fillId="0" borderId="35" xfId="0" applyFont="1" applyBorder="1" applyAlignment="1">
      <alignment vertical="center" wrapText="1"/>
    </xf>
    <xf numFmtId="0" fontId="60" fillId="0" borderId="40" xfId="0" applyFont="1" applyBorder="1" applyAlignment="1">
      <alignment vertical="center" wrapText="1"/>
    </xf>
    <xf numFmtId="0" fontId="60" fillId="0" borderId="35" xfId="0" applyFont="1" applyBorder="1" applyAlignment="1">
      <alignment vertical="center" wrapText="1"/>
    </xf>
    <xf numFmtId="0" fontId="217" fillId="0" borderId="33" xfId="0" applyFont="1" applyBorder="1" applyAlignment="1">
      <alignment vertical="center" wrapText="1"/>
    </xf>
    <xf numFmtId="0" fontId="217" fillId="0" borderId="35" xfId="0" applyFont="1" applyBorder="1" applyAlignment="1">
      <alignment vertical="center" wrapText="1"/>
    </xf>
    <xf numFmtId="0" fontId="220" fillId="0" borderId="36" xfId="0" applyFont="1" applyBorder="1" applyAlignment="1">
      <alignment horizontal="center" vertical="center" textRotation="90"/>
    </xf>
    <xf numFmtId="0" fontId="220" fillId="0" borderId="36" xfId="0" applyFont="1" applyBorder="1" applyAlignment="1">
      <alignment horizontal="center" vertical="center" textRotation="90" wrapText="1"/>
    </xf>
    <xf numFmtId="0" fontId="220" fillId="56" borderId="36" xfId="0" applyFont="1" applyFill="1" applyBorder="1" applyAlignment="1">
      <alignment horizontal="center" vertical="center" textRotation="90" wrapText="1"/>
    </xf>
    <xf numFmtId="0" fontId="153" fillId="0" borderId="35" xfId="0" applyFont="1" applyBorder="1" applyAlignment="1">
      <alignment vertical="center"/>
    </xf>
    <xf numFmtId="0" fontId="208" fillId="0" borderId="41" xfId="0" applyFont="1" applyBorder="1" applyAlignment="1">
      <alignment horizontal="center" vertical="center" wrapText="1"/>
    </xf>
    <xf numFmtId="0" fontId="208" fillId="0" borderId="35" xfId="0" applyFont="1" applyBorder="1" applyAlignment="1">
      <alignment horizontal="center" vertical="center" wrapText="1"/>
    </xf>
    <xf numFmtId="0" fontId="209" fillId="0" borderId="43" xfId="0" applyFont="1" applyBorder="1" applyAlignment="1">
      <alignment horizontal="center" vertical="center" wrapText="1"/>
    </xf>
    <xf numFmtId="0" fontId="209" fillId="0" borderId="42" xfId="0" applyFont="1" applyBorder="1" applyAlignment="1">
      <alignment horizontal="center" vertical="center" wrapText="1"/>
    </xf>
    <xf numFmtId="0" fontId="209" fillId="0" borderId="34" xfId="0" applyFont="1" applyBorder="1" applyAlignment="1">
      <alignment horizontal="center" vertical="center" wrapText="1"/>
    </xf>
    <xf numFmtId="0" fontId="155" fillId="0" borderId="23" xfId="0" applyFont="1" applyBorder="1" applyAlignment="1">
      <alignment horizontal="center" vertical="center"/>
    </xf>
    <xf numFmtId="0" fontId="60" fillId="0" borderId="30" xfId="0" applyFont="1" applyBorder="1" applyAlignment="1">
      <alignment horizontal="center" vertical="center" wrapText="1"/>
    </xf>
    <xf numFmtId="0" fontId="60" fillId="0" borderId="48" xfId="0" applyFont="1" applyBorder="1" applyAlignment="1">
      <alignment horizontal="center" vertical="center" wrapText="1"/>
    </xf>
    <xf numFmtId="0" fontId="151" fillId="0" borderId="24" xfId="0" applyFont="1" applyBorder="1" applyAlignment="1">
      <alignment vertical="center"/>
    </xf>
    <xf numFmtId="0" fontId="151" fillId="0" borderId="31" xfId="0" applyFont="1" applyBorder="1" applyAlignment="1">
      <alignment vertical="center"/>
    </xf>
    <xf numFmtId="0" fontId="151" fillId="0" borderId="32" xfId="0" applyFont="1" applyBorder="1" applyAlignment="1">
      <alignment vertical="center"/>
    </xf>
    <xf numFmtId="0" fontId="204" fillId="0" borderId="23" xfId="0" applyFont="1" applyBorder="1" applyAlignment="1">
      <alignment vertical="center"/>
    </xf>
    <xf numFmtId="0" fontId="151" fillId="0" borderId="23" xfId="0" applyFont="1" applyBorder="1" applyAlignment="1">
      <alignment vertical="center"/>
    </xf>
    <xf numFmtId="0" fontId="151" fillId="56" borderId="23" xfId="0" applyFont="1" applyFill="1" applyBorder="1" applyAlignment="1">
      <alignment horizontal="center" vertical="center" wrapText="1"/>
    </xf>
    <xf numFmtId="0" fontId="205" fillId="0" borderId="23" xfId="0" applyFont="1" applyBorder="1" applyAlignment="1">
      <alignment horizontal="center" vertical="center"/>
    </xf>
    <xf numFmtId="0" fontId="205" fillId="56" borderId="23" xfId="0" applyFont="1" applyFill="1" applyBorder="1" applyAlignment="1">
      <alignment horizontal="center" vertical="center" wrapText="1"/>
    </xf>
    <xf numFmtId="0" fontId="205" fillId="56" borderId="23" xfId="0" applyFont="1" applyFill="1" applyBorder="1" applyAlignment="1">
      <alignment horizontal="center" vertical="center"/>
    </xf>
    <xf numFmtId="0" fontId="52" fillId="0" borderId="0" xfId="24" applyAlignment="1">
      <alignment horizontal="left" vertical="center"/>
    </xf>
  </cellXfs>
  <cellStyles count="4235">
    <cellStyle name=" Verticals" xfId="900" xr:uid="{00000000-0005-0000-0000-000000000000}"/>
    <cellStyle name="_1_²ÜºÈÆø" xfId="901" xr:uid="{00000000-0005-0000-0000-000001000000}"/>
    <cellStyle name="1 indent" xfId="902" xr:uid="{00000000-0005-0000-0000-000002000000}"/>
    <cellStyle name="2 indents" xfId="903" xr:uid="{00000000-0005-0000-0000-000003000000}"/>
    <cellStyle name="20 % – Zvýraznění1" xfId="407" xr:uid="{00000000-0005-0000-0000-000004000000}"/>
    <cellStyle name="20 % – Zvýraznění2" xfId="408" xr:uid="{00000000-0005-0000-0000-000005000000}"/>
    <cellStyle name="20 % – Zvýraznění3" xfId="409" xr:uid="{00000000-0005-0000-0000-000006000000}"/>
    <cellStyle name="20 % – Zvýraznění4" xfId="410" xr:uid="{00000000-0005-0000-0000-000007000000}"/>
    <cellStyle name="20 % – Zvýraznění5" xfId="411" xr:uid="{00000000-0005-0000-0000-000008000000}"/>
    <cellStyle name="20 % – Zvýraznění6" xfId="412" xr:uid="{00000000-0005-0000-0000-000009000000}"/>
    <cellStyle name="20% - Accent1" xfId="58" builtinId="30" customBuiltin="1"/>
    <cellStyle name="20% - Accent1 10" xfId="3240" xr:uid="{00000000-0005-0000-0000-00000A000000}"/>
    <cellStyle name="20% - Accent1 10 2" xfId="3949" xr:uid="{00000000-0005-0000-0000-00000B000000}"/>
    <cellStyle name="20% - Accent1 11" xfId="3497" xr:uid="{00000000-0005-0000-0000-00000C000000}"/>
    <cellStyle name="20% - Accent1 11 2" xfId="4127" xr:uid="{00000000-0005-0000-0000-00000D000000}"/>
    <cellStyle name="20% - Accent1 2" xfId="103" xr:uid="{00000000-0005-0000-0000-00000E000000}"/>
    <cellStyle name="20% - Accent1 2 2" xfId="307" xr:uid="{00000000-0005-0000-0000-00000F000000}"/>
    <cellStyle name="20% - Accent1 2 2 2" xfId="904" xr:uid="{00000000-0005-0000-0000-000010000000}"/>
    <cellStyle name="20% - Accent1 2 2 3" xfId="3696" xr:uid="{00000000-0005-0000-0000-000011000000}"/>
    <cellStyle name="20% - Accent1 2 3" xfId="186" xr:uid="{00000000-0005-0000-0000-000012000000}"/>
    <cellStyle name="20% - Accent1 2 3 2" xfId="3629" xr:uid="{00000000-0005-0000-0000-000013000000}"/>
    <cellStyle name="20% - Accent1 2 4" xfId="561" xr:uid="{00000000-0005-0000-0000-000014000000}"/>
    <cellStyle name="20% - Accent1 3" xfId="200" xr:uid="{00000000-0005-0000-0000-000015000000}"/>
    <cellStyle name="20% - Accent1 3 2" xfId="321" xr:uid="{00000000-0005-0000-0000-000016000000}"/>
    <cellStyle name="20% - Accent1 3 2 2" xfId="3710" xr:uid="{00000000-0005-0000-0000-000017000000}"/>
    <cellStyle name="20% - Accent1 3 3" xfId="486" xr:uid="{00000000-0005-0000-0000-000018000000}"/>
    <cellStyle name="20% - Accent1 3 4" xfId="565" xr:uid="{00000000-0005-0000-0000-000019000000}"/>
    <cellStyle name="20% - Accent1 3 5" xfId="3643" xr:uid="{00000000-0005-0000-0000-00001A000000}"/>
    <cellStyle name="20% - Accent1 4" xfId="214" xr:uid="{00000000-0005-0000-0000-00001B000000}"/>
    <cellStyle name="20% - Accent1 4 2" xfId="564" xr:uid="{00000000-0005-0000-0000-00001C000000}"/>
    <cellStyle name="20% - Accent1 4 3" xfId="3657" xr:uid="{00000000-0005-0000-0000-00001D000000}"/>
    <cellStyle name="20% - Accent1 5" xfId="281" xr:uid="{00000000-0005-0000-0000-00001E000000}"/>
    <cellStyle name="20% - Accent1 5 2" xfId="567" xr:uid="{00000000-0005-0000-0000-00001F000000}"/>
    <cellStyle name="20% - Accent1 5 3" xfId="3681" xr:uid="{00000000-0005-0000-0000-000020000000}"/>
    <cellStyle name="20% - Accent1 6" xfId="242" xr:uid="{00000000-0005-0000-0000-000021000000}"/>
    <cellStyle name="20% - Accent1 6 2" xfId="566" xr:uid="{00000000-0005-0000-0000-000022000000}"/>
    <cellStyle name="20% - Accent1 6 3" xfId="3669" xr:uid="{00000000-0005-0000-0000-000023000000}"/>
    <cellStyle name="20% - Accent1 7" xfId="160" xr:uid="{00000000-0005-0000-0000-000024000000}"/>
    <cellStyle name="20% - Accent1 7 2" xfId="570" xr:uid="{00000000-0005-0000-0000-000025000000}"/>
    <cellStyle name="20% - Accent1 7 3" xfId="3614" xr:uid="{00000000-0005-0000-0000-000026000000}"/>
    <cellStyle name="20% - Accent1 8" xfId="470" xr:uid="{00000000-0005-0000-0000-000027000000}"/>
    <cellStyle name="20% - Accent1 8 2" xfId="3741" xr:uid="{00000000-0005-0000-0000-000028000000}"/>
    <cellStyle name="20% - Accent1 9" xfId="631" xr:uid="{00000000-0005-0000-0000-000029000000}"/>
    <cellStyle name="20% - Accent1 9 2" xfId="3803" xr:uid="{00000000-0005-0000-0000-00002A000000}"/>
    <cellStyle name="20% - Accent2" xfId="62" builtinId="34" customBuiltin="1"/>
    <cellStyle name="20% - Accent2 10" xfId="3243" xr:uid="{00000000-0005-0000-0000-00002B000000}"/>
    <cellStyle name="20% - Accent2 10 2" xfId="3951" xr:uid="{00000000-0005-0000-0000-00002C000000}"/>
    <cellStyle name="20% - Accent2 11" xfId="3501" xr:uid="{00000000-0005-0000-0000-00002D000000}"/>
    <cellStyle name="20% - Accent2 11 2" xfId="4130" xr:uid="{00000000-0005-0000-0000-00002E000000}"/>
    <cellStyle name="20% - Accent2 2" xfId="107" xr:uid="{00000000-0005-0000-0000-00002F000000}"/>
    <cellStyle name="20% - Accent2 2 2" xfId="309" xr:uid="{00000000-0005-0000-0000-000030000000}"/>
    <cellStyle name="20% - Accent2 2 2 2" xfId="905" xr:uid="{00000000-0005-0000-0000-000031000000}"/>
    <cellStyle name="20% - Accent2 2 2 3" xfId="3698" xr:uid="{00000000-0005-0000-0000-000032000000}"/>
    <cellStyle name="20% - Accent2 2 3" xfId="188" xr:uid="{00000000-0005-0000-0000-000033000000}"/>
    <cellStyle name="20% - Accent2 2 3 2" xfId="3631" xr:uid="{00000000-0005-0000-0000-000034000000}"/>
    <cellStyle name="20% - Accent2 2 4" xfId="569" xr:uid="{00000000-0005-0000-0000-000035000000}"/>
    <cellStyle name="20% - Accent2 3" xfId="202" xr:uid="{00000000-0005-0000-0000-000036000000}"/>
    <cellStyle name="20% - Accent2 3 2" xfId="323" xr:uid="{00000000-0005-0000-0000-000037000000}"/>
    <cellStyle name="20% - Accent2 3 2 2" xfId="3712" xr:uid="{00000000-0005-0000-0000-000038000000}"/>
    <cellStyle name="20% - Accent2 3 3" xfId="488" xr:uid="{00000000-0005-0000-0000-000039000000}"/>
    <cellStyle name="20% - Accent2 3 4" xfId="572" xr:uid="{00000000-0005-0000-0000-00003A000000}"/>
    <cellStyle name="20% - Accent2 3 5" xfId="3645" xr:uid="{00000000-0005-0000-0000-00003B000000}"/>
    <cellStyle name="20% - Accent2 4" xfId="216" xr:uid="{00000000-0005-0000-0000-00003C000000}"/>
    <cellStyle name="20% - Accent2 4 2" xfId="571" xr:uid="{00000000-0005-0000-0000-00003D000000}"/>
    <cellStyle name="20% - Accent2 4 3" xfId="3659" xr:uid="{00000000-0005-0000-0000-00003E000000}"/>
    <cellStyle name="20% - Accent2 5" xfId="285" xr:uid="{00000000-0005-0000-0000-00003F000000}"/>
    <cellStyle name="20% - Accent2 5 2" xfId="579" xr:uid="{00000000-0005-0000-0000-000040000000}"/>
    <cellStyle name="20% - Accent2 5 3" xfId="3683" xr:uid="{00000000-0005-0000-0000-000041000000}"/>
    <cellStyle name="20% - Accent2 6" xfId="246" xr:uid="{00000000-0005-0000-0000-000042000000}"/>
    <cellStyle name="20% - Accent2 6 2" xfId="577" xr:uid="{00000000-0005-0000-0000-000043000000}"/>
    <cellStyle name="20% - Accent2 6 3" xfId="3671" xr:uid="{00000000-0005-0000-0000-000044000000}"/>
    <cellStyle name="20% - Accent2 7" xfId="164" xr:uid="{00000000-0005-0000-0000-000045000000}"/>
    <cellStyle name="20% - Accent2 7 2" xfId="582" xr:uid="{00000000-0005-0000-0000-000046000000}"/>
    <cellStyle name="20% - Accent2 7 3" xfId="3616" xr:uid="{00000000-0005-0000-0000-000047000000}"/>
    <cellStyle name="20% - Accent2 8" xfId="472" xr:uid="{00000000-0005-0000-0000-000048000000}"/>
    <cellStyle name="20% - Accent2 8 2" xfId="3743" xr:uid="{00000000-0005-0000-0000-000049000000}"/>
    <cellStyle name="20% - Accent2 9" xfId="629" xr:uid="{00000000-0005-0000-0000-00004A000000}"/>
    <cellStyle name="20% - Accent2 9 2" xfId="3801" xr:uid="{00000000-0005-0000-0000-00004B000000}"/>
    <cellStyle name="20% - Accent3" xfId="66" builtinId="38" customBuiltin="1"/>
    <cellStyle name="20% - Accent3 10" xfId="3246" xr:uid="{00000000-0005-0000-0000-00004C000000}"/>
    <cellStyle name="20% - Accent3 10 2" xfId="3953" xr:uid="{00000000-0005-0000-0000-00004D000000}"/>
    <cellStyle name="20% - Accent3 11" xfId="3505" xr:uid="{00000000-0005-0000-0000-00004E000000}"/>
    <cellStyle name="20% - Accent3 11 2" xfId="4133" xr:uid="{00000000-0005-0000-0000-00004F000000}"/>
    <cellStyle name="20% - Accent3 2" xfId="111" xr:uid="{00000000-0005-0000-0000-000050000000}"/>
    <cellStyle name="20% - Accent3 2 2" xfId="311" xr:uid="{00000000-0005-0000-0000-000051000000}"/>
    <cellStyle name="20% - Accent3 2 2 2" xfId="906" xr:uid="{00000000-0005-0000-0000-000052000000}"/>
    <cellStyle name="20% - Accent3 2 2 3" xfId="3700" xr:uid="{00000000-0005-0000-0000-000053000000}"/>
    <cellStyle name="20% - Accent3 2 3" xfId="190" xr:uid="{00000000-0005-0000-0000-000054000000}"/>
    <cellStyle name="20% - Accent3 2 3 2" xfId="3633" xr:uid="{00000000-0005-0000-0000-000055000000}"/>
    <cellStyle name="20% - Accent3 2 4" xfId="581" xr:uid="{00000000-0005-0000-0000-000056000000}"/>
    <cellStyle name="20% - Accent3 3" xfId="204" xr:uid="{00000000-0005-0000-0000-000057000000}"/>
    <cellStyle name="20% - Accent3 3 2" xfId="325" xr:uid="{00000000-0005-0000-0000-000058000000}"/>
    <cellStyle name="20% - Accent3 3 2 2" xfId="3714" xr:uid="{00000000-0005-0000-0000-000059000000}"/>
    <cellStyle name="20% - Accent3 3 3" xfId="490" xr:uid="{00000000-0005-0000-0000-00005A000000}"/>
    <cellStyle name="20% - Accent3 3 4" xfId="585" xr:uid="{00000000-0005-0000-0000-00005B000000}"/>
    <cellStyle name="20% - Accent3 3 5" xfId="3647" xr:uid="{00000000-0005-0000-0000-00005C000000}"/>
    <cellStyle name="20% - Accent3 4" xfId="218" xr:uid="{00000000-0005-0000-0000-00005D000000}"/>
    <cellStyle name="20% - Accent3 4 2" xfId="583" xr:uid="{00000000-0005-0000-0000-00005E000000}"/>
    <cellStyle name="20% - Accent3 4 3" xfId="3661" xr:uid="{00000000-0005-0000-0000-00005F000000}"/>
    <cellStyle name="20% - Accent3 5" xfId="289" xr:uid="{00000000-0005-0000-0000-000060000000}"/>
    <cellStyle name="20% - Accent3 5 2" xfId="591" xr:uid="{00000000-0005-0000-0000-000061000000}"/>
    <cellStyle name="20% - Accent3 5 3" xfId="3685" xr:uid="{00000000-0005-0000-0000-000062000000}"/>
    <cellStyle name="20% - Accent3 6" xfId="250" xr:uid="{00000000-0005-0000-0000-000063000000}"/>
    <cellStyle name="20% - Accent3 6 2" xfId="586" xr:uid="{00000000-0005-0000-0000-000064000000}"/>
    <cellStyle name="20% - Accent3 6 3" xfId="3673" xr:uid="{00000000-0005-0000-0000-000065000000}"/>
    <cellStyle name="20% - Accent3 7" xfId="168" xr:uid="{00000000-0005-0000-0000-000066000000}"/>
    <cellStyle name="20% - Accent3 7 2" xfId="593" xr:uid="{00000000-0005-0000-0000-000067000000}"/>
    <cellStyle name="20% - Accent3 7 3" xfId="3618" xr:uid="{00000000-0005-0000-0000-000068000000}"/>
    <cellStyle name="20% - Accent3 8" xfId="474" xr:uid="{00000000-0005-0000-0000-000069000000}"/>
    <cellStyle name="20% - Accent3 8 2" xfId="3745" xr:uid="{00000000-0005-0000-0000-00006A000000}"/>
    <cellStyle name="20% - Accent3 9" xfId="626" xr:uid="{00000000-0005-0000-0000-00006B000000}"/>
    <cellStyle name="20% - Accent3 9 2" xfId="3799" xr:uid="{00000000-0005-0000-0000-00006C000000}"/>
    <cellStyle name="20% - Accent4" xfId="70" builtinId="42" customBuiltin="1"/>
    <cellStyle name="20% - Accent4 10" xfId="3249" xr:uid="{00000000-0005-0000-0000-00006D000000}"/>
    <cellStyle name="20% - Accent4 10 2" xfId="3955" xr:uid="{00000000-0005-0000-0000-00006E000000}"/>
    <cellStyle name="20% - Accent4 11" xfId="3509" xr:uid="{00000000-0005-0000-0000-00006F000000}"/>
    <cellStyle name="20% - Accent4 11 2" xfId="4136" xr:uid="{00000000-0005-0000-0000-000070000000}"/>
    <cellStyle name="20% - Accent4 2" xfId="115" xr:uid="{00000000-0005-0000-0000-000071000000}"/>
    <cellStyle name="20% - Accent4 2 2" xfId="313" xr:uid="{00000000-0005-0000-0000-000072000000}"/>
    <cellStyle name="20% - Accent4 2 2 2" xfId="907" xr:uid="{00000000-0005-0000-0000-000073000000}"/>
    <cellStyle name="20% - Accent4 2 2 3" xfId="3702" xr:uid="{00000000-0005-0000-0000-000074000000}"/>
    <cellStyle name="20% - Accent4 2 3" xfId="192" xr:uid="{00000000-0005-0000-0000-000075000000}"/>
    <cellStyle name="20% - Accent4 2 3 2" xfId="3635" xr:uid="{00000000-0005-0000-0000-000076000000}"/>
    <cellStyle name="20% - Accent4 2 4" xfId="592" xr:uid="{00000000-0005-0000-0000-000077000000}"/>
    <cellStyle name="20% - Accent4 3" xfId="206" xr:uid="{00000000-0005-0000-0000-000078000000}"/>
    <cellStyle name="20% - Accent4 3 2" xfId="327" xr:uid="{00000000-0005-0000-0000-000079000000}"/>
    <cellStyle name="20% - Accent4 3 2 2" xfId="3716" xr:uid="{00000000-0005-0000-0000-00007A000000}"/>
    <cellStyle name="20% - Accent4 3 3" xfId="491" xr:uid="{00000000-0005-0000-0000-00007B000000}"/>
    <cellStyle name="20% - Accent4 3 4" xfId="599" xr:uid="{00000000-0005-0000-0000-00007C000000}"/>
    <cellStyle name="20% - Accent4 3 5" xfId="3649" xr:uid="{00000000-0005-0000-0000-00007D000000}"/>
    <cellStyle name="20% - Accent4 4" xfId="220" xr:uid="{00000000-0005-0000-0000-00007E000000}"/>
    <cellStyle name="20% - Accent4 4 2" xfId="598" xr:uid="{00000000-0005-0000-0000-00007F000000}"/>
    <cellStyle name="20% - Accent4 4 3" xfId="3663" xr:uid="{00000000-0005-0000-0000-000080000000}"/>
    <cellStyle name="20% - Accent4 5" xfId="293" xr:uid="{00000000-0005-0000-0000-000081000000}"/>
    <cellStyle name="20% - Accent4 5 2" xfId="602" xr:uid="{00000000-0005-0000-0000-000082000000}"/>
    <cellStyle name="20% - Accent4 5 3" xfId="3687" xr:uid="{00000000-0005-0000-0000-000083000000}"/>
    <cellStyle name="20% - Accent4 6" xfId="254" xr:uid="{00000000-0005-0000-0000-000084000000}"/>
    <cellStyle name="20% - Accent4 6 2" xfId="600" xr:uid="{00000000-0005-0000-0000-000085000000}"/>
    <cellStyle name="20% - Accent4 6 3" xfId="3675" xr:uid="{00000000-0005-0000-0000-000086000000}"/>
    <cellStyle name="20% - Accent4 7" xfId="172" xr:uid="{00000000-0005-0000-0000-000087000000}"/>
    <cellStyle name="20% - Accent4 7 2" xfId="604" xr:uid="{00000000-0005-0000-0000-000088000000}"/>
    <cellStyle name="20% - Accent4 7 3" xfId="3620" xr:uid="{00000000-0005-0000-0000-000089000000}"/>
    <cellStyle name="20% - Accent4 8" xfId="476" xr:uid="{00000000-0005-0000-0000-00008A000000}"/>
    <cellStyle name="20% - Accent4 8 2" xfId="3747" xr:uid="{00000000-0005-0000-0000-00008B000000}"/>
    <cellStyle name="20% - Accent4 9" xfId="623" xr:uid="{00000000-0005-0000-0000-00008C000000}"/>
    <cellStyle name="20% - Accent4 9 2" xfId="3797" xr:uid="{00000000-0005-0000-0000-00008D000000}"/>
    <cellStyle name="20% - Accent5" xfId="74" builtinId="46" customBuiltin="1"/>
    <cellStyle name="20% - Accent5 10" xfId="3252" xr:uid="{00000000-0005-0000-0000-00008E000000}"/>
    <cellStyle name="20% - Accent5 10 2" xfId="3957" xr:uid="{00000000-0005-0000-0000-00008F000000}"/>
    <cellStyle name="20% - Accent5 11" xfId="3513" xr:uid="{00000000-0005-0000-0000-000090000000}"/>
    <cellStyle name="20% - Accent5 11 2" xfId="4139" xr:uid="{00000000-0005-0000-0000-000091000000}"/>
    <cellStyle name="20% - Accent5 2" xfId="119" xr:uid="{00000000-0005-0000-0000-000092000000}"/>
    <cellStyle name="20% - Accent5 2 2" xfId="315" xr:uid="{00000000-0005-0000-0000-000093000000}"/>
    <cellStyle name="20% - Accent5 2 2 2" xfId="908" xr:uid="{00000000-0005-0000-0000-000094000000}"/>
    <cellStyle name="20% - Accent5 2 2 3" xfId="3704" xr:uid="{00000000-0005-0000-0000-000095000000}"/>
    <cellStyle name="20% - Accent5 2 3" xfId="194" xr:uid="{00000000-0005-0000-0000-000096000000}"/>
    <cellStyle name="20% - Accent5 2 3 2" xfId="3637" xr:uid="{00000000-0005-0000-0000-000097000000}"/>
    <cellStyle name="20% - Accent5 2 4" xfId="603" xr:uid="{00000000-0005-0000-0000-000098000000}"/>
    <cellStyle name="20% - Accent5 3" xfId="208" xr:uid="{00000000-0005-0000-0000-000099000000}"/>
    <cellStyle name="20% - Accent5 3 2" xfId="329" xr:uid="{00000000-0005-0000-0000-00009A000000}"/>
    <cellStyle name="20% - Accent5 3 2 2" xfId="3718" xr:uid="{00000000-0005-0000-0000-00009B000000}"/>
    <cellStyle name="20% - Accent5 3 3" xfId="493" xr:uid="{00000000-0005-0000-0000-00009C000000}"/>
    <cellStyle name="20% - Accent5 3 4" xfId="608" xr:uid="{00000000-0005-0000-0000-00009D000000}"/>
    <cellStyle name="20% - Accent5 3 5" xfId="3651" xr:uid="{00000000-0005-0000-0000-00009E000000}"/>
    <cellStyle name="20% - Accent5 4" xfId="222" xr:uid="{00000000-0005-0000-0000-00009F000000}"/>
    <cellStyle name="20% - Accent5 4 2" xfId="605" xr:uid="{00000000-0005-0000-0000-0000A0000000}"/>
    <cellStyle name="20% - Accent5 4 3" xfId="3665" xr:uid="{00000000-0005-0000-0000-0000A1000000}"/>
    <cellStyle name="20% - Accent5 5" xfId="297" xr:uid="{00000000-0005-0000-0000-0000A2000000}"/>
    <cellStyle name="20% - Accent5 5 2" xfId="484" xr:uid="{00000000-0005-0000-0000-0000A3000000}"/>
    <cellStyle name="20% - Accent5 5 3" xfId="3689" xr:uid="{00000000-0005-0000-0000-0000A4000000}"/>
    <cellStyle name="20% - Accent5 6" xfId="258" xr:uid="{00000000-0005-0000-0000-0000A5000000}"/>
    <cellStyle name="20% - Accent5 6 2" xfId="610" xr:uid="{00000000-0005-0000-0000-0000A6000000}"/>
    <cellStyle name="20% - Accent5 6 3" xfId="3677" xr:uid="{00000000-0005-0000-0000-0000A7000000}"/>
    <cellStyle name="20% - Accent5 7" xfId="176" xr:uid="{00000000-0005-0000-0000-0000A8000000}"/>
    <cellStyle name="20% - Accent5 7 2" xfId="637" xr:uid="{00000000-0005-0000-0000-0000A9000000}"/>
    <cellStyle name="20% - Accent5 7 3" xfId="3622" xr:uid="{00000000-0005-0000-0000-0000AA000000}"/>
    <cellStyle name="20% - Accent5 8" xfId="478" xr:uid="{00000000-0005-0000-0000-0000AB000000}"/>
    <cellStyle name="20% - Accent5 8 2" xfId="3749" xr:uid="{00000000-0005-0000-0000-0000AC000000}"/>
    <cellStyle name="20% - Accent5 9" xfId="621" xr:uid="{00000000-0005-0000-0000-0000AD000000}"/>
    <cellStyle name="20% - Accent5 9 2" xfId="3795" xr:uid="{00000000-0005-0000-0000-0000AE000000}"/>
    <cellStyle name="20% - Accent6" xfId="78" builtinId="50" customBuiltin="1"/>
    <cellStyle name="20% - Accent6 10" xfId="3255" xr:uid="{00000000-0005-0000-0000-0000AF000000}"/>
    <cellStyle name="20% - Accent6 10 2" xfId="3959" xr:uid="{00000000-0005-0000-0000-0000B0000000}"/>
    <cellStyle name="20% - Accent6 11" xfId="3517" xr:uid="{00000000-0005-0000-0000-0000B1000000}"/>
    <cellStyle name="20% - Accent6 11 2" xfId="4142" xr:uid="{00000000-0005-0000-0000-0000B2000000}"/>
    <cellStyle name="20% - Accent6 2" xfId="123" xr:uid="{00000000-0005-0000-0000-0000B3000000}"/>
    <cellStyle name="20% - Accent6 2 2" xfId="317" xr:uid="{00000000-0005-0000-0000-0000B4000000}"/>
    <cellStyle name="20% - Accent6 2 2 2" xfId="909" xr:uid="{00000000-0005-0000-0000-0000B5000000}"/>
    <cellStyle name="20% - Accent6 2 2 3" xfId="3706" xr:uid="{00000000-0005-0000-0000-0000B6000000}"/>
    <cellStyle name="20% - Accent6 2 3" xfId="196" xr:uid="{00000000-0005-0000-0000-0000B7000000}"/>
    <cellStyle name="20% - Accent6 2 3 2" xfId="3639" xr:uid="{00000000-0005-0000-0000-0000B8000000}"/>
    <cellStyle name="20% - Accent6 2 4" xfId="638" xr:uid="{00000000-0005-0000-0000-0000B9000000}"/>
    <cellStyle name="20% - Accent6 3" xfId="210" xr:uid="{00000000-0005-0000-0000-0000BA000000}"/>
    <cellStyle name="20% - Accent6 3 2" xfId="331" xr:uid="{00000000-0005-0000-0000-0000BB000000}"/>
    <cellStyle name="20% - Accent6 3 2 2" xfId="3720" xr:uid="{00000000-0005-0000-0000-0000BC000000}"/>
    <cellStyle name="20% - Accent6 3 3" xfId="495" xr:uid="{00000000-0005-0000-0000-0000BD000000}"/>
    <cellStyle name="20% - Accent6 3 4" xfId="639" xr:uid="{00000000-0005-0000-0000-0000BE000000}"/>
    <cellStyle name="20% - Accent6 3 5" xfId="3653" xr:uid="{00000000-0005-0000-0000-0000BF000000}"/>
    <cellStyle name="20% - Accent6 4" xfId="224" xr:uid="{00000000-0005-0000-0000-0000C0000000}"/>
    <cellStyle name="20% - Accent6 4 2" xfId="640" xr:uid="{00000000-0005-0000-0000-0000C1000000}"/>
    <cellStyle name="20% - Accent6 4 3" xfId="3667" xr:uid="{00000000-0005-0000-0000-0000C2000000}"/>
    <cellStyle name="20% - Accent6 5" xfId="301" xr:uid="{00000000-0005-0000-0000-0000C3000000}"/>
    <cellStyle name="20% - Accent6 5 2" xfId="641" xr:uid="{00000000-0005-0000-0000-0000C4000000}"/>
    <cellStyle name="20% - Accent6 5 3" xfId="3691" xr:uid="{00000000-0005-0000-0000-0000C5000000}"/>
    <cellStyle name="20% - Accent6 6" xfId="262" xr:uid="{00000000-0005-0000-0000-0000C6000000}"/>
    <cellStyle name="20% - Accent6 6 2" xfId="642" xr:uid="{00000000-0005-0000-0000-0000C7000000}"/>
    <cellStyle name="20% - Accent6 6 3" xfId="3679" xr:uid="{00000000-0005-0000-0000-0000C8000000}"/>
    <cellStyle name="20% - Accent6 7" xfId="180" xr:uid="{00000000-0005-0000-0000-0000C9000000}"/>
    <cellStyle name="20% - Accent6 7 2" xfId="643" xr:uid="{00000000-0005-0000-0000-0000CA000000}"/>
    <cellStyle name="20% - Accent6 7 3" xfId="3624" xr:uid="{00000000-0005-0000-0000-0000CB000000}"/>
    <cellStyle name="20% - Accent6 8" xfId="480" xr:uid="{00000000-0005-0000-0000-0000CC000000}"/>
    <cellStyle name="20% - Accent6 8 2" xfId="3751" xr:uid="{00000000-0005-0000-0000-0000CD000000}"/>
    <cellStyle name="20% - Accent6 9" xfId="618" xr:uid="{00000000-0005-0000-0000-0000CE000000}"/>
    <cellStyle name="20% - Accent6 9 2" xfId="3792" xr:uid="{00000000-0005-0000-0000-0000CF000000}"/>
    <cellStyle name="3 indents" xfId="910" xr:uid="{00000000-0005-0000-0000-0000D6000000}"/>
    <cellStyle name="4 indents" xfId="911" xr:uid="{00000000-0005-0000-0000-0000D7000000}"/>
    <cellStyle name="40 % – Zvýraznění1" xfId="413" xr:uid="{00000000-0005-0000-0000-0000D8000000}"/>
    <cellStyle name="40 % – Zvýraznění2" xfId="414" xr:uid="{00000000-0005-0000-0000-0000D9000000}"/>
    <cellStyle name="40 % – Zvýraznění3" xfId="415" xr:uid="{00000000-0005-0000-0000-0000DA000000}"/>
    <cellStyle name="40 % – Zvýraznění4" xfId="416" xr:uid="{00000000-0005-0000-0000-0000DB000000}"/>
    <cellStyle name="40 % – Zvýraznění5" xfId="417" xr:uid="{00000000-0005-0000-0000-0000DC000000}"/>
    <cellStyle name="40 % – Zvýraznění6" xfId="418" xr:uid="{00000000-0005-0000-0000-0000DD000000}"/>
    <cellStyle name="40% - Accent1" xfId="59" builtinId="31" customBuiltin="1"/>
    <cellStyle name="40% - Accent1 10" xfId="3241" xr:uid="{00000000-0005-0000-0000-0000DE000000}"/>
    <cellStyle name="40% - Accent1 10 2" xfId="3950" xr:uid="{00000000-0005-0000-0000-0000DF000000}"/>
    <cellStyle name="40% - Accent1 11" xfId="3498" xr:uid="{00000000-0005-0000-0000-0000E0000000}"/>
    <cellStyle name="40% - Accent1 11 2" xfId="4128" xr:uid="{00000000-0005-0000-0000-0000E1000000}"/>
    <cellStyle name="40% - Accent1 2" xfId="104" xr:uid="{00000000-0005-0000-0000-0000E2000000}"/>
    <cellStyle name="40% - Accent1 2 2" xfId="308" xr:uid="{00000000-0005-0000-0000-0000E3000000}"/>
    <cellStyle name="40% - Accent1 2 2 2" xfId="912" xr:uid="{00000000-0005-0000-0000-0000E4000000}"/>
    <cellStyle name="40% - Accent1 2 2 3" xfId="3697" xr:uid="{00000000-0005-0000-0000-0000E5000000}"/>
    <cellStyle name="40% - Accent1 2 3" xfId="187" xr:uid="{00000000-0005-0000-0000-0000E6000000}"/>
    <cellStyle name="40% - Accent1 2 3 2" xfId="3630" xr:uid="{00000000-0005-0000-0000-0000E7000000}"/>
    <cellStyle name="40% - Accent1 2 4" xfId="644" xr:uid="{00000000-0005-0000-0000-0000E8000000}"/>
    <cellStyle name="40% - Accent1 3" xfId="201" xr:uid="{00000000-0005-0000-0000-0000E9000000}"/>
    <cellStyle name="40% - Accent1 3 2" xfId="322" xr:uid="{00000000-0005-0000-0000-0000EA000000}"/>
    <cellStyle name="40% - Accent1 3 2 2" xfId="3711" xr:uid="{00000000-0005-0000-0000-0000EB000000}"/>
    <cellStyle name="40% - Accent1 3 3" xfId="497" xr:uid="{00000000-0005-0000-0000-0000EC000000}"/>
    <cellStyle name="40% - Accent1 3 4" xfId="645" xr:uid="{00000000-0005-0000-0000-0000ED000000}"/>
    <cellStyle name="40% - Accent1 3 5" xfId="3644" xr:uid="{00000000-0005-0000-0000-0000EE000000}"/>
    <cellStyle name="40% - Accent1 4" xfId="215" xr:uid="{00000000-0005-0000-0000-0000EF000000}"/>
    <cellStyle name="40% - Accent1 4 2" xfId="646" xr:uid="{00000000-0005-0000-0000-0000F0000000}"/>
    <cellStyle name="40% - Accent1 4 3" xfId="3658" xr:uid="{00000000-0005-0000-0000-0000F1000000}"/>
    <cellStyle name="40% - Accent1 5" xfId="282" xr:uid="{00000000-0005-0000-0000-0000F2000000}"/>
    <cellStyle name="40% - Accent1 5 2" xfId="647" xr:uid="{00000000-0005-0000-0000-0000F3000000}"/>
    <cellStyle name="40% - Accent1 5 3" xfId="3682" xr:uid="{00000000-0005-0000-0000-0000F4000000}"/>
    <cellStyle name="40% - Accent1 6" xfId="243" xr:uid="{00000000-0005-0000-0000-0000F5000000}"/>
    <cellStyle name="40% - Accent1 6 2" xfId="648" xr:uid="{00000000-0005-0000-0000-0000F6000000}"/>
    <cellStyle name="40% - Accent1 6 3" xfId="3670" xr:uid="{00000000-0005-0000-0000-0000F7000000}"/>
    <cellStyle name="40% - Accent1 7" xfId="161" xr:uid="{00000000-0005-0000-0000-0000F8000000}"/>
    <cellStyle name="40% - Accent1 7 2" xfId="649" xr:uid="{00000000-0005-0000-0000-0000F9000000}"/>
    <cellStyle name="40% - Accent1 7 3" xfId="3615" xr:uid="{00000000-0005-0000-0000-0000FA000000}"/>
    <cellStyle name="40% - Accent1 8" xfId="471" xr:uid="{00000000-0005-0000-0000-0000FB000000}"/>
    <cellStyle name="40% - Accent1 8 2" xfId="3742" xr:uid="{00000000-0005-0000-0000-0000FC000000}"/>
    <cellStyle name="40% - Accent1 9" xfId="630" xr:uid="{00000000-0005-0000-0000-0000FD000000}"/>
    <cellStyle name="40% - Accent1 9 2" xfId="3802" xr:uid="{00000000-0005-0000-0000-0000FE000000}"/>
    <cellStyle name="40% - Accent2" xfId="63" builtinId="35" customBuiltin="1"/>
    <cellStyle name="40% - Accent2 10" xfId="3244" xr:uid="{00000000-0005-0000-0000-0000FF000000}"/>
    <cellStyle name="40% - Accent2 10 2" xfId="3952" xr:uid="{00000000-0005-0000-0000-000000010000}"/>
    <cellStyle name="40% - Accent2 11" xfId="3502" xr:uid="{00000000-0005-0000-0000-000001010000}"/>
    <cellStyle name="40% - Accent2 11 2" xfId="4131" xr:uid="{00000000-0005-0000-0000-000002010000}"/>
    <cellStyle name="40% - Accent2 2" xfId="108" xr:uid="{00000000-0005-0000-0000-000003010000}"/>
    <cellStyle name="40% - Accent2 2 2" xfId="310" xr:uid="{00000000-0005-0000-0000-000004010000}"/>
    <cellStyle name="40% - Accent2 2 2 2" xfId="913" xr:uid="{00000000-0005-0000-0000-000005010000}"/>
    <cellStyle name="40% - Accent2 2 2 3" xfId="3699" xr:uid="{00000000-0005-0000-0000-000006010000}"/>
    <cellStyle name="40% - Accent2 2 3" xfId="189" xr:uid="{00000000-0005-0000-0000-000007010000}"/>
    <cellStyle name="40% - Accent2 2 3 2" xfId="3632" xr:uid="{00000000-0005-0000-0000-000008010000}"/>
    <cellStyle name="40% - Accent2 2 4" xfId="650" xr:uid="{00000000-0005-0000-0000-000009010000}"/>
    <cellStyle name="40% - Accent2 3" xfId="203" xr:uid="{00000000-0005-0000-0000-00000A010000}"/>
    <cellStyle name="40% - Accent2 3 2" xfId="324" xr:uid="{00000000-0005-0000-0000-00000B010000}"/>
    <cellStyle name="40% - Accent2 3 2 2" xfId="3713" xr:uid="{00000000-0005-0000-0000-00000C010000}"/>
    <cellStyle name="40% - Accent2 3 3" xfId="499" xr:uid="{00000000-0005-0000-0000-00000D010000}"/>
    <cellStyle name="40% - Accent2 3 4" xfId="651" xr:uid="{00000000-0005-0000-0000-00000E010000}"/>
    <cellStyle name="40% - Accent2 3 5" xfId="3646" xr:uid="{00000000-0005-0000-0000-00000F010000}"/>
    <cellStyle name="40% - Accent2 4" xfId="217" xr:uid="{00000000-0005-0000-0000-000010010000}"/>
    <cellStyle name="40% - Accent2 4 2" xfId="652" xr:uid="{00000000-0005-0000-0000-000011010000}"/>
    <cellStyle name="40% - Accent2 4 3" xfId="3660" xr:uid="{00000000-0005-0000-0000-000012010000}"/>
    <cellStyle name="40% - Accent2 5" xfId="286" xr:uid="{00000000-0005-0000-0000-000013010000}"/>
    <cellStyle name="40% - Accent2 5 2" xfId="653" xr:uid="{00000000-0005-0000-0000-000014010000}"/>
    <cellStyle name="40% - Accent2 5 3" xfId="3684" xr:uid="{00000000-0005-0000-0000-000015010000}"/>
    <cellStyle name="40% - Accent2 6" xfId="247" xr:uid="{00000000-0005-0000-0000-000016010000}"/>
    <cellStyle name="40% - Accent2 6 2" xfId="654" xr:uid="{00000000-0005-0000-0000-000017010000}"/>
    <cellStyle name="40% - Accent2 6 3" xfId="3672" xr:uid="{00000000-0005-0000-0000-000018010000}"/>
    <cellStyle name="40% - Accent2 7" xfId="165" xr:uid="{00000000-0005-0000-0000-000019010000}"/>
    <cellStyle name="40% - Accent2 7 2" xfId="655" xr:uid="{00000000-0005-0000-0000-00001A010000}"/>
    <cellStyle name="40% - Accent2 7 3" xfId="3617" xr:uid="{00000000-0005-0000-0000-00001B010000}"/>
    <cellStyle name="40% - Accent2 8" xfId="473" xr:uid="{00000000-0005-0000-0000-00001C010000}"/>
    <cellStyle name="40% - Accent2 8 2" xfId="3744" xr:uid="{00000000-0005-0000-0000-00001D010000}"/>
    <cellStyle name="40% - Accent2 9" xfId="628" xr:uid="{00000000-0005-0000-0000-00001E010000}"/>
    <cellStyle name="40% - Accent2 9 2" xfId="3800" xr:uid="{00000000-0005-0000-0000-00001F010000}"/>
    <cellStyle name="40% - Accent3" xfId="67" builtinId="39" customBuiltin="1"/>
    <cellStyle name="40% - Accent3 10" xfId="3247" xr:uid="{00000000-0005-0000-0000-000020010000}"/>
    <cellStyle name="40% - Accent3 10 2" xfId="3954" xr:uid="{00000000-0005-0000-0000-000021010000}"/>
    <cellStyle name="40% - Accent3 11" xfId="3506" xr:uid="{00000000-0005-0000-0000-000022010000}"/>
    <cellStyle name="40% - Accent3 11 2" xfId="4134" xr:uid="{00000000-0005-0000-0000-000023010000}"/>
    <cellStyle name="40% - Accent3 2" xfId="112" xr:uid="{00000000-0005-0000-0000-000024010000}"/>
    <cellStyle name="40% - Accent3 2 2" xfId="312" xr:uid="{00000000-0005-0000-0000-000025010000}"/>
    <cellStyle name="40% - Accent3 2 2 2" xfId="914" xr:uid="{00000000-0005-0000-0000-000026010000}"/>
    <cellStyle name="40% - Accent3 2 2 3" xfId="3701" xr:uid="{00000000-0005-0000-0000-000027010000}"/>
    <cellStyle name="40% - Accent3 2 3" xfId="191" xr:uid="{00000000-0005-0000-0000-000028010000}"/>
    <cellStyle name="40% - Accent3 2 3 2" xfId="3634" xr:uid="{00000000-0005-0000-0000-000029010000}"/>
    <cellStyle name="40% - Accent3 2 4" xfId="656" xr:uid="{00000000-0005-0000-0000-00002A010000}"/>
    <cellStyle name="40% - Accent3 3" xfId="205" xr:uid="{00000000-0005-0000-0000-00002B010000}"/>
    <cellStyle name="40% - Accent3 3 2" xfId="326" xr:uid="{00000000-0005-0000-0000-00002C010000}"/>
    <cellStyle name="40% - Accent3 3 2 2" xfId="3715" xr:uid="{00000000-0005-0000-0000-00002D010000}"/>
    <cellStyle name="40% - Accent3 3 3" xfId="501" xr:uid="{00000000-0005-0000-0000-00002E010000}"/>
    <cellStyle name="40% - Accent3 3 4" xfId="657" xr:uid="{00000000-0005-0000-0000-00002F010000}"/>
    <cellStyle name="40% - Accent3 3 5" xfId="3648" xr:uid="{00000000-0005-0000-0000-000030010000}"/>
    <cellStyle name="40% - Accent3 4" xfId="219" xr:uid="{00000000-0005-0000-0000-000031010000}"/>
    <cellStyle name="40% - Accent3 4 2" xfId="658" xr:uid="{00000000-0005-0000-0000-000032010000}"/>
    <cellStyle name="40% - Accent3 4 3" xfId="3662" xr:uid="{00000000-0005-0000-0000-000033010000}"/>
    <cellStyle name="40% - Accent3 5" xfId="290" xr:uid="{00000000-0005-0000-0000-000034010000}"/>
    <cellStyle name="40% - Accent3 5 2" xfId="659" xr:uid="{00000000-0005-0000-0000-000035010000}"/>
    <cellStyle name="40% - Accent3 5 3" xfId="3686" xr:uid="{00000000-0005-0000-0000-000036010000}"/>
    <cellStyle name="40% - Accent3 6" xfId="251" xr:uid="{00000000-0005-0000-0000-000037010000}"/>
    <cellStyle name="40% - Accent3 6 2" xfId="660" xr:uid="{00000000-0005-0000-0000-000038010000}"/>
    <cellStyle name="40% - Accent3 6 3" xfId="3674" xr:uid="{00000000-0005-0000-0000-000039010000}"/>
    <cellStyle name="40% - Accent3 7" xfId="169" xr:uid="{00000000-0005-0000-0000-00003A010000}"/>
    <cellStyle name="40% - Accent3 7 2" xfId="661" xr:uid="{00000000-0005-0000-0000-00003B010000}"/>
    <cellStyle name="40% - Accent3 7 3" xfId="3619" xr:uid="{00000000-0005-0000-0000-00003C010000}"/>
    <cellStyle name="40% - Accent3 8" xfId="475" xr:uid="{00000000-0005-0000-0000-00003D010000}"/>
    <cellStyle name="40% - Accent3 8 2" xfId="3746" xr:uid="{00000000-0005-0000-0000-00003E010000}"/>
    <cellStyle name="40% - Accent3 9" xfId="625" xr:uid="{00000000-0005-0000-0000-00003F010000}"/>
    <cellStyle name="40% - Accent3 9 2" xfId="3798" xr:uid="{00000000-0005-0000-0000-000040010000}"/>
    <cellStyle name="40% - Accent4" xfId="71" builtinId="43" customBuiltin="1"/>
    <cellStyle name="40% - Accent4 10" xfId="3250" xr:uid="{00000000-0005-0000-0000-000041010000}"/>
    <cellStyle name="40% - Accent4 10 2" xfId="3956" xr:uid="{00000000-0005-0000-0000-000042010000}"/>
    <cellStyle name="40% - Accent4 11" xfId="3510" xr:uid="{00000000-0005-0000-0000-000043010000}"/>
    <cellStyle name="40% - Accent4 11 2" xfId="4137" xr:uid="{00000000-0005-0000-0000-000044010000}"/>
    <cellStyle name="40% - Accent4 2" xfId="116" xr:uid="{00000000-0005-0000-0000-000045010000}"/>
    <cellStyle name="40% - Accent4 2 2" xfId="314" xr:uid="{00000000-0005-0000-0000-000046010000}"/>
    <cellStyle name="40% - Accent4 2 2 2" xfId="915" xr:uid="{00000000-0005-0000-0000-000047010000}"/>
    <cellStyle name="40% - Accent4 2 2 3" xfId="3703" xr:uid="{00000000-0005-0000-0000-000048010000}"/>
    <cellStyle name="40% - Accent4 2 3" xfId="193" xr:uid="{00000000-0005-0000-0000-000049010000}"/>
    <cellStyle name="40% - Accent4 2 3 2" xfId="3636" xr:uid="{00000000-0005-0000-0000-00004A010000}"/>
    <cellStyle name="40% - Accent4 2 4" xfId="662" xr:uid="{00000000-0005-0000-0000-00004B010000}"/>
    <cellStyle name="40% - Accent4 3" xfId="207" xr:uid="{00000000-0005-0000-0000-00004C010000}"/>
    <cellStyle name="40% - Accent4 3 2" xfId="328" xr:uid="{00000000-0005-0000-0000-00004D010000}"/>
    <cellStyle name="40% - Accent4 3 2 2" xfId="3717" xr:uid="{00000000-0005-0000-0000-00004E010000}"/>
    <cellStyle name="40% - Accent4 3 3" xfId="503" xr:uid="{00000000-0005-0000-0000-00004F010000}"/>
    <cellStyle name="40% - Accent4 3 4" xfId="663" xr:uid="{00000000-0005-0000-0000-000050010000}"/>
    <cellStyle name="40% - Accent4 3 5" xfId="3650" xr:uid="{00000000-0005-0000-0000-000051010000}"/>
    <cellStyle name="40% - Accent4 4" xfId="221" xr:uid="{00000000-0005-0000-0000-000052010000}"/>
    <cellStyle name="40% - Accent4 4 2" xfId="664" xr:uid="{00000000-0005-0000-0000-000053010000}"/>
    <cellStyle name="40% - Accent4 4 3" xfId="3664" xr:uid="{00000000-0005-0000-0000-000054010000}"/>
    <cellStyle name="40% - Accent4 5" xfId="294" xr:uid="{00000000-0005-0000-0000-000055010000}"/>
    <cellStyle name="40% - Accent4 5 2" xfId="665" xr:uid="{00000000-0005-0000-0000-000056010000}"/>
    <cellStyle name="40% - Accent4 5 3" xfId="3688" xr:uid="{00000000-0005-0000-0000-000057010000}"/>
    <cellStyle name="40% - Accent4 6" xfId="255" xr:uid="{00000000-0005-0000-0000-000058010000}"/>
    <cellStyle name="40% - Accent4 6 2" xfId="666" xr:uid="{00000000-0005-0000-0000-000059010000}"/>
    <cellStyle name="40% - Accent4 6 3" xfId="3676" xr:uid="{00000000-0005-0000-0000-00005A010000}"/>
    <cellStyle name="40% - Accent4 7" xfId="173" xr:uid="{00000000-0005-0000-0000-00005B010000}"/>
    <cellStyle name="40% - Accent4 7 2" xfId="667" xr:uid="{00000000-0005-0000-0000-00005C010000}"/>
    <cellStyle name="40% - Accent4 7 3" xfId="3621" xr:uid="{00000000-0005-0000-0000-00005D010000}"/>
    <cellStyle name="40% - Accent4 8" xfId="477" xr:uid="{00000000-0005-0000-0000-00005E010000}"/>
    <cellStyle name="40% - Accent4 8 2" xfId="3748" xr:uid="{00000000-0005-0000-0000-00005F010000}"/>
    <cellStyle name="40% - Accent4 9" xfId="622" xr:uid="{00000000-0005-0000-0000-000060010000}"/>
    <cellStyle name="40% - Accent4 9 2" xfId="3796" xr:uid="{00000000-0005-0000-0000-000061010000}"/>
    <cellStyle name="40% - Accent5" xfId="75" builtinId="47" customBuiltin="1"/>
    <cellStyle name="40% - Accent5 10" xfId="3253" xr:uid="{00000000-0005-0000-0000-000062010000}"/>
    <cellStyle name="40% - Accent5 10 2" xfId="3958" xr:uid="{00000000-0005-0000-0000-000063010000}"/>
    <cellStyle name="40% - Accent5 11" xfId="3514" xr:uid="{00000000-0005-0000-0000-000064010000}"/>
    <cellStyle name="40% - Accent5 11 2" xfId="4140" xr:uid="{00000000-0005-0000-0000-000065010000}"/>
    <cellStyle name="40% - Accent5 2" xfId="120" xr:uid="{00000000-0005-0000-0000-000066010000}"/>
    <cellStyle name="40% - Accent5 2 2" xfId="316" xr:uid="{00000000-0005-0000-0000-000067010000}"/>
    <cellStyle name="40% - Accent5 2 2 2" xfId="916" xr:uid="{00000000-0005-0000-0000-000068010000}"/>
    <cellStyle name="40% - Accent5 2 2 3" xfId="3705" xr:uid="{00000000-0005-0000-0000-000069010000}"/>
    <cellStyle name="40% - Accent5 2 3" xfId="195" xr:uid="{00000000-0005-0000-0000-00006A010000}"/>
    <cellStyle name="40% - Accent5 2 3 2" xfId="3638" xr:uid="{00000000-0005-0000-0000-00006B010000}"/>
    <cellStyle name="40% - Accent5 2 4" xfId="668" xr:uid="{00000000-0005-0000-0000-00006C010000}"/>
    <cellStyle name="40% - Accent5 3" xfId="209" xr:uid="{00000000-0005-0000-0000-00006D010000}"/>
    <cellStyle name="40% - Accent5 3 2" xfId="330" xr:uid="{00000000-0005-0000-0000-00006E010000}"/>
    <cellStyle name="40% - Accent5 3 2 2" xfId="3719" xr:uid="{00000000-0005-0000-0000-00006F010000}"/>
    <cellStyle name="40% - Accent5 3 3" xfId="505" xr:uid="{00000000-0005-0000-0000-000070010000}"/>
    <cellStyle name="40% - Accent5 3 4" xfId="669" xr:uid="{00000000-0005-0000-0000-000071010000}"/>
    <cellStyle name="40% - Accent5 3 5" xfId="3652" xr:uid="{00000000-0005-0000-0000-000072010000}"/>
    <cellStyle name="40% - Accent5 4" xfId="223" xr:uid="{00000000-0005-0000-0000-000073010000}"/>
    <cellStyle name="40% - Accent5 4 2" xfId="670" xr:uid="{00000000-0005-0000-0000-000074010000}"/>
    <cellStyle name="40% - Accent5 4 3" xfId="3666" xr:uid="{00000000-0005-0000-0000-000075010000}"/>
    <cellStyle name="40% - Accent5 5" xfId="298" xr:uid="{00000000-0005-0000-0000-000076010000}"/>
    <cellStyle name="40% - Accent5 5 2" xfId="671" xr:uid="{00000000-0005-0000-0000-000077010000}"/>
    <cellStyle name="40% - Accent5 5 3" xfId="3690" xr:uid="{00000000-0005-0000-0000-000078010000}"/>
    <cellStyle name="40% - Accent5 6" xfId="259" xr:uid="{00000000-0005-0000-0000-000079010000}"/>
    <cellStyle name="40% - Accent5 6 2" xfId="672" xr:uid="{00000000-0005-0000-0000-00007A010000}"/>
    <cellStyle name="40% - Accent5 6 3" xfId="3678" xr:uid="{00000000-0005-0000-0000-00007B010000}"/>
    <cellStyle name="40% - Accent5 7" xfId="177" xr:uid="{00000000-0005-0000-0000-00007C010000}"/>
    <cellStyle name="40% - Accent5 7 2" xfId="673" xr:uid="{00000000-0005-0000-0000-00007D010000}"/>
    <cellStyle name="40% - Accent5 7 3" xfId="3623" xr:uid="{00000000-0005-0000-0000-00007E010000}"/>
    <cellStyle name="40% - Accent5 8" xfId="479" xr:uid="{00000000-0005-0000-0000-00007F010000}"/>
    <cellStyle name="40% - Accent5 8 2" xfId="3750" xr:uid="{00000000-0005-0000-0000-000080010000}"/>
    <cellStyle name="40% - Accent5 9" xfId="620" xr:uid="{00000000-0005-0000-0000-000081010000}"/>
    <cellStyle name="40% - Accent5 9 2" xfId="3794" xr:uid="{00000000-0005-0000-0000-000082010000}"/>
    <cellStyle name="40% - Accent6" xfId="79" builtinId="51" customBuiltin="1"/>
    <cellStyle name="40% - Accent6 10" xfId="3256" xr:uid="{00000000-0005-0000-0000-000083010000}"/>
    <cellStyle name="40% - Accent6 10 2" xfId="3960" xr:uid="{00000000-0005-0000-0000-000084010000}"/>
    <cellStyle name="40% - Accent6 11" xfId="3518" xr:uid="{00000000-0005-0000-0000-000085010000}"/>
    <cellStyle name="40% - Accent6 11 2" xfId="4143" xr:uid="{00000000-0005-0000-0000-000086010000}"/>
    <cellStyle name="40% - Accent6 2" xfId="124" xr:uid="{00000000-0005-0000-0000-000087010000}"/>
    <cellStyle name="40% - Accent6 2 2" xfId="318" xr:uid="{00000000-0005-0000-0000-000088010000}"/>
    <cellStyle name="40% - Accent6 2 2 2" xfId="917" xr:uid="{00000000-0005-0000-0000-000089010000}"/>
    <cellStyle name="40% - Accent6 2 2 3" xfId="3707" xr:uid="{00000000-0005-0000-0000-00008A010000}"/>
    <cellStyle name="40% - Accent6 2 3" xfId="197" xr:uid="{00000000-0005-0000-0000-00008B010000}"/>
    <cellStyle name="40% - Accent6 2 3 2" xfId="3640" xr:uid="{00000000-0005-0000-0000-00008C010000}"/>
    <cellStyle name="40% - Accent6 2 4" xfId="674" xr:uid="{00000000-0005-0000-0000-00008D010000}"/>
    <cellStyle name="40% - Accent6 3" xfId="211" xr:uid="{00000000-0005-0000-0000-00008E010000}"/>
    <cellStyle name="40% - Accent6 3 2" xfId="332" xr:uid="{00000000-0005-0000-0000-00008F010000}"/>
    <cellStyle name="40% - Accent6 3 2 2" xfId="3721" xr:uid="{00000000-0005-0000-0000-000090010000}"/>
    <cellStyle name="40% - Accent6 3 3" xfId="507" xr:uid="{00000000-0005-0000-0000-000091010000}"/>
    <cellStyle name="40% - Accent6 3 4" xfId="675" xr:uid="{00000000-0005-0000-0000-000092010000}"/>
    <cellStyle name="40% - Accent6 3 5" xfId="3654" xr:uid="{00000000-0005-0000-0000-000093010000}"/>
    <cellStyle name="40% - Accent6 4" xfId="225" xr:uid="{00000000-0005-0000-0000-000094010000}"/>
    <cellStyle name="40% - Accent6 4 2" xfId="676" xr:uid="{00000000-0005-0000-0000-000095010000}"/>
    <cellStyle name="40% - Accent6 4 3" xfId="3668" xr:uid="{00000000-0005-0000-0000-000096010000}"/>
    <cellStyle name="40% - Accent6 5" xfId="302" xr:uid="{00000000-0005-0000-0000-000097010000}"/>
    <cellStyle name="40% - Accent6 5 2" xfId="677" xr:uid="{00000000-0005-0000-0000-000098010000}"/>
    <cellStyle name="40% - Accent6 5 3" xfId="3692" xr:uid="{00000000-0005-0000-0000-000099010000}"/>
    <cellStyle name="40% - Accent6 6" xfId="263" xr:uid="{00000000-0005-0000-0000-00009A010000}"/>
    <cellStyle name="40% - Accent6 6 2" xfId="678" xr:uid="{00000000-0005-0000-0000-00009B010000}"/>
    <cellStyle name="40% - Accent6 6 3" xfId="3680" xr:uid="{00000000-0005-0000-0000-00009C010000}"/>
    <cellStyle name="40% - Accent6 7" xfId="181" xr:uid="{00000000-0005-0000-0000-00009D010000}"/>
    <cellStyle name="40% - Accent6 7 2" xfId="679" xr:uid="{00000000-0005-0000-0000-00009E010000}"/>
    <cellStyle name="40% - Accent6 7 3" xfId="3625" xr:uid="{00000000-0005-0000-0000-00009F010000}"/>
    <cellStyle name="40% - Accent6 8" xfId="481" xr:uid="{00000000-0005-0000-0000-0000A0010000}"/>
    <cellStyle name="40% - Accent6 8 2" xfId="3752" xr:uid="{00000000-0005-0000-0000-0000A1010000}"/>
    <cellStyle name="40% - Accent6 9" xfId="619" xr:uid="{00000000-0005-0000-0000-0000A2010000}"/>
    <cellStyle name="40% - Accent6 9 2" xfId="3793" xr:uid="{00000000-0005-0000-0000-0000A3010000}"/>
    <cellStyle name="60 % – Zvýraznění1" xfId="419" xr:uid="{00000000-0005-0000-0000-0000AA010000}"/>
    <cellStyle name="60 % – Zvýraznění2" xfId="420" xr:uid="{00000000-0005-0000-0000-0000AB010000}"/>
    <cellStyle name="60 % – Zvýraznění3" xfId="421" xr:uid="{00000000-0005-0000-0000-0000AC010000}"/>
    <cellStyle name="60 % – Zvýraznění4" xfId="422" xr:uid="{00000000-0005-0000-0000-0000AD010000}"/>
    <cellStyle name="60 % – Zvýraznění5" xfId="423" xr:uid="{00000000-0005-0000-0000-0000AE010000}"/>
    <cellStyle name="60 % – Zvýraznění6" xfId="424" xr:uid="{00000000-0005-0000-0000-0000AF010000}"/>
    <cellStyle name="60% - Accent1" xfId="60" builtinId="32" customBuiltin="1"/>
    <cellStyle name="60% - Accent1 2" xfId="105" xr:uid="{00000000-0005-0000-0000-0000B0010000}"/>
    <cellStyle name="60% - Accent1 2 2" xfId="283" xr:uid="{00000000-0005-0000-0000-0000B1010000}"/>
    <cellStyle name="60% - Accent1 2 3" xfId="680" xr:uid="{00000000-0005-0000-0000-0000B2010000}"/>
    <cellStyle name="60% - Accent1 3" xfId="244" xr:uid="{00000000-0005-0000-0000-0000B3010000}"/>
    <cellStyle name="60% - Accent1 3 2" xfId="509" xr:uid="{00000000-0005-0000-0000-0000B4010000}"/>
    <cellStyle name="60% - Accent1 3 3" xfId="681" xr:uid="{00000000-0005-0000-0000-0000B5010000}"/>
    <cellStyle name="60% - Accent1 4" xfId="162" xr:uid="{00000000-0005-0000-0000-0000B6010000}"/>
    <cellStyle name="60% - Accent1 4 2" xfId="682" xr:uid="{00000000-0005-0000-0000-0000B7010000}"/>
    <cellStyle name="60% - Accent1 5" xfId="683" xr:uid="{00000000-0005-0000-0000-0000B8010000}"/>
    <cellStyle name="60% - Accent1 6" xfId="684" xr:uid="{00000000-0005-0000-0000-0000B9010000}"/>
    <cellStyle name="60% - Accent1 7" xfId="685" xr:uid="{00000000-0005-0000-0000-0000BA010000}"/>
    <cellStyle name="60% - Accent1 8" xfId="3499" xr:uid="{00000000-0005-0000-0000-0000BB010000}"/>
    <cellStyle name="60% - Accent1 8 2" xfId="4129" xr:uid="{00000000-0005-0000-0000-0000BC010000}"/>
    <cellStyle name="60% - Accent2" xfId="64" builtinId="36" customBuiltin="1"/>
    <cellStyle name="60% - Accent2 2" xfId="109" xr:uid="{00000000-0005-0000-0000-0000BD010000}"/>
    <cellStyle name="60% - Accent2 2 2" xfId="287" xr:uid="{00000000-0005-0000-0000-0000BE010000}"/>
    <cellStyle name="60% - Accent2 2 3" xfId="686" xr:uid="{00000000-0005-0000-0000-0000BF010000}"/>
    <cellStyle name="60% - Accent2 3" xfId="248" xr:uid="{00000000-0005-0000-0000-0000C0010000}"/>
    <cellStyle name="60% - Accent2 3 2" xfId="511" xr:uid="{00000000-0005-0000-0000-0000C1010000}"/>
    <cellStyle name="60% - Accent2 3 3" xfId="687" xr:uid="{00000000-0005-0000-0000-0000C2010000}"/>
    <cellStyle name="60% - Accent2 4" xfId="166" xr:uid="{00000000-0005-0000-0000-0000C3010000}"/>
    <cellStyle name="60% - Accent2 4 2" xfId="688" xr:uid="{00000000-0005-0000-0000-0000C4010000}"/>
    <cellStyle name="60% - Accent2 5" xfId="689" xr:uid="{00000000-0005-0000-0000-0000C5010000}"/>
    <cellStyle name="60% - Accent2 6" xfId="690" xr:uid="{00000000-0005-0000-0000-0000C6010000}"/>
    <cellStyle name="60% - Accent2 7" xfId="691" xr:uid="{00000000-0005-0000-0000-0000C7010000}"/>
    <cellStyle name="60% - Accent2 8" xfId="3503" xr:uid="{00000000-0005-0000-0000-0000C8010000}"/>
    <cellStyle name="60% - Accent2 8 2" xfId="4132" xr:uid="{00000000-0005-0000-0000-0000C9010000}"/>
    <cellStyle name="60% - Accent3" xfId="68" builtinId="40" customBuiltin="1"/>
    <cellStyle name="60% - Accent3 2" xfId="113" xr:uid="{00000000-0005-0000-0000-0000CA010000}"/>
    <cellStyle name="60% - Accent3 2 2" xfId="291" xr:uid="{00000000-0005-0000-0000-0000CB010000}"/>
    <cellStyle name="60% - Accent3 2 3" xfId="692" xr:uid="{00000000-0005-0000-0000-0000CC010000}"/>
    <cellStyle name="60% - Accent3 3" xfId="252" xr:uid="{00000000-0005-0000-0000-0000CD010000}"/>
    <cellStyle name="60% - Accent3 3 2" xfId="513" xr:uid="{00000000-0005-0000-0000-0000CE010000}"/>
    <cellStyle name="60% - Accent3 3 3" xfId="693" xr:uid="{00000000-0005-0000-0000-0000CF010000}"/>
    <cellStyle name="60% - Accent3 4" xfId="170" xr:uid="{00000000-0005-0000-0000-0000D0010000}"/>
    <cellStyle name="60% - Accent3 4 2" xfId="694" xr:uid="{00000000-0005-0000-0000-0000D1010000}"/>
    <cellStyle name="60% - Accent3 5" xfId="695" xr:uid="{00000000-0005-0000-0000-0000D2010000}"/>
    <cellStyle name="60% - Accent3 6" xfId="696" xr:uid="{00000000-0005-0000-0000-0000D3010000}"/>
    <cellStyle name="60% - Accent3 7" xfId="697" xr:uid="{00000000-0005-0000-0000-0000D4010000}"/>
    <cellStyle name="60% - Accent3 8" xfId="3507" xr:uid="{00000000-0005-0000-0000-0000D5010000}"/>
    <cellStyle name="60% - Accent3 8 2" xfId="4135" xr:uid="{00000000-0005-0000-0000-0000D6010000}"/>
    <cellStyle name="60% - Accent4" xfId="72" builtinId="44" customBuiltin="1"/>
    <cellStyle name="60% - Accent4 2" xfId="117" xr:uid="{00000000-0005-0000-0000-0000D7010000}"/>
    <cellStyle name="60% - Accent4 2 2" xfId="295" xr:uid="{00000000-0005-0000-0000-0000D8010000}"/>
    <cellStyle name="60% - Accent4 2 3" xfId="698" xr:uid="{00000000-0005-0000-0000-0000D9010000}"/>
    <cellStyle name="60% - Accent4 3" xfId="256" xr:uid="{00000000-0005-0000-0000-0000DA010000}"/>
    <cellStyle name="60% - Accent4 3 2" xfId="515" xr:uid="{00000000-0005-0000-0000-0000DB010000}"/>
    <cellStyle name="60% - Accent4 3 3" xfId="699" xr:uid="{00000000-0005-0000-0000-0000DC010000}"/>
    <cellStyle name="60% - Accent4 4" xfId="174" xr:uid="{00000000-0005-0000-0000-0000DD010000}"/>
    <cellStyle name="60% - Accent4 4 2" xfId="700" xr:uid="{00000000-0005-0000-0000-0000DE010000}"/>
    <cellStyle name="60% - Accent4 5" xfId="701" xr:uid="{00000000-0005-0000-0000-0000DF010000}"/>
    <cellStyle name="60% - Accent4 6" xfId="702" xr:uid="{00000000-0005-0000-0000-0000E0010000}"/>
    <cellStyle name="60% - Accent4 7" xfId="703" xr:uid="{00000000-0005-0000-0000-0000E1010000}"/>
    <cellStyle name="60% - Accent4 8" xfId="3511" xr:uid="{00000000-0005-0000-0000-0000E2010000}"/>
    <cellStyle name="60% - Accent4 8 2" xfId="4138" xr:uid="{00000000-0005-0000-0000-0000E3010000}"/>
    <cellStyle name="60% - Accent5" xfId="76" builtinId="48" customBuiltin="1"/>
    <cellStyle name="60% - Accent5 2" xfId="121" xr:uid="{00000000-0005-0000-0000-0000E4010000}"/>
    <cellStyle name="60% - Accent5 2 2" xfId="299" xr:uid="{00000000-0005-0000-0000-0000E5010000}"/>
    <cellStyle name="60% - Accent5 2 3" xfId="704" xr:uid="{00000000-0005-0000-0000-0000E6010000}"/>
    <cellStyle name="60% - Accent5 3" xfId="260" xr:uid="{00000000-0005-0000-0000-0000E7010000}"/>
    <cellStyle name="60% - Accent5 3 2" xfId="517" xr:uid="{00000000-0005-0000-0000-0000E8010000}"/>
    <cellStyle name="60% - Accent5 3 3" xfId="705" xr:uid="{00000000-0005-0000-0000-0000E9010000}"/>
    <cellStyle name="60% - Accent5 4" xfId="178" xr:uid="{00000000-0005-0000-0000-0000EA010000}"/>
    <cellStyle name="60% - Accent5 4 2" xfId="706" xr:uid="{00000000-0005-0000-0000-0000EB010000}"/>
    <cellStyle name="60% - Accent5 5" xfId="707" xr:uid="{00000000-0005-0000-0000-0000EC010000}"/>
    <cellStyle name="60% - Accent5 6" xfId="708" xr:uid="{00000000-0005-0000-0000-0000ED010000}"/>
    <cellStyle name="60% - Accent5 7" xfId="709" xr:uid="{00000000-0005-0000-0000-0000EE010000}"/>
    <cellStyle name="60% - Accent5 8" xfId="3515" xr:uid="{00000000-0005-0000-0000-0000EF010000}"/>
    <cellStyle name="60% - Accent5 8 2" xfId="4141" xr:uid="{00000000-0005-0000-0000-0000F0010000}"/>
    <cellStyle name="60% - Accent6" xfId="80" builtinId="52" customBuiltin="1"/>
    <cellStyle name="60% - Accent6 2" xfId="125" xr:uid="{00000000-0005-0000-0000-0000F1010000}"/>
    <cellStyle name="60% - Accent6 2 2" xfId="303" xr:uid="{00000000-0005-0000-0000-0000F2010000}"/>
    <cellStyle name="60% - Accent6 2 3" xfId="710" xr:uid="{00000000-0005-0000-0000-0000F3010000}"/>
    <cellStyle name="60% - Accent6 3" xfId="264" xr:uid="{00000000-0005-0000-0000-0000F4010000}"/>
    <cellStyle name="60% - Accent6 3 2" xfId="519" xr:uid="{00000000-0005-0000-0000-0000F5010000}"/>
    <cellStyle name="60% - Accent6 3 3" xfId="711" xr:uid="{00000000-0005-0000-0000-0000F6010000}"/>
    <cellStyle name="60% - Accent6 4" xfId="182" xr:uid="{00000000-0005-0000-0000-0000F7010000}"/>
    <cellStyle name="60% - Accent6 4 2" xfId="712" xr:uid="{00000000-0005-0000-0000-0000F8010000}"/>
    <cellStyle name="60% - Accent6 5" xfId="713" xr:uid="{00000000-0005-0000-0000-0000F9010000}"/>
    <cellStyle name="60% - Accent6 6" xfId="714" xr:uid="{00000000-0005-0000-0000-0000FA010000}"/>
    <cellStyle name="60% - Accent6 7" xfId="715" xr:uid="{00000000-0005-0000-0000-0000FB010000}"/>
    <cellStyle name="60% - Accent6 8" xfId="3519" xr:uid="{00000000-0005-0000-0000-0000FC010000}"/>
    <cellStyle name="60% - Accent6 8 2" xfId="4144" xr:uid="{00000000-0005-0000-0000-0000FD010000}"/>
    <cellStyle name="Accent1" xfId="57" builtinId="29" customBuiltin="1"/>
    <cellStyle name="Accent1 - 20%" xfId="918" xr:uid="{00000000-0005-0000-0000-000004020000}"/>
    <cellStyle name="Accent1 - 40%" xfId="919" xr:uid="{00000000-0005-0000-0000-000005020000}"/>
    <cellStyle name="Accent1 - 60%" xfId="920" xr:uid="{00000000-0005-0000-0000-000006020000}"/>
    <cellStyle name="Accent1 10" xfId="3139" xr:uid="{00000000-0005-0000-0000-000007020000}"/>
    <cellStyle name="Accent1 11" xfId="3218" xr:uid="{00000000-0005-0000-0000-000008020000}"/>
    <cellStyle name="Accent1 12" xfId="3181" xr:uid="{00000000-0005-0000-0000-000009020000}"/>
    <cellStyle name="Accent1 13" xfId="3180" xr:uid="{00000000-0005-0000-0000-00000A020000}"/>
    <cellStyle name="Accent1 14" xfId="3191" xr:uid="{00000000-0005-0000-0000-00000B020000}"/>
    <cellStyle name="Accent1 15" xfId="3186" xr:uid="{00000000-0005-0000-0000-00000C020000}"/>
    <cellStyle name="Accent1 16" xfId="3205" xr:uid="{00000000-0005-0000-0000-00000D020000}"/>
    <cellStyle name="Accent1 17" xfId="3130" xr:uid="{00000000-0005-0000-0000-00000E020000}"/>
    <cellStyle name="Accent1 18" xfId="3137" xr:uid="{00000000-0005-0000-0000-00000F020000}"/>
    <cellStyle name="Accent1 19" xfId="3160" xr:uid="{00000000-0005-0000-0000-000010020000}"/>
    <cellStyle name="Accent1 2" xfId="102" xr:uid="{00000000-0005-0000-0000-000011020000}"/>
    <cellStyle name="Accent1 2 2" xfId="280" xr:uid="{00000000-0005-0000-0000-000012020000}"/>
    <cellStyle name="Accent1 2 3" xfId="716" xr:uid="{00000000-0005-0000-0000-000013020000}"/>
    <cellStyle name="Accent1 20" xfId="3239" xr:uid="{00000000-0005-0000-0000-000014020000}"/>
    <cellStyle name="Accent1 21" xfId="3257" xr:uid="{00000000-0005-0000-0000-000015020000}"/>
    <cellStyle name="Accent1 22" xfId="3316" xr:uid="{00000000-0005-0000-0000-000016020000}"/>
    <cellStyle name="Accent1 23" xfId="3311" xr:uid="{00000000-0005-0000-0000-000017020000}"/>
    <cellStyle name="Accent1 24" xfId="3334" xr:uid="{00000000-0005-0000-0000-000018020000}"/>
    <cellStyle name="Accent1 25" xfId="3481" xr:uid="{00000000-0005-0000-0000-000019020000}"/>
    <cellStyle name="Accent1 26" xfId="3488" xr:uid="{00000000-0005-0000-0000-00001A020000}"/>
    <cellStyle name="Accent1 27" xfId="3336" xr:uid="{00000000-0005-0000-0000-00001B020000}"/>
    <cellStyle name="Accent1 28" xfId="3479" xr:uid="{00000000-0005-0000-0000-00001C020000}"/>
    <cellStyle name="Accent1 29" xfId="3303" xr:uid="{00000000-0005-0000-0000-00001D020000}"/>
    <cellStyle name="Accent1 3" xfId="241" xr:uid="{00000000-0005-0000-0000-00001E020000}"/>
    <cellStyle name="Accent1 3 2" xfId="521" xr:uid="{00000000-0005-0000-0000-00001F020000}"/>
    <cellStyle name="Accent1 3 3" xfId="717" xr:uid="{00000000-0005-0000-0000-000020020000}"/>
    <cellStyle name="Accent1 30" xfId="3331" xr:uid="{00000000-0005-0000-0000-000021020000}"/>
    <cellStyle name="Accent1 31" xfId="3448" xr:uid="{00000000-0005-0000-0000-000022020000}"/>
    <cellStyle name="Accent1 32" xfId="3411" xr:uid="{00000000-0005-0000-0000-000023020000}"/>
    <cellStyle name="Accent1 33" xfId="3496" xr:uid="{00000000-0005-0000-0000-000024020000}"/>
    <cellStyle name="Accent1 34" xfId="3522" xr:uid="{00000000-0005-0000-0000-000025020000}"/>
    <cellStyle name="Accent1 4" xfId="159" xr:uid="{00000000-0005-0000-0000-000026020000}"/>
    <cellStyle name="Accent1 4 2" xfId="718" xr:uid="{00000000-0005-0000-0000-000027020000}"/>
    <cellStyle name="Accent1 5" xfId="719" xr:uid="{00000000-0005-0000-0000-000028020000}"/>
    <cellStyle name="Accent1 6" xfId="720" xr:uid="{00000000-0005-0000-0000-000029020000}"/>
    <cellStyle name="Accent1 7" xfId="721" xr:uid="{00000000-0005-0000-0000-00002A020000}"/>
    <cellStyle name="Accent1 8" xfId="636" xr:uid="{00000000-0005-0000-0000-00002B020000}"/>
    <cellStyle name="Accent1 9" xfId="3148" xr:uid="{00000000-0005-0000-0000-00002C020000}"/>
    <cellStyle name="Accent2" xfId="61" builtinId="33" customBuiltin="1"/>
    <cellStyle name="Accent2 - 20%" xfId="921" xr:uid="{00000000-0005-0000-0000-00002D020000}"/>
    <cellStyle name="Accent2 - 40%" xfId="922" xr:uid="{00000000-0005-0000-0000-00002E020000}"/>
    <cellStyle name="Accent2 - 60%" xfId="923" xr:uid="{00000000-0005-0000-0000-00002F020000}"/>
    <cellStyle name="Accent2 10" xfId="3167" xr:uid="{00000000-0005-0000-0000-000030020000}"/>
    <cellStyle name="Accent2 11" xfId="3200" xr:uid="{00000000-0005-0000-0000-000031020000}"/>
    <cellStyle name="Accent2 12" xfId="3209" xr:uid="{00000000-0005-0000-0000-000032020000}"/>
    <cellStyle name="Accent2 13" xfId="3173" xr:uid="{00000000-0005-0000-0000-000033020000}"/>
    <cellStyle name="Accent2 14" xfId="3194" xr:uid="{00000000-0005-0000-0000-000034020000}"/>
    <cellStyle name="Accent2 15" xfId="3219" xr:uid="{00000000-0005-0000-0000-000035020000}"/>
    <cellStyle name="Accent2 16" xfId="3213" xr:uid="{00000000-0005-0000-0000-000036020000}"/>
    <cellStyle name="Accent2 17" xfId="3152" xr:uid="{00000000-0005-0000-0000-000037020000}"/>
    <cellStyle name="Accent2 18" xfId="3162" xr:uid="{00000000-0005-0000-0000-000038020000}"/>
    <cellStyle name="Accent2 19" xfId="3215" xr:uid="{00000000-0005-0000-0000-000039020000}"/>
    <cellStyle name="Accent2 2" xfId="106" xr:uid="{00000000-0005-0000-0000-00003A020000}"/>
    <cellStyle name="Accent2 2 2" xfId="284" xr:uid="{00000000-0005-0000-0000-00003B020000}"/>
    <cellStyle name="Accent2 2 3" xfId="722" xr:uid="{00000000-0005-0000-0000-00003C020000}"/>
    <cellStyle name="Accent2 20" xfId="3242" xr:uid="{00000000-0005-0000-0000-00003D020000}"/>
    <cellStyle name="Accent2 21" xfId="3259" xr:uid="{00000000-0005-0000-0000-00003E020000}"/>
    <cellStyle name="Accent2 22" xfId="3313" xr:uid="{00000000-0005-0000-0000-00003F020000}"/>
    <cellStyle name="Accent2 23" xfId="3332" xr:uid="{00000000-0005-0000-0000-000040020000}"/>
    <cellStyle name="Accent2 24" xfId="3447" xr:uid="{00000000-0005-0000-0000-000041020000}"/>
    <cellStyle name="Accent2 25" xfId="3324" xr:uid="{00000000-0005-0000-0000-000042020000}"/>
    <cellStyle name="Accent2 26" xfId="3327" xr:uid="{00000000-0005-0000-0000-000043020000}"/>
    <cellStyle name="Accent2 27" xfId="3449" xr:uid="{00000000-0005-0000-0000-000044020000}"/>
    <cellStyle name="Accent2 28" xfId="3339" xr:uid="{00000000-0005-0000-0000-000045020000}"/>
    <cellStyle name="Accent2 29" xfId="3445" xr:uid="{00000000-0005-0000-0000-000046020000}"/>
    <cellStyle name="Accent2 3" xfId="245" xr:uid="{00000000-0005-0000-0000-000047020000}"/>
    <cellStyle name="Accent2 3 2" xfId="523" xr:uid="{00000000-0005-0000-0000-000048020000}"/>
    <cellStyle name="Accent2 3 3" xfId="723" xr:uid="{00000000-0005-0000-0000-000049020000}"/>
    <cellStyle name="Accent2 30" xfId="3434" xr:uid="{00000000-0005-0000-0000-00004A020000}"/>
    <cellStyle name="Accent2 31" xfId="3308" xr:uid="{00000000-0005-0000-0000-00004B020000}"/>
    <cellStyle name="Accent2 32" xfId="3475" xr:uid="{00000000-0005-0000-0000-00004C020000}"/>
    <cellStyle name="Accent2 33" xfId="3500" xr:uid="{00000000-0005-0000-0000-00004D020000}"/>
    <cellStyle name="Accent2 34" xfId="3523" xr:uid="{00000000-0005-0000-0000-00004E020000}"/>
    <cellStyle name="Accent2 4" xfId="163" xr:uid="{00000000-0005-0000-0000-00004F020000}"/>
    <cellStyle name="Accent2 4 2" xfId="724" xr:uid="{00000000-0005-0000-0000-000050020000}"/>
    <cellStyle name="Accent2 5" xfId="725" xr:uid="{00000000-0005-0000-0000-000051020000}"/>
    <cellStyle name="Accent2 6" xfId="726" xr:uid="{00000000-0005-0000-0000-000052020000}"/>
    <cellStyle name="Accent2 7" xfId="727" xr:uid="{00000000-0005-0000-0000-000053020000}"/>
    <cellStyle name="Accent2 8" xfId="489" xr:uid="{00000000-0005-0000-0000-000054020000}"/>
    <cellStyle name="Accent2 9" xfId="3142" xr:uid="{00000000-0005-0000-0000-000055020000}"/>
    <cellStyle name="Accent3" xfId="65" builtinId="37" customBuiltin="1"/>
    <cellStyle name="Accent3 - 20%" xfId="924" xr:uid="{00000000-0005-0000-0000-000056020000}"/>
    <cellStyle name="Accent3 - 40%" xfId="925" xr:uid="{00000000-0005-0000-0000-000057020000}"/>
    <cellStyle name="Accent3 - 60%" xfId="926" xr:uid="{00000000-0005-0000-0000-000058020000}"/>
    <cellStyle name="Accent3 10" xfId="3149" xr:uid="{00000000-0005-0000-0000-000059020000}"/>
    <cellStyle name="Accent3 11" xfId="3217" xr:uid="{00000000-0005-0000-0000-00005A020000}"/>
    <cellStyle name="Accent3 12" xfId="3183" xr:uid="{00000000-0005-0000-0000-00005B020000}"/>
    <cellStyle name="Accent3 13" xfId="3131" xr:uid="{00000000-0005-0000-0000-00005C020000}"/>
    <cellStyle name="Accent3 14" xfId="3141" xr:uid="{00000000-0005-0000-0000-00005D020000}"/>
    <cellStyle name="Accent3 15" xfId="3192" xr:uid="{00000000-0005-0000-0000-00005E020000}"/>
    <cellStyle name="Accent3 16" xfId="3161" xr:uid="{00000000-0005-0000-0000-00005F020000}"/>
    <cellStyle name="Accent3 17" xfId="3196" xr:uid="{00000000-0005-0000-0000-000060020000}"/>
    <cellStyle name="Accent3 18" xfId="3129" xr:uid="{00000000-0005-0000-0000-000061020000}"/>
    <cellStyle name="Accent3 19" xfId="3135" xr:uid="{00000000-0005-0000-0000-000062020000}"/>
    <cellStyle name="Accent3 2" xfId="110" xr:uid="{00000000-0005-0000-0000-000063020000}"/>
    <cellStyle name="Accent3 2 2" xfId="288" xr:uid="{00000000-0005-0000-0000-000064020000}"/>
    <cellStyle name="Accent3 2 3" xfId="728" xr:uid="{00000000-0005-0000-0000-000065020000}"/>
    <cellStyle name="Accent3 20" xfId="3245" xr:uid="{00000000-0005-0000-0000-000066020000}"/>
    <cellStyle name="Accent3 21" xfId="3260" xr:uid="{00000000-0005-0000-0000-000067020000}"/>
    <cellStyle name="Accent3 22" xfId="3258" xr:uid="{00000000-0005-0000-0000-000068020000}"/>
    <cellStyle name="Accent3 23" xfId="3317" xr:uid="{00000000-0005-0000-0000-000069020000}"/>
    <cellStyle name="Accent3 24" xfId="3329" xr:uid="{00000000-0005-0000-0000-00006A020000}"/>
    <cellStyle name="Accent3 25" xfId="3483" xr:uid="{00000000-0005-0000-0000-00006B020000}"/>
    <cellStyle name="Accent3 26" xfId="3322" xr:uid="{00000000-0005-0000-0000-00006C020000}"/>
    <cellStyle name="Accent3 27" xfId="3443" xr:uid="{00000000-0005-0000-0000-00006D020000}"/>
    <cellStyle name="Accent3 28" xfId="3340" xr:uid="{00000000-0005-0000-0000-00006E020000}"/>
    <cellStyle name="Accent3 29" xfId="3477" xr:uid="{00000000-0005-0000-0000-00006F020000}"/>
    <cellStyle name="Accent3 3" xfId="249" xr:uid="{00000000-0005-0000-0000-000070020000}"/>
    <cellStyle name="Accent3 3 2" xfId="525" xr:uid="{00000000-0005-0000-0000-000071020000}"/>
    <cellStyle name="Accent3 3 3" xfId="729" xr:uid="{00000000-0005-0000-0000-000072020000}"/>
    <cellStyle name="Accent3 30" xfId="3437" xr:uid="{00000000-0005-0000-0000-000073020000}"/>
    <cellStyle name="Accent3 31" xfId="3471" xr:uid="{00000000-0005-0000-0000-000074020000}"/>
    <cellStyle name="Accent3 32" xfId="3470" xr:uid="{00000000-0005-0000-0000-000075020000}"/>
    <cellStyle name="Accent3 33" xfId="3504" xr:uid="{00000000-0005-0000-0000-000076020000}"/>
    <cellStyle name="Accent3 34" xfId="3524" xr:uid="{00000000-0005-0000-0000-000077020000}"/>
    <cellStyle name="Accent3 4" xfId="167" xr:uid="{00000000-0005-0000-0000-000078020000}"/>
    <cellStyle name="Accent3 4 2" xfId="730" xr:uid="{00000000-0005-0000-0000-000079020000}"/>
    <cellStyle name="Accent3 5" xfId="731" xr:uid="{00000000-0005-0000-0000-00007A020000}"/>
    <cellStyle name="Accent3 6" xfId="732" xr:uid="{00000000-0005-0000-0000-00007B020000}"/>
    <cellStyle name="Accent3 7" xfId="733" xr:uid="{00000000-0005-0000-0000-00007C020000}"/>
    <cellStyle name="Accent3 8" xfId="634" xr:uid="{00000000-0005-0000-0000-00007D020000}"/>
    <cellStyle name="Accent3 9" xfId="635" xr:uid="{00000000-0005-0000-0000-00007E020000}"/>
    <cellStyle name="Accent4" xfId="69" builtinId="41" customBuiltin="1"/>
    <cellStyle name="Accent4 - 20%" xfId="927" xr:uid="{00000000-0005-0000-0000-00007F020000}"/>
    <cellStyle name="Accent4 - 40%" xfId="928" xr:uid="{00000000-0005-0000-0000-000080020000}"/>
    <cellStyle name="Accent4 - 60%" xfId="929" xr:uid="{00000000-0005-0000-0000-000081020000}"/>
    <cellStyle name="Accent4 10" xfId="3169" xr:uid="{00000000-0005-0000-0000-000082020000}"/>
    <cellStyle name="Accent4 11" xfId="3199" xr:uid="{00000000-0005-0000-0000-000083020000}"/>
    <cellStyle name="Accent4 12" xfId="3221" xr:uid="{00000000-0005-0000-0000-000084020000}"/>
    <cellStyle name="Accent4 13" xfId="3178" xr:uid="{00000000-0005-0000-0000-000085020000}"/>
    <cellStyle name="Accent4 14" xfId="3189" xr:uid="{00000000-0005-0000-0000-000086020000}"/>
    <cellStyle name="Accent4 15" xfId="3134" xr:uid="{00000000-0005-0000-0000-000087020000}"/>
    <cellStyle name="Accent4 16" xfId="3172" xr:uid="{00000000-0005-0000-0000-000088020000}"/>
    <cellStyle name="Accent4 17" xfId="3164" xr:uid="{00000000-0005-0000-0000-000089020000}"/>
    <cellStyle name="Accent4 18" xfId="3211" xr:uid="{00000000-0005-0000-0000-00008A020000}"/>
    <cellStyle name="Accent4 19" xfId="3210" xr:uid="{00000000-0005-0000-0000-00008B020000}"/>
    <cellStyle name="Accent4 2" xfId="114" xr:uid="{00000000-0005-0000-0000-00008C020000}"/>
    <cellStyle name="Accent4 2 2" xfId="292" xr:uid="{00000000-0005-0000-0000-00008D020000}"/>
    <cellStyle name="Accent4 2 3" xfId="734" xr:uid="{00000000-0005-0000-0000-00008E020000}"/>
    <cellStyle name="Accent4 20" xfId="3248" xr:uid="{00000000-0005-0000-0000-00008F020000}"/>
    <cellStyle name="Accent4 21" xfId="3261" xr:uid="{00000000-0005-0000-0000-000090020000}"/>
    <cellStyle name="Accent4 22" xfId="3312" xr:uid="{00000000-0005-0000-0000-000091020000}"/>
    <cellStyle name="Accent4 23" xfId="3333" xr:uid="{00000000-0005-0000-0000-000092020000}"/>
    <cellStyle name="Accent4 24" xfId="3482" xr:uid="{00000000-0005-0000-0000-000093020000}"/>
    <cellStyle name="Accent4 25" xfId="3489" xr:uid="{00000000-0005-0000-0000-000094020000}"/>
    <cellStyle name="Accent4 26" xfId="3337" xr:uid="{00000000-0005-0000-0000-000095020000}"/>
    <cellStyle name="Accent4 27" xfId="3446" xr:uid="{00000000-0005-0000-0000-000096020000}"/>
    <cellStyle name="Accent4 28" xfId="3451" xr:uid="{00000000-0005-0000-0000-000097020000}"/>
    <cellStyle name="Accent4 29" xfId="3472" xr:uid="{00000000-0005-0000-0000-000098020000}"/>
    <cellStyle name="Accent4 3" xfId="253" xr:uid="{00000000-0005-0000-0000-000099020000}"/>
    <cellStyle name="Accent4 3 2" xfId="527" xr:uid="{00000000-0005-0000-0000-00009A020000}"/>
    <cellStyle name="Accent4 3 3" xfId="735" xr:uid="{00000000-0005-0000-0000-00009B020000}"/>
    <cellStyle name="Accent4 30" xfId="3341" xr:uid="{00000000-0005-0000-0000-00009C020000}"/>
    <cellStyle name="Accent4 31" xfId="3476" xr:uid="{00000000-0005-0000-0000-00009D020000}"/>
    <cellStyle name="Accent4 32" xfId="3305" xr:uid="{00000000-0005-0000-0000-00009E020000}"/>
    <cellStyle name="Accent4 33" xfId="3508" xr:uid="{00000000-0005-0000-0000-00009F020000}"/>
    <cellStyle name="Accent4 34" xfId="3525" xr:uid="{00000000-0005-0000-0000-0000A0020000}"/>
    <cellStyle name="Accent4 4" xfId="171" xr:uid="{00000000-0005-0000-0000-0000A1020000}"/>
    <cellStyle name="Accent4 4 2" xfId="736" xr:uid="{00000000-0005-0000-0000-0000A2020000}"/>
    <cellStyle name="Accent4 5" xfId="737" xr:uid="{00000000-0005-0000-0000-0000A3020000}"/>
    <cellStyle name="Accent4 6" xfId="738" xr:uid="{00000000-0005-0000-0000-0000A4020000}"/>
    <cellStyle name="Accent4 7" xfId="739" xr:uid="{00000000-0005-0000-0000-0000A5020000}"/>
    <cellStyle name="Accent4 8" xfId="624" xr:uid="{00000000-0005-0000-0000-0000A6020000}"/>
    <cellStyle name="Accent4 9" xfId="3140" xr:uid="{00000000-0005-0000-0000-0000A7020000}"/>
    <cellStyle name="Accent5" xfId="73" builtinId="45" customBuiltin="1"/>
    <cellStyle name="Accent5 - 20%" xfId="930" xr:uid="{00000000-0005-0000-0000-0000A8020000}"/>
    <cellStyle name="Accent5 - 40%" xfId="931" xr:uid="{00000000-0005-0000-0000-0000A9020000}"/>
    <cellStyle name="Accent5 - 60%" xfId="932" xr:uid="{00000000-0005-0000-0000-0000AA020000}"/>
    <cellStyle name="Accent5 10" xfId="3155" xr:uid="{00000000-0005-0000-0000-0000AB020000}"/>
    <cellStyle name="Accent5 11" xfId="3203" xr:uid="{00000000-0005-0000-0000-0000AC020000}"/>
    <cellStyle name="Accent5 12" xfId="3220" xr:uid="{00000000-0005-0000-0000-0000AD020000}"/>
    <cellStyle name="Accent5 13" xfId="3182" xr:uid="{00000000-0005-0000-0000-0000AE020000}"/>
    <cellStyle name="Accent5 14" xfId="3190" xr:uid="{00000000-0005-0000-0000-0000AF020000}"/>
    <cellStyle name="Accent5 15" xfId="3136" xr:uid="{00000000-0005-0000-0000-0000B0020000}"/>
    <cellStyle name="Accent5 16" xfId="3170" xr:uid="{00000000-0005-0000-0000-0000B1020000}"/>
    <cellStyle name="Accent5 17" xfId="3153" xr:uid="{00000000-0005-0000-0000-0000B2020000}"/>
    <cellStyle name="Accent5 18" xfId="3206" xr:uid="{00000000-0005-0000-0000-0000B3020000}"/>
    <cellStyle name="Accent5 19" xfId="3197" xr:uid="{00000000-0005-0000-0000-0000B4020000}"/>
    <cellStyle name="Accent5 2" xfId="118" xr:uid="{00000000-0005-0000-0000-0000B5020000}"/>
    <cellStyle name="Accent5 2 2" xfId="296" xr:uid="{00000000-0005-0000-0000-0000B6020000}"/>
    <cellStyle name="Accent5 2 3" xfId="740" xr:uid="{00000000-0005-0000-0000-0000B7020000}"/>
    <cellStyle name="Accent5 20" xfId="3251" xr:uid="{00000000-0005-0000-0000-0000B8020000}"/>
    <cellStyle name="Accent5 21" xfId="3262" xr:uid="{00000000-0005-0000-0000-0000B9020000}"/>
    <cellStyle name="Accent5 22" xfId="3315" xr:uid="{00000000-0005-0000-0000-0000BA020000}"/>
    <cellStyle name="Accent5 23" xfId="3320" xr:uid="{00000000-0005-0000-0000-0000BB020000}"/>
    <cellStyle name="Accent5 24" xfId="3325" xr:uid="{00000000-0005-0000-0000-0000BC020000}"/>
    <cellStyle name="Accent5 25" xfId="3450" xr:uid="{00000000-0005-0000-0000-0000BD020000}"/>
    <cellStyle name="Accent5 26" xfId="3236" xr:uid="{00000000-0005-0000-0000-0000BE020000}"/>
    <cellStyle name="Accent5 27" xfId="3474" xr:uid="{00000000-0005-0000-0000-0000BF020000}"/>
    <cellStyle name="Accent5 28" xfId="3486" xr:uid="{00000000-0005-0000-0000-0000C0020000}"/>
    <cellStyle name="Accent5 29" xfId="3441" xr:uid="{00000000-0005-0000-0000-0000C1020000}"/>
    <cellStyle name="Accent5 3" xfId="257" xr:uid="{00000000-0005-0000-0000-0000C2020000}"/>
    <cellStyle name="Accent5 3 2" xfId="529" xr:uid="{00000000-0005-0000-0000-0000C3020000}"/>
    <cellStyle name="Accent5 3 3" xfId="741" xr:uid="{00000000-0005-0000-0000-0000C4020000}"/>
    <cellStyle name="Accent5 30" xfId="3442" xr:uid="{00000000-0005-0000-0000-0000C5020000}"/>
    <cellStyle name="Accent5 31" xfId="3469" xr:uid="{00000000-0005-0000-0000-0000C6020000}"/>
    <cellStyle name="Accent5 32" xfId="3307" xr:uid="{00000000-0005-0000-0000-0000C7020000}"/>
    <cellStyle name="Accent5 33" xfId="3512" xr:uid="{00000000-0005-0000-0000-0000C8020000}"/>
    <cellStyle name="Accent5 34" xfId="3526" xr:uid="{00000000-0005-0000-0000-0000C9020000}"/>
    <cellStyle name="Accent5 4" xfId="175" xr:uid="{00000000-0005-0000-0000-0000CA020000}"/>
    <cellStyle name="Accent5 4 2" xfId="742" xr:uid="{00000000-0005-0000-0000-0000CB020000}"/>
    <cellStyle name="Accent5 5" xfId="743" xr:uid="{00000000-0005-0000-0000-0000CC020000}"/>
    <cellStyle name="Accent5 6" xfId="744" xr:uid="{00000000-0005-0000-0000-0000CD020000}"/>
    <cellStyle name="Accent5 7" xfId="745" xr:uid="{00000000-0005-0000-0000-0000CE020000}"/>
    <cellStyle name="Accent5 8" xfId="616" xr:uid="{00000000-0005-0000-0000-0000CF020000}"/>
    <cellStyle name="Accent5 9" xfId="3147" xr:uid="{00000000-0005-0000-0000-0000D0020000}"/>
    <cellStyle name="Accent6" xfId="77" builtinId="49" customBuiltin="1"/>
    <cellStyle name="Accent6 - 20%" xfId="933" xr:uid="{00000000-0005-0000-0000-0000D1020000}"/>
    <cellStyle name="Accent6 - 40%" xfId="934" xr:uid="{00000000-0005-0000-0000-0000D2020000}"/>
    <cellStyle name="Accent6 - 60%" xfId="935" xr:uid="{00000000-0005-0000-0000-0000D3020000}"/>
    <cellStyle name="Accent6 10" xfId="3165" xr:uid="{00000000-0005-0000-0000-0000D4020000}"/>
    <cellStyle name="Accent6 11" xfId="3202" xr:uid="{00000000-0005-0000-0000-0000D5020000}"/>
    <cellStyle name="Accent6 12" xfId="3132" xr:uid="{00000000-0005-0000-0000-0000D6020000}"/>
    <cellStyle name="Accent6 13" xfId="3166" xr:uid="{00000000-0005-0000-0000-0000D7020000}"/>
    <cellStyle name="Accent6 14" xfId="3168" xr:uid="{00000000-0005-0000-0000-0000D8020000}"/>
    <cellStyle name="Accent6 15" xfId="3207" xr:uid="{00000000-0005-0000-0000-0000D9020000}"/>
    <cellStyle name="Accent6 16" xfId="3133" xr:uid="{00000000-0005-0000-0000-0000DA020000}"/>
    <cellStyle name="Accent6 17" xfId="3177" xr:uid="{00000000-0005-0000-0000-0000DB020000}"/>
    <cellStyle name="Accent6 18" xfId="3188" xr:uid="{00000000-0005-0000-0000-0000DC020000}"/>
    <cellStyle name="Accent6 19" xfId="3144" xr:uid="{00000000-0005-0000-0000-0000DD020000}"/>
    <cellStyle name="Accent6 2" xfId="122" xr:uid="{00000000-0005-0000-0000-0000DE020000}"/>
    <cellStyle name="Accent6 2 2" xfId="300" xr:uid="{00000000-0005-0000-0000-0000DF020000}"/>
    <cellStyle name="Accent6 2 3" xfId="746" xr:uid="{00000000-0005-0000-0000-0000E0020000}"/>
    <cellStyle name="Accent6 20" xfId="3254" xr:uid="{00000000-0005-0000-0000-0000E1020000}"/>
    <cellStyle name="Accent6 21" xfId="3263" xr:uid="{00000000-0005-0000-0000-0000E2020000}"/>
    <cellStyle name="Accent6 22" xfId="3314" xr:uid="{00000000-0005-0000-0000-0000E3020000}"/>
    <cellStyle name="Accent6 23" xfId="3330" xr:uid="{00000000-0005-0000-0000-0000E4020000}"/>
    <cellStyle name="Accent6 24" xfId="3323" xr:uid="{00000000-0005-0000-0000-0000E5020000}"/>
    <cellStyle name="Accent6 25" xfId="3368" xr:uid="{00000000-0005-0000-0000-0000E6020000}"/>
    <cellStyle name="Accent6 26" xfId="3490" xr:uid="{00000000-0005-0000-0000-0000E7020000}"/>
    <cellStyle name="Accent6 27" xfId="3338" xr:uid="{00000000-0005-0000-0000-0000E8020000}"/>
    <cellStyle name="Accent6 28" xfId="3478" xr:uid="{00000000-0005-0000-0000-0000E9020000}"/>
    <cellStyle name="Accent6 29" xfId="3304" xr:uid="{00000000-0005-0000-0000-0000EA020000}"/>
    <cellStyle name="Accent6 3" xfId="261" xr:uid="{00000000-0005-0000-0000-0000EB020000}"/>
    <cellStyle name="Accent6 3 2" xfId="531" xr:uid="{00000000-0005-0000-0000-0000EC020000}"/>
    <cellStyle name="Accent6 3 3" xfId="747" xr:uid="{00000000-0005-0000-0000-0000ED020000}"/>
    <cellStyle name="Accent6 30" xfId="3328" xr:uid="{00000000-0005-0000-0000-0000EE020000}"/>
    <cellStyle name="Accent6 31" xfId="3484" xr:uid="{00000000-0005-0000-0000-0000EF020000}"/>
    <cellStyle name="Accent6 32" xfId="3321" xr:uid="{00000000-0005-0000-0000-0000F0020000}"/>
    <cellStyle name="Accent6 33" xfId="3516" xr:uid="{00000000-0005-0000-0000-0000F1020000}"/>
    <cellStyle name="Accent6 34" xfId="3527" xr:uid="{00000000-0005-0000-0000-0000F2020000}"/>
    <cellStyle name="Accent6 4" xfId="179" xr:uid="{00000000-0005-0000-0000-0000F3020000}"/>
    <cellStyle name="Accent6 4 2" xfId="748" xr:uid="{00000000-0005-0000-0000-0000F4020000}"/>
    <cellStyle name="Accent6 5" xfId="749" xr:uid="{00000000-0005-0000-0000-0000F5020000}"/>
    <cellStyle name="Accent6 6" xfId="750" xr:uid="{00000000-0005-0000-0000-0000F6020000}"/>
    <cellStyle name="Accent6 7" xfId="751" xr:uid="{00000000-0005-0000-0000-0000F7020000}"/>
    <cellStyle name="Accent6 8" xfId="627" xr:uid="{00000000-0005-0000-0000-0000F8020000}"/>
    <cellStyle name="Accent6 9" xfId="3146" xr:uid="{00000000-0005-0000-0000-0000F9020000}"/>
    <cellStyle name="al_laroux_7_laroux_1_²ðò²Ê´²ÜÎ" xfId="936" xr:uid="{00000000-0005-0000-0000-0000FA020000}"/>
    <cellStyle name="Bad" xfId="46" builtinId="27" customBuiltin="1"/>
    <cellStyle name="Bad 2" xfId="92" xr:uid="{00000000-0005-0000-0000-0000FB020000}"/>
    <cellStyle name="Bad 2 2" xfId="270" xr:uid="{00000000-0005-0000-0000-0000FC020000}"/>
    <cellStyle name="Bad 2 3" xfId="752" xr:uid="{00000000-0005-0000-0000-0000FD020000}"/>
    <cellStyle name="Bad 3" xfId="231" xr:uid="{00000000-0005-0000-0000-0000FE020000}"/>
    <cellStyle name="Bad 3 2" xfId="533" xr:uid="{00000000-0005-0000-0000-0000FF020000}"/>
    <cellStyle name="Bad 3 3" xfId="753" xr:uid="{00000000-0005-0000-0000-000000030000}"/>
    <cellStyle name="Bad 4" xfId="149" xr:uid="{00000000-0005-0000-0000-000001030000}"/>
    <cellStyle name="Bad 4 2" xfId="754" xr:uid="{00000000-0005-0000-0000-000002030000}"/>
    <cellStyle name="Bad 5" xfId="755" xr:uid="{00000000-0005-0000-0000-000003030000}"/>
    <cellStyle name="Bad 6" xfId="756" xr:uid="{00000000-0005-0000-0000-000004030000}"/>
    <cellStyle name="Bad 7" xfId="757" xr:uid="{00000000-0005-0000-0000-000005030000}"/>
    <cellStyle name="Body" xfId="937" xr:uid="{00000000-0005-0000-0000-000006030000}"/>
    <cellStyle name="Calculation" xfId="50" builtinId="22" customBuiltin="1"/>
    <cellStyle name="Calculation 2" xfId="96" xr:uid="{00000000-0005-0000-0000-000007030000}"/>
    <cellStyle name="Calculation 2 2" xfId="274" xr:uid="{00000000-0005-0000-0000-000008030000}"/>
    <cellStyle name="Calculation 2 3" xfId="758" xr:uid="{00000000-0005-0000-0000-000009030000}"/>
    <cellStyle name="Calculation 3" xfId="235" xr:uid="{00000000-0005-0000-0000-00000A030000}"/>
    <cellStyle name="Calculation 3 2" xfId="535" xr:uid="{00000000-0005-0000-0000-00000B030000}"/>
    <cellStyle name="Calculation 3 3" xfId="759" xr:uid="{00000000-0005-0000-0000-00000C030000}"/>
    <cellStyle name="Calculation 4" xfId="153" xr:uid="{00000000-0005-0000-0000-00000D030000}"/>
    <cellStyle name="Calculation 4 2" xfId="760" xr:uid="{00000000-0005-0000-0000-00000E030000}"/>
    <cellStyle name="Calculation 5" xfId="761" xr:uid="{00000000-0005-0000-0000-00000F030000}"/>
    <cellStyle name="Calculation 6" xfId="762" xr:uid="{00000000-0005-0000-0000-000010030000}"/>
    <cellStyle name="Calculation 7" xfId="763" xr:uid="{00000000-0005-0000-0000-000011030000}"/>
    <cellStyle name="Celkem" xfId="425" xr:uid="{00000000-0005-0000-0000-000012030000}"/>
    <cellStyle name="Check Cell" xfId="52" builtinId="23" customBuiltin="1"/>
    <cellStyle name="Check Cell 2" xfId="98" xr:uid="{00000000-0005-0000-0000-000013030000}"/>
    <cellStyle name="Check Cell 2 2" xfId="276" xr:uid="{00000000-0005-0000-0000-000014030000}"/>
    <cellStyle name="Check Cell 2 3" xfId="764" xr:uid="{00000000-0005-0000-0000-000015030000}"/>
    <cellStyle name="Check Cell 3" xfId="237" xr:uid="{00000000-0005-0000-0000-000016030000}"/>
    <cellStyle name="Check Cell 3 2" xfId="537" xr:uid="{00000000-0005-0000-0000-000017030000}"/>
    <cellStyle name="Check Cell 3 3" xfId="765" xr:uid="{00000000-0005-0000-0000-000018030000}"/>
    <cellStyle name="Check Cell 4" xfId="155" xr:uid="{00000000-0005-0000-0000-000019030000}"/>
    <cellStyle name="Check Cell 4 2" xfId="766" xr:uid="{00000000-0005-0000-0000-00001A030000}"/>
    <cellStyle name="Check Cell 5" xfId="767" xr:uid="{00000000-0005-0000-0000-00001B030000}"/>
    <cellStyle name="Check Cell 6" xfId="768" xr:uid="{00000000-0005-0000-0000-00001C030000}"/>
    <cellStyle name="Check Cell 7" xfId="769" xr:uid="{00000000-0005-0000-0000-00001D030000}"/>
    <cellStyle name="Chybně" xfId="426" xr:uid="{00000000-0005-0000-0000-00001E030000}"/>
    <cellStyle name="Comma" xfId="18" builtinId="3"/>
    <cellStyle name="Comma 10" xfId="939" xr:uid="{00000000-0005-0000-0000-00001F030000}"/>
    <cellStyle name="Comma 10 2" xfId="3174" xr:uid="{00000000-0005-0000-0000-000020030000}"/>
    <cellStyle name="Comma 11" xfId="940" xr:uid="{00000000-0005-0000-0000-000021030000}"/>
    <cellStyle name="Comma 11 2" xfId="3185" xr:uid="{00000000-0005-0000-0000-000022030000}"/>
    <cellStyle name="Comma 12" xfId="938" xr:uid="{00000000-0005-0000-0000-000023030000}"/>
    <cellStyle name="Comma 12 2" xfId="3208" xr:uid="{00000000-0005-0000-0000-000024030000}"/>
    <cellStyle name="Comma 12 3" xfId="4220" xr:uid="{7675A907-411A-48FF-B30F-D1B216973ABF}"/>
    <cellStyle name="Comma 13" xfId="1023" xr:uid="{00000000-0005-0000-0000-000025030000}"/>
    <cellStyle name="Comma 13 2" xfId="3222" xr:uid="{00000000-0005-0000-0000-000026030000}"/>
    <cellStyle name="Comma 14" xfId="1028" xr:uid="{00000000-0005-0000-0000-000027030000}"/>
    <cellStyle name="Comma 15" xfId="1035" xr:uid="{00000000-0005-0000-0000-000028030000}"/>
    <cellStyle name="Comma 16" xfId="1054" xr:uid="{00000000-0005-0000-0000-000029030000}"/>
    <cellStyle name="Comma 17" xfId="1446" xr:uid="{00000000-0005-0000-0000-00002A030000}"/>
    <cellStyle name="Comma 18" xfId="1521" xr:uid="{00000000-0005-0000-0000-00002B030000}"/>
    <cellStyle name="Comma 19" xfId="770" xr:uid="{00000000-0005-0000-0000-00002C030000}"/>
    <cellStyle name="Comma 2" xfId="21" xr:uid="{00000000-0005-0000-0000-00002D030000}"/>
    <cellStyle name="Comma 2 2" xfId="23" xr:uid="{00000000-0005-0000-0000-00002E030000}"/>
    <cellStyle name="Comma 2 2 10" xfId="487" xr:uid="{00000000-0005-0000-0000-00002F030000}"/>
    <cellStyle name="Comma 2 2 11" xfId="3265" xr:uid="{00000000-0005-0000-0000-000030030000}"/>
    <cellStyle name="Comma 2 2 11 2" xfId="3602" xr:uid="{00000000-0005-0000-0000-000031030000}"/>
    <cellStyle name="Comma 2 2 11 2 2" xfId="4192" xr:uid="{00000000-0005-0000-0000-000032030000}"/>
    <cellStyle name="Comma 2 2 11 2 3" xfId="4213" xr:uid="{2598E0A4-6ECA-4DE9-A276-602F67D66368}"/>
    <cellStyle name="Comma 2 2 11 3" xfId="3962" xr:uid="{00000000-0005-0000-0000-000033030000}"/>
    <cellStyle name="Comma 2 2 12" xfId="3600" xr:uid="{00000000-0005-0000-0000-000034030000}"/>
    <cellStyle name="Comma 2 2 12 2" xfId="4191" xr:uid="{00000000-0005-0000-0000-000035030000}"/>
    <cellStyle name="Comma 2 2 12 3" xfId="4219" xr:uid="{766553A2-D5C0-49C4-962C-F06CDD2AF0EC}"/>
    <cellStyle name="Comma 2 2 13" xfId="3607" xr:uid="{00000000-0005-0000-0000-000036030000}"/>
    <cellStyle name="Comma 2 2 2" xfId="84" xr:uid="{00000000-0005-0000-0000-000037030000}"/>
    <cellStyle name="Comma 2 2 2 2" xfId="542" xr:uid="{00000000-0005-0000-0000-000038030000}"/>
    <cellStyle name="Comma 2 2 2 2 2" xfId="3774" xr:uid="{00000000-0005-0000-0000-000039030000}"/>
    <cellStyle name="Comma 2 2 2 3" xfId="771" xr:uid="{00000000-0005-0000-0000-00003A030000}"/>
    <cellStyle name="Comma 2 2 2 4" xfId="3266" xr:uid="{00000000-0005-0000-0000-00003B030000}"/>
    <cellStyle name="Comma 2 2 2 4 2" xfId="3963" xr:uid="{00000000-0005-0000-0000-00003C030000}"/>
    <cellStyle name="Comma 2 2 2 5" xfId="3611" xr:uid="{00000000-0005-0000-0000-00003D030000}"/>
    <cellStyle name="Comma 2 2 3" xfId="352" xr:uid="{00000000-0005-0000-0000-00003E030000}"/>
    <cellStyle name="Comma 2 2 3 2" xfId="772" xr:uid="{00000000-0005-0000-0000-00003F030000}"/>
    <cellStyle name="Comma 2 2 4" xfId="541" xr:uid="{00000000-0005-0000-0000-000040030000}"/>
    <cellStyle name="Comma 2 2 4 2" xfId="773" xr:uid="{00000000-0005-0000-0000-000041030000}"/>
    <cellStyle name="Comma 2 2 4 3" xfId="3773" xr:uid="{00000000-0005-0000-0000-000042030000}"/>
    <cellStyle name="Comma 2 2 5" xfId="774" xr:uid="{00000000-0005-0000-0000-000043030000}"/>
    <cellStyle name="Comma 2 2 6" xfId="775" xr:uid="{00000000-0005-0000-0000-000044030000}"/>
    <cellStyle name="Comma 2 2 7" xfId="1024" xr:uid="{00000000-0005-0000-0000-000045030000}"/>
    <cellStyle name="Comma 2 2 8" xfId="1029" xr:uid="{00000000-0005-0000-0000-000046030000}"/>
    <cellStyle name="Comma 2 2 9" xfId="1036" xr:uid="{00000000-0005-0000-0000-000047030000}"/>
    <cellStyle name="Comma 2 3" xfId="39" xr:uid="{00000000-0005-0000-0000-000048030000}"/>
    <cellStyle name="Comma 2 3 2" xfId="614" xr:uid="{00000000-0005-0000-0000-000049030000}"/>
    <cellStyle name="Comma 2 4" xfId="338" xr:uid="{00000000-0005-0000-0000-00004A030000}"/>
    <cellStyle name="Comma 2 5" xfId="776" xr:uid="{00000000-0005-0000-0000-00004B030000}"/>
    <cellStyle name="Comma 2 6" xfId="777" xr:uid="{00000000-0005-0000-0000-00004C030000}"/>
    <cellStyle name="Comma 2 7" xfId="778" xr:uid="{00000000-0005-0000-0000-00004D030000}"/>
    <cellStyle name="Comma 2 8" xfId="779" xr:uid="{00000000-0005-0000-0000-00004E030000}"/>
    <cellStyle name="Comma 2 9" xfId="556" xr:uid="{00000000-0005-0000-0000-00004F030000}"/>
    <cellStyle name="Comma 20" xfId="2649" xr:uid="{00000000-0005-0000-0000-000050030000}"/>
    <cellStyle name="Comma 21" xfId="615" xr:uid="{00000000-0005-0000-0000-000051030000}"/>
    <cellStyle name="Comma 22" xfId="3227" xr:uid="{00000000-0005-0000-0000-000052030000}"/>
    <cellStyle name="Comma 22 2" xfId="3938" xr:uid="{00000000-0005-0000-0000-000053030000}"/>
    <cellStyle name="Comma 23" xfId="4208" xr:uid="{E43872D4-4C9B-42C2-A181-22762983CD81}"/>
    <cellStyle name="Comma 24" xfId="4211" xr:uid="{3621D98E-3DE4-450C-BC2A-198E3F8AA1C1}"/>
    <cellStyle name="Comma 3" xfId="30" xr:uid="{00000000-0005-0000-0000-000054030000}"/>
    <cellStyle name="Comma 3 2" xfId="353" xr:uid="{00000000-0005-0000-0000-000055030000}"/>
    <cellStyle name="Comma 3 2 2" xfId="781" xr:uid="{00000000-0005-0000-0000-000056030000}"/>
    <cellStyle name="Comma 3 3" xfId="339" xr:uid="{00000000-0005-0000-0000-000057030000}"/>
    <cellStyle name="Comma 3 4" xfId="544" xr:uid="{00000000-0005-0000-0000-000058030000}"/>
    <cellStyle name="Comma 3 4 2" xfId="782" xr:uid="{00000000-0005-0000-0000-000059030000}"/>
    <cellStyle name="Comma 3 4 3" xfId="3776" xr:uid="{00000000-0005-0000-0000-00005A030000}"/>
    <cellStyle name="Comma 3 5" xfId="783" xr:uid="{00000000-0005-0000-0000-00005B030000}"/>
    <cellStyle name="Comma 3 6" xfId="784" xr:uid="{00000000-0005-0000-0000-00005C030000}"/>
    <cellStyle name="Comma 3 7" xfId="780" xr:uid="{00000000-0005-0000-0000-00005D030000}"/>
    <cellStyle name="Comma 3 8" xfId="3268" xr:uid="{00000000-0005-0000-0000-00005E030000}"/>
    <cellStyle name="Comma 3 8 2" xfId="3965" xr:uid="{00000000-0005-0000-0000-00005F030000}"/>
    <cellStyle name="Comma 3 9" xfId="3609" xr:uid="{00000000-0005-0000-0000-000060030000}"/>
    <cellStyle name="Comma 4" xfId="13" xr:uid="{00000000-0005-0000-0000-000061030000}"/>
    <cellStyle name="Comma 4 2" xfId="343" xr:uid="{00000000-0005-0000-0000-000062030000}"/>
    <cellStyle name="Comma 4 2 2" xfId="786" xr:uid="{00000000-0005-0000-0000-000063030000}"/>
    <cellStyle name="Comma 4 2 2 2" xfId="3577" xr:uid="{00000000-0005-0000-0000-000064030000}"/>
    <cellStyle name="Comma 4 2 2 2 2" xfId="4183" xr:uid="{00000000-0005-0000-0000-000065030000}"/>
    <cellStyle name="Comma 4 2 3" xfId="3565" xr:uid="{00000000-0005-0000-0000-000066030000}"/>
    <cellStyle name="Comma 4 2 3 2" xfId="4174" xr:uid="{00000000-0005-0000-0000-000067030000}"/>
    <cellStyle name="Comma 4 2 4" xfId="3723" xr:uid="{00000000-0005-0000-0000-000068030000}"/>
    <cellStyle name="Comma 4 3" xfId="787" xr:uid="{00000000-0005-0000-0000-000069030000}"/>
    <cellStyle name="Comma 4 3 2" xfId="3580" xr:uid="{00000000-0005-0000-0000-00006A030000}"/>
    <cellStyle name="Comma 4 3 2 2" xfId="4186" xr:uid="{00000000-0005-0000-0000-00006B030000}"/>
    <cellStyle name="Comma 4 3 3" xfId="3568" xr:uid="{00000000-0005-0000-0000-00006C030000}"/>
    <cellStyle name="Comma 4 3 3 2" xfId="4177" xr:uid="{00000000-0005-0000-0000-00006D030000}"/>
    <cellStyle name="Comma 4 4" xfId="788" xr:uid="{00000000-0005-0000-0000-00006E030000}"/>
    <cellStyle name="Comma 4 4 2" xfId="3571" xr:uid="{00000000-0005-0000-0000-00006F030000}"/>
    <cellStyle name="Comma 4 4 2 2" xfId="4180" xr:uid="{00000000-0005-0000-0000-000070030000}"/>
    <cellStyle name="Comma 4 5" xfId="789" xr:uid="{00000000-0005-0000-0000-000071030000}"/>
    <cellStyle name="Comma 4 6" xfId="790" xr:uid="{00000000-0005-0000-0000-000072030000}"/>
    <cellStyle name="Comma 4 7" xfId="785" xr:uid="{00000000-0005-0000-0000-000073030000}"/>
    <cellStyle name="Comma 4 8" xfId="494" xr:uid="{00000000-0005-0000-0000-000074030000}"/>
    <cellStyle name="Comma 4 9" xfId="3558" xr:uid="{00000000-0005-0000-0000-000075030000}"/>
    <cellStyle name="Comma 4 9 2" xfId="4171" xr:uid="{00000000-0005-0000-0000-000076030000}"/>
    <cellStyle name="Comma 5" xfId="345" xr:uid="{00000000-0005-0000-0000-000077030000}"/>
    <cellStyle name="Comma 5 2" xfId="941" xr:uid="{00000000-0005-0000-0000-000078030000}"/>
    <cellStyle name="Comma 5 2 2" xfId="3591" xr:uid="{00000000-0005-0000-0000-000079030000}"/>
    <cellStyle name="Comma 5 2 3" xfId="3575" xr:uid="{00000000-0005-0000-0000-00007A030000}"/>
    <cellStyle name="Comma 5 3" xfId="791" xr:uid="{00000000-0005-0000-0000-00007B030000}"/>
    <cellStyle name="Comma 5 3 2" xfId="3596" xr:uid="{00000000-0005-0000-0000-00007C030000}"/>
    <cellStyle name="Comma 5 3 3" xfId="3584" xr:uid="{00000000-0005-0000-0000-00007D030000}"/>
    <cellStyle name="Comma 5 4" xfId="3587" xr:uid="{00000000-0005-0000-0000-00007E030000}"/>
    <cellStyle name="Comma 6" xfId="398" xr:uid="{00000000-0005-0000-0000-00007F030000}"/>
    <cellStyle name="Comma 6 2" xfId="942" xr:uid="{00000000-0005-0000-0000-000080030000}"/>
    <cellStyle name="Comma 6 2 2" xfId="3588" xr:uid="{00000000-0005-0000-0000-000081030000}"/>
    <cellStyle name="Comma 6 3" xfId="520" xr:uid="{00000000-0005-0000-0000-000082030000}"/>
    <cellStyle name="Comma 6 4" xfId="792" xr:uid="{00000000-0005-0000-0000-000083030000}"/>
    <cellStyle name="Comma 7" xfId="400" xr:uid="{00000000-0005-0000-0000-000084030000}"/>
    <cellStyle name="Comma 7 2" xfId="943" xr:uid="{00000000-0005-0000-0000-000085030000}"/>
    <cellStyle name="Comma 7 2 2" xfId="3593" xr:uid="{00000000-0005-0000-0000-000086030000}"/>
    <cellStyle name="Comma 7 3" xfId="793" xr:uid="{00000000-0005-0000-0000-000087030000}"/>
    <cellStyle name="Comma 8" xfId="468" xr:uid="{00000000-0005-0000-0000-000088030000}"/>
    <cellStyle name="Comma 8 2" xfId="944" xr:uid="{00000000-0005-0000-0000-000089030000}"/>
    <cellStyle name="Comma 8 3" xfId="794" xr:uid="{00000000-0005-0000-0000-00008A030000}"/>
    <cellStyle name="Comma 8 4" xfId="3739" xr:uid="{00000000-0005-0000-0000-00008B030000}"/>
    <cellStyle name="Comma 9" xfId="483" xr:uid="{00000000-0005-0000-0000-00008C030000}"/>
    <cellStyle name="Comma 9 2" xfId="945" xr:uid="{00000000-0005-0000-0000-00008D030000}"/>
    <cellStyle name="Comma 9 3" xfId="3754" xr:uid="{00000000-0005-0000-0000-00008E030000}"/>
    <cellStyle name="Date" xfId="946" xr:uid="{00000000-0005-0000-0000-00008F030000}"/>
    <cellStyle name="Dezimal [0]_laroux" xfId="947" xr:uid="{00000000-0005-0000-0000-000090030000}"/>
    <cellStyle name="Dezimal_laroux" xfId="948" xr:uid="{00000000-0005-0000-0000-000091030000}"/>
    <cellStyle name="Emphasis 1" xfId="949" xr:uid="{00000000-0005-0000-0000-000092030000}"/>
    <cellStyle name="Emphasis 2" xfId="950" xr:uid="{00000000-0005-0000-0000-000093030000}"/>
    <cellStyle name="Emphasis 3" xfId="951" xr:uid="{00000000-0005-0000-0000-000094030000}"/>
    <cellStyle name="Euro" xfId="492" xr:uid="{00000000-0005-0000-0000-000095030000}"/>
    <cellStyle name="Euro 10" xfId="1037" xr:uid="{00000000-0005-0000-0000-000096030000}"/>
    <cellStyle name="Euro 11" xfId="3143" xr:uid="{00000000-0005-0000-0000-000097030000}"/>
    <cellStyle name="Euro 2" xfId="795" xr:uid="{00000000-0005-0000-0000-000098030000}"/>
    <cellStyle name="Euro 2 2" xfId="953" xr:uid="{00000000-0005-0000-0000-000099030000}"/>
    <cellStyle name="Euro 3" xfId="796" xr:uid="{00000000-0005-0000-0000-00009A030000}"/>
    <cellStyle name="Euro 4" xfId="797" xr:uid="{00000000-0005-0000-0000-00009B030000}"/>
    <cellStyle name="Euro 5" xfId="798" xr:uid="{00000000-0005-0000-0000-00009C030000}"/>
    <cellStyle name="Euro 6" xfId="799" xr:uid="{00000000-0005-0000-0000-00009D030000}"/>
    <cellStyle name="Euro 7" xfId="952" xr:uid="{00000000-0005-0000-0000-00009E030000}"/>
    <cellStyle name="Euro 8" xfId="1025" xr:uid="{00000000-0005-0000-0000-00009F030000}"/>
    <cellStyle name="Euro 9" xfId="1030" xr:uid="{00000000-0005-0000-0000-0000A0030000}"/>
    <cellStyle name="Excel.Chart" xfId="954" xr:uid="{00000000-0005-0000-0000-0000A1030000}"/>
    <cellStyle name="Explanatory Text" xfId="55" builtinId="53" customBuiltin="1"/>
    <cellStyle name="Explanatory Text 2" xfId="100" xr:uid="{00000000-0005-0000-0000-0000A2030000}"/>
    <cellStyle name="Explanatory Text 2 2" xfId="278" xr:uid="{00000000-0005-0000-0000-0000A3030000}"/>
    <cellStyle name="Explanatory Text 2 3" xfId="800" xr:uid="{00000000-0005-0000-0000-0000A4030000}"/>
    <cellStyle name="Explanatory Text 3" xfId="239" xr:uid="{00000000-0005-0000-0000-0000A5030000}"/>
    <cellStyle name="Explanatory Text 3 2" xfId="546" xr:uid="{00000000-0005-0000-0000-0000A6030000}"/>
    <cellStyle name="Explanatory Text 3 3" xfId="801" xr:uid="{00000000-0005-0000-0000-0000A7030000}"/>
    <cellStyle name="Explanatory Text 4" xfId="157" xr:uid="{00000000-0005-0000-0000-0000A8030000}"/>
    <cellStyle name="Explanatory Text 4 2" xfId="802" xr:uid="{00000000-0005-0000-0000-0000A9030000}"/>
    <cellStyle name="Explanatory Text 5" xfId="803" xr:uid="{00000000-0005-0000-0000-0000AA030000}"/>
    <cellStyle name="Explanatory Text 6" xfId="804" xr:uid="{00000000-0005-0000-0000-0000AB030000}"/>
    <cellStyle name="Explanatory Text 7" xfId="805" xr:uid="{00000000-0005-0000-0000-0000AC030000}"/>
    <cellStyle name="Fixed" xfId="955" xr:uid="{00000000-0005-0000-0000-0000AD030000}"/>
    <cellStyle name="Good" xfId="45" builtinId="26" customBuiltin="1"/>
    <cellStyle name="Good 2" xfId="91" xr:uid="{00000000-0005-0000-0000-0000AE030000}"/>
    <cellStyle name="Good 2 2" xfId="269" xr:uid="{00000000-0005-0000-0000-0000AF030000}"/>
    <cellStyle name="Good 2 3" xfId="806" xr:uid="{00000000-0005-0000-0000-0000B0030000}"/>
    <cellStyle name="Good 3" xfId="230" xr:uid="{00000000-0005-0000-0000-0000B1030000}"/>
    <cellStyle name="Good 3 2" xfId="548" xr:uid="{00000000-0005-0000-0000-0000B2030000}"/>
    <cellStyle name="Good 3 3" xfId="807" xr:uid="{00000000-0005-0000-0000-0000B3030000}"/>
    <cellStyle name="Good 4" xfId="148" xr:uid="{00000000-0005-0000-0000-0000B4030000}"/>
    <cellStyle name="Good 4 2" xfId="808" xr:uid="{00000000-0005-0000-0000-0000B5030000}"/>
    <cellStyle name="Good 5" xfId="809" xr:uid="{00000000-0005-0000-0000-0000B6030000}"/>
    <cellStyle name="Good 6" xfId="810" xr:uid="{00000000-0005-0000-0000-0000B7030000}"/>
    <cellStyle name="Good 7" xfId="811" xr:uid="{00000000-0005-0000-0000-0000B8030000}"/>
    <cellStyle name="Heading 1" xfId="41" builtinId="16" customBuiltin="1"/>
    <cellStyle name="Heading 1 2" xfId="87" xr:uid="{00000000-0005-0000-0000-0000B9030000}"/>
    <cellStyle name="Heading 1 2 2" xfId="265" xr:uid="{00000000-0005-0000-0000-0000BA030000}"/>
    <cellStyle name="Heading 1 2 3" xfId="812" xr:uid="{00000000-0005-0000-0000-0000BB030000}"/>
    <cellStyle name="Heading 1 3" xfId="226" xr:uid="{00000000-0005-0000-0000-0000BC030000}"/>
    <cellStyle name="Heading 1 3 2" xfId="813" xr:uid="{00000000-0005-0000-0000-0000BD030000}"/>
    <cellStyle name="Heading 1 4" xfId="144" xr:uid="{00000000-0005-0000-0000-0000BE030000}"/>
    <cellStyle name="Heading 1 4 2" xfId="814" xr:uid="{00000000-0005-0000-0000-0000BF030000}"/>
    <cellStyle name="Heading 1 5" xfId="815" xr:uid="{00000000-0005-0000-0000-0000C0030000}"/>
    <cellStyle name="Heading 1 6" xfId="816" xr:uid="{00000000-0005-0000-0000-0000C1030000}"/>
    <cellStyle name="Heading 1 7" xfId="817" xr:uid="{00000000-0005-0000-0000-0000C2030000}"/>
    <cellStyle name="Heading 2" xfId="42" builtinId="17" customBuiltin="1"/>
    <cellStyle name="Heading 2 2" xfId="88" xr:uid="{00000000-0005-0000-0000-0000C3030000}"/>
    <cellStyle name="Heading 2 2 2" xfId="266" xr:uid="{00000000-0005-0000-0000-0000C4030000}"/>
    <cellStyle name="Heading 2 2 3" xfId="818" xr:uid="{00000000-0005-0000-0000-0000C5030000}"/>
    <cellStyle name="Heading 2 3" xfId="227" xr:uid="{00000000-0005-0000-0000-0000C6030000}"/>
    <cellStyle name="Heading 2 3 2" xfId="819" xr:uid="{00000000-0005-0000-0000-0000C7030000}"/>
    <cellStyle name="Heading 2 4" xfId="145" xr:uid="{00000000-0005-0000-0000-0000C8030000}"/>
    <cellStyle name="Heading 2 4 2" xfId="820" xr:uid="{00000000-0005-0000-0000-0000C9030000}"/>
    <cellStyle name="Heading 2 5" xfId="821" xr:uid="{00000000-0005-0000-0000-0000CA030000}"/>
    <cellStyle name="Heading 2 6" xfId="822" xr:uid="{00000000-0005-0000-0000-0000CB030000}"/>
    <cellStyle name="Heading 2 7" xfId="823" xr:uid="{00000000-0005-0000-0000-0000CC030000}"/>
    <cellStyle name="Heading 3" xfId="43" builtinId="18" customBuiltin="1"/>
    <cellStyle name="Heading 3 2" xfId="89" xr:uid="{00000000-0005-0000-0000-0000CD030000}"/>
    <cellStyle name="Heading 3 2 2" xfId="267" xr:uid="{00000000-0005-0000-0000-0000CE030000}"/>
    <cellStyle name="Heading 3 2 3" xfId="824" xr:uid="{00000000-0005-0000-0000-0000CF030000}"/>
    <cellStyle name="Heading 3 3" xfId="228" xr:uid="{00000000-0005-0000-0000-0000D0030000}"/>
    <cellStyle name="Heading 3 3 2" xfId="825" xr:uid="{00000000-0005-0000-0000-0000D1030000}"/>
    <cellStyle name="Heading 3 4" xfId="146" xr:uid="{00000000-0005-0000-0000-0000D2030000}"/>
    <cellStyle name="Heading 3 4 2" xfId="826" xr:uid="{00000000-0005-0000-0000-0000D3030000}"/>
    <cellStyle name="Heading 3 5" xfId="827" xr:uid="{00000000-0005-0000-0000-0000D4030000}"/>
    <cellStyle name="Heading 3 6" xfId="828" xr:uid="{00000000-0005-0000-0000-0000D5030000}"/>
    <cellStyle name="Heading 3 7" xfId="829" xr:uid="{00000000-0005-0000-0000-0000D6030000}"/>
    <cellStyle name="Heading 4" xfId="44" builtinId="19" customBuiltin="1"/>
    <cellStyle name="Heading 4 2" xfId="90" xr:uid="{00000000-0005-0000-0000-0000D7030000}"/>
    <cellStyle name="Heading 4 2 2" xfId="268" xr:uid="{00000000-0005-0000-0000-0000D8030000}"/>
    <cellStyle name="Heading 4 2 3" xfId="830" xr:uid="{00000000-0005-0000-0000-0000D9030000}"/>
    <cellStyle name="Heading 4 3" xfId="229" xr:uid="{00000000-0005-0000-0000-0000DA030000}"/>
    <cellStyle name="Heading 4 3 2" xfId="831" xr:uid="{00000000-0005-0000-0000-0000DB030000}"/>
    <cellStyle name="Heading 4 4" xfId="147" xr:uid="{00000000-0005-0000-0000-0000DC030000}"/>
    <cellStyle name="Heading 4 4 2" xfId="832" xr:uid="{00000000-0005-0000-0000-0000DD030000}"/>
    <cellStyle name="Heading 4 5" xfId="833" xr:uid="{00000000-0005-0000-0000-0000DE030000}"/>
    <cellStyle name="Heading 4 6" xfId="834" xr:uid="{00000000-0005-0000-0000-0000DF030000}"/>
    <cellStyle name="Heading 4 7" xfId="835" xr:uid="{00000000-0005-0000-0000-0000E0030000}"/>
    <cellStyle name="Heading1" xfId="956" xr:uid="{00000000-0005-0000-0000-0000E1030000}"/>
    <cellStyle name="Heading2" xfId="957" xr:uid="{00000000-0005-0000-0000-0000E2030000}"/>
    <cellStyle name="Hyperlink" xfId="24" builtinId="8"/>
    <cellStyle name="Hyperlink 2" xfId="427" xr:uid="{00000000-0005-0000-0000-0000E3030000}"/>
    <cellStyle name="Îáû÷íûé_AMD" xfId="498" xr:uid="{00000000-0005-0000-0000-0000E4030000}"/>
    <cellStyle name="imf-one decimal" xfId="958" xr:uid="{00000000-0005-0000-0000-0000E5030000}"/>
    <cellStyle name="imf-zero decimal" xfId="959" xr:uid="{00000000-0005-0000-0000-0000E6030000}"/>
    <cellStyle name="Input" xfId="48" builtinId="20" customBuiltin="1"/>
    <cellStyle name="Input 2" xfId="94" xr:uid="{00000000-0005-0000-0000-0000E7030000}"/>
    <cellStyle name="Input 2 2" xfId="272" xr:uid="{00000000-0005-0000-0000-0000E8030000}"/>
    <cellStyle name="Input 2 3" xfId="836" xr:uid="{00000000-0005-0000-0000-0000E9030000}"/>
    <cellStyle name="Input 3" xfId="233" xr:uid="{00000000-0005-0000-0000-0000EA030000}"/>
    <cellStyle name="Input 3 2" xfId="558" xr:uid="{00000000-0005-0000-0000-0000EB030000}"/>
    <cellStyle name="Input 3 3" xfId="837" xr:uid="{00000000-0005-0000-0000-0000EC030000}"/>
    <cellStyle name="Input 4" xfId="151" xr:uid="{00000000-0005-0000-0000-0000ED030000}"/>
    <cellStyle name="Input 4 2" xfId="838" xr:uid="{00000000-0005-0000-0000-0000EE030000}"/>
    <cellStyle name="Input 5" xfId="839" xr:uid="{00000000-0005-0000-0000-0000EF030000}"/>
    <cellStyle name="Input 6" xfId="840" xr:uid="{00000000-0005-0000-0000-0000F0030000}"/>
    <cellStyle name="Input 7" xfId="841" xr:uid="{00000000-0005-0000-0000-0000F1030000}"/>
    <cellStyle name="Kontrolní buňka" xfId="428" xr:uid="{00000000-0005-0000-0000-0000F2030000}"/>
    <cellStyle name="Linked Cell" xfId="51" builtinId="24" customBuiltin="1"/>
    <cellStyle name="Linked Cell 2" xfId="97" xr:uid="{00000000-0005-0000-0000-0000F3030000}"/>
    <cellStyle name="Linked Cell 2 2" xfId="275" xr:uid="{00000000-0005-0000-0000-0000F4030000}"/>
    <cellStyle name="Linked Cell 2 3" xfId="842" xr:uid="{00000000-0005-0000-0000-0000F5030000}"/>
    <cellStyle name="Linked Cell 3" xfId="236" xr:uid="{00000000-0005-0000-0000-0000F6030000}"/>
    <cellStyle name="Linked Cell 3 2" xfId="560" xr:uid="{00000000-0005-0000-0000-0000F7030000}"/>
    <cellStyle name="Linked Cell 3 3" xfId="843" xr:uid="{00000000-0005-0000-0000-0000F8030000}"/>
    <cellStyle name="Linked Cell 4" xfId="154" xr:uid="{00000000-0005-0000-0000-0000F9030000}"/>
    <cellStyle name="Linked Cell 4 2" xfId="844" xr:uid="{00000000-0005-0000-0000-0000FA030000}"/>
    <cellStyle name="Linked Cell 5" xfId="845" xr:uid="{00000000-0005-0000-0000-0000FB030000}"/>
    <cellStyle name="Linked Cell 6" xfId="846" xr:uid="{00000000-0005-0000-0000-0000FC030000}"/>
    <cellStyle name="Linked Cell 7" xfId="847" xr:uid="{00000000-0005-0000-0000-0000FD030000}"/>
    <cellStyle name="Millares [0]_11.1.3. bis" xfId="960" xr:uid="{00000000-0005-0000-0000-0000FE030000}"/>
    <cellStyle name="Millares_11.1.3. bis" xfId="961" xr:uid="{00000000-0005-0000-0000-0000FF030000}"/>
    <cellStyle name="Milliers [0]_laroux" xfId="962" xr:uid="{00000000-0005-0000-0000-000000040000}"/>
    <cellStyle name="Milliers_laroux" xfId="963" xr:uid="{00000000-0005-0000-0000-000001040000}"/>
    <cellStyle name="Moneda [0]_11.1.3. bis" xfId="964" xr:uid="{00000000-0005-0000-0000-000002040000}"/>
    <cellStyle name="Moneda_11.1.3. bis" xfId="965" xr:uid="{00000000-0005-0000-0000-000003040000}"/>
    <cellStyle name="Nadpis 1" xfId="429" xr:uid="{00000000-0005-0000-0000-000004040000}"/>
    <cellStyle name="Nadpis 2" xfId="430" xr:uid="{00000000-0005-0000-0000-000005040000}"/>
    <cellStyle name="Nadpis 3" xfId="431" xr:uid="{00000000-0005-0000-0000-000006040000}"/>
    <cellStyle name="Nadpis 4" xfId="432" xr:uid="{00000000-0005-0000-0000-000007040000}"/>
    <cellStyle name="Název" xfId="433" xr:uid="{00000000-0005-0000-0000-000008040000}"/>
    <cellStyle name="Neutral" xfId="47" builtinId="28" customBuiltin="1"/>
    <cellStyle name="Neutral 2" xfId="93" xr:uid="{00000000-0005-0000-0000-000009040000}"/>
    <cellStyle name="Neutral 2 2" xfId="271" xr:uid="{00000000-0005-0000-0000-00000A040000}"/>
    <cellStyle name="Neutral 2 3" xfId="848" xr:uid="{00000000-0005-0000-0000-00000B040000}"/>
    <cellStyle name="Neutral 3" xfId="232" xr:uid="{00000000-0005-0000-0000-00000C040000}"/>
    <cellStyle name="Neutral 3 2" xfId="562" xr:uid="{00000000-0005-0000-0000-00000D040000}"/>
    <cellStyle name="Neutral 3 3" xfId="849" xr:uid="{00000000-0005-0000-0000-00000E040000}"/>
    <cellStyle name="Neutral 4" xfId="150" xr:uid="{00000000-0005-0000-0000-00000F040000}"/>
    <cellStyle name="Neutral 4 2" xfId="850" xr:uid="{00000000-0005-0000-0000-000010040000}"/>
    <cellStyle name="Neutral 5" xfId="851" xr:uid="{00000000-0005-0000-0000-000011040000}"/>
    <cellStyle name="Neutral 6" xfId="852" xr:uid="{00000000-0005-0000-0000-000012040000}"/>
    <cellStyle name="Neutral 7" xfId="853" xr:uid="{00000000-0005-0000-0000-000013040000}"/>
    <cellStyle name="Neutral 8" xfId="3495" xr:uid="{00000000-0005-0000-0000-000014040000}"/>
    <cellStyle name="Neutrální" xfId="434" xr:uid="{00000000-0005-0000-0000-000015040000}"/>
    <cellStyle name="no dec" xfId="966" xr:uid="{00000000-0005-0000-0000-000016040000}"/>
    <cellStyle name="Normal" xfId="0" builtinId="0"/>
    <cellStyle name="Normal - Style1" xfId="967" xr:uid="{00000000-0005-0000-0000-000017040000}"/>
    <cellStyle name="Normal - Style2" xfId="968" xr:uid="{00000000-0005-0000-0000-000018040000}"/>
    <cellStyle name="Normal - Style3" xfId="969" xr:uid="{00000000-0005-0000-0000-000019040000}"/>
    <cellStyle name="Normal 10" xfId="14" xr:uid="{00000000-0005-0000-0000-00001A040000}"/>
    <cellStyle name="Normal 10 2" xfId="354" xr:uid="{00000000-0005-0000-0000-00001B040000}"/>
    <cellStyle name="Normal 10 3" xfId="970" xr:uid="{00000000-0005-0000-0000-00001C040000}"/>
    <cellStyle name="Normal 10 4" xfId="3138" xr:uid="{00000000-0005-0000-0000-00001D040000}"/>
    <cellStyle name="Normal 100" xfId="1099" xr:uid="{00000000-0005-0000-0000-00001E040000}"/>
    <cellStyle name="Normal 1000" xfId="2001" xr:uid="{00000000-0005-0000-0000-00001F040000}"/>
    <cellStyle name="Normal 1001" xfId="2002" xr:uid="{00000000-0005-0000-0000-000020040000}"/>
    <cellStyle name="Normal 1002" xfId="2003" xr:uid="{00000000-0005-0000-0000-000021040000}"/>
    <cellStyle name="Normal 1003" xfId="2004" xr:uid="{00000000-0005-0000-0000-000022040000}"/>
    <cellStyle name="Normal 1004" xfId="2005" xr:uid="{00000000-0005-0000-0000-000023040000}"/>
    <cellStyle name="Normal 1005" xfId="2006" xr:uid="{00000000-0005-0000-0000-000024040000}"/>
    <cellStyle name="Normal 1006" xfId="2007" xr:uid="{00000000-0005-0000-0000-000025040000}"/>
    <cellStyle name="Normal 1007" xfId="2008" xr:uid="{00000000-0005-0000-0000-000026040000}"/>
    <cellStyle name="Normal 1008" xfId="2009" xr:uid="{00000000-0005-0000-0000-000027040000}"/>
    <cellStyle name="Normal 1009" xfId="2010" xr:uid="{00000000-0005-0000-0000-000028040000}"/>
    <cellStyle name="Normal 101" xfId="1100" xr:uid="{00000000-0005-0000-0000-000029040000}"/>
    <cellStyle name="Normal 1010" xfId="2011" xr:uid="{00000000-0005-0000-0000-00002A040000}"/>
    <cellStyle name="Normal 1011" xfId="2012" xr:uid="{00000000-0005-0000-0000-00002B040000}"/>
    <cellStyle name="Normal 1012" xfId="2013" xr:uid="{00000000-0005-0000-0000-00002C040000}"/>
    <cellStyle name="Normal 1013" xfId="2014" xr:uid="{00000000-0005-0000-0000-00002D040000}"/>
    <cellStyle name="Normal 1014" xfId="2015" xr:uid="{00000000-0005-0000-0000-00002E040000}"/>
    <cellStyle name="Normal 1015" xfId="2016" xr:uid="{00000000-0005-0000-0000-00002F040000}"/>
    <cellStyle name="Normal 1016" xfId="2017" xr:uid="{00000000-0005-0000-0000-000030040000}"/>
    <cellStyle name="Normal 1017" xfId="2018" xr:uid="{00000000-0005-0000-0000-000031040000}"/>
    <cellStyle name="Normal 1018" xfId="2019" xr:uid="{00000000-0005-0000-0000-000032040000}"/>
    <cellStyle name="Normal 1019" xfId="2020" xr:uid="{00000000-0005-0000-0000-000033040000}"/>
    <cellStyle name="Normal 102" xfId="1101" xr:uid="{00000000-0005-0000-0000-000034040000}"/>
    <cellStyle name="Normal 1020" xfId="563" xr:uid="{00000000-0005-0000-0000-000035040000}"/>
    <cellStyle name="Normal 1020 2" xfId="2033" xr:uid="{00000000-0005-0000-0000-000036040000}"/>
    <cellStyle name="Normal 1020 3" xfId="3297" xr:uid="{00000000-0005-0000-0000-000037040000}"/>
    <cellStyle name="Normal 1020 3 2" xfId="3994" xr:uid="{00000000-0005-0000-0000-000038040000}"/>
    <cellStyle name="Normal 1020 4" xfId="3786" xr:uid="{00000000-0005-0000-0000-000039040000}"/>
    <cellStyle name="Normal 1021" xfId="854" xr:uid="{00000000-0005-0000-0000-00003A040000}"/>
    <cellStyle name="Normal 1021 2" xfId="2034" xr:uid="{00000000-0005-0000-0000-00003B040000}"/>
    <cellStyle name="Normal 1021 3" xfId="3310" xr:uid="{00000000-0005-0000-0000-00003C040000}"/>
    <cellStyle name="Normal 1021 3 2" xfId="4001" xr:uid="{00000000-0005-0000-0000-00003D040000}"/>
    <cellStyle name="Normal 1021 4" xfId="3806" xr:uid="{00000000-0005-0000-0000-00003E040000}"/>
    <cellStyle name="Normal 1022" xfId="2022" xr:uid="{00000000-0005-0000-0000-00003F040000}"/>
    <cellStyle name="Normal 1022 2" xfId="2035" xr:uid="{00000000-0005-0000-0000-000040040000}"/>
    <cellStyle name="Normal 1022 3" xfId="3343" xr:uid="{00000000-0005-0000-0000-000041040000}"/>
    <cellStyle name="Normal 1022 3 2" xfId="4007" xr:uid="{00000000-0005-0000-0000-000042040000}"/>
    <cellStyle name="Normal 1022 4" xfId="3808" xr:uid="{00000000-0005-0000-0000-000043040000}"/>
    <cellStyle name="Normal 1023" xfId="2023" xr:uid="{00000000-0005-0000-0000-000044040000}"/>
    <cellStyle name="Normal 1023 2" xfId="2036" xr:uid="{00000000-0005-0000-0000-000045040000}"/>
    <cellStyle name="Normal 1023 3" xfId="3344" xr:uid="{00000000-0005-0000-0000-000046040000}"/>
    <cellStyle name="Normal 1023 3 2" xfId="4008" xr:uid="{00000000-0005-0000-0000-000047040000}"/>
    <cellStyle name="Normal 1023 4" xfId="3809" xr:uid="{00000000-0005-0000-0000-000048040000}"/>
    <cellStyle name="Normal 1024" xfId="2025" xr:uid="{00000000-0005-0000-0000-000049040000}"/>
    <cellStyle name="Normal 1024 2" xfId="2044" xr:uid="{00000000-0005-0000-0000-00004A040000}"/>
    <cellStyle name="Normal 1024 3" xfId="3346" xr:uid="{00000000-0005-0000-0000-00004B040000}"/>
    <cellStyle name="Normal 1024 3 2" xfId="4010" xr:uid="{00000000-0005-0000-0000-00004C040000}"/>
    <cellStyle name="Normal 1024 4" xfId="3811" xr:uid="{00000000-0005-0000-0000-00004D040000}"/>
    <cellStyle name="Normal 1025" xfId="2021" xr:uid="{00000000-0005-0000-0000-00004E040000}"/>
    <cellStyle name="Normal 1025 2" xfId="2045" xr:uid="{00000000-0005-0000-0000-00004F040000}"/>
    <cellStyle name="Normal 1025 3" xfId="3342" xr:uid="{00000000-0005-0000-0000-000050040000}"/>
    <cellStyle name="Normal 1025 3 2" xfId="4006" xr:uid="{00000000-0005-0000-0000-000051040000}"/>
    <cellStyle name="Normal 1025 4" xfId="3807" xr:uid="{00000000-0005-0000-0000-000052040000}"/>
    <cellStyle name="Normal 1026" xfId="2024" xr:uid="{00000000-0005-0000-0000-000053040000}"/>
    <cellStyle name="Normal 1026 2" xfId="2046" xr:uid="{00000000-0005-0000-0000-000054040000}"/>
    <cellStyle name="Normal 1026 3" xfId="3345" xr:uid="{00000000-0005-0000-0000-000055040000}"/>
    <cellStyle name="Normal 1026 3 2" xfId="4009" xr:uid="{00000000-0005-0000-0000-000056040000}"/>
    <cellStyle name="Normal 1026 4" xfId="3810" xr:uid="{00000000-0005-0000-0000-000057040000}"/>
    <cellStyle name="Normal 1027" xfId="2026" xr:uid="{00000000-0005-0000-0000-000058040000}"/>
    <cellStyle name="Normal 1027 2" xfId="2047" xr:uid="{00000000-0005-0000-0000-000059040000}"/>
    <cellStyle name="Normal 1027 3" xfId="3347" xr:uid="{00000000-0005-0000-0000-00005A040000}"/>
    <cellStyle name="Normal 1027 3 2" xfId="4011" xr:uid="{00000000-0005-0000-0000-00005B040000}"/>
    <cellStyle name="Normal 1027 4" xfId="3812" xr:uid="{00000000-0005-0000-0000-00005C040000}"/>
    <cellStyle name="Normal 1028" xfId="2027" xr:uid="{00000000-0005-0000-0000-00005D040000}"/>
    <cellStyle name="Normal 1028 2" xfId="2048" xr:uid="{00000000-0005-0000-0000-00005E040000}"/>
    <cellStyle name="Normal 1028 3" xfId="3348" xr:uid="{00000000-0005-0000-0000-00005F040000}"/>
    <cellStyle name="Normal 1028 3 2" xfId="4012" xr:uid="{00000000-0005-0000-0000-000060040000}"/>
    <cellStyle name="Normal 1028 4" xfId="3813" xr:uid="{00000000-0005-0000-0000-000061040000}"/>
    <cellStyle name="Normal 1029" xfId="2028" xr:uid="{00000000-0005-0000-0000-000062040000}"/>
    <cellStyle name="Normal 1029 2" xfId="2056" xr:uid="{00000000-0005-0000-0000-000063040000}"/>
    <cellStyle name="Normal 1029 3" xfId="3349" xr:uid="{00000000-0005-0000-0000-000064040000}"/>
    <cellStyle name="Normal 1029 3 2" xfId="4013" xr:uid="{00000000-0005-0000-0000-000065040000}"/>
    <cellStyle name="Normal 1029 4" xfId="3814" xr:uid="{00000000-0005-0000-0000-000066040000}"/>
    <cellStyle name="Normal 103" xfId="1102" xr:uid="{00000000-0005-0000-0000-000067040000}"/>
    <cellStyle name="Normal 1030" xfId="2029" xr:uid="{00000000-0005-0000-0000-000068040000}"/>
    <cellStyle name="Normal 1030 2" xfId="2057" xr:uid="{00000000-0005-0000-0000-000069040000}"/>
    <cellStyle name="Normal 1030 3" xfId="3350" xr:uid="{00000000-0005-0000-0000-00006A040000}"/>
    <cellStyle name="Normal 1030 3 2" xfId="4014" xr:uid="{00000000-0005-0000-0000-00006B040000}"/>
    <cellStyle name="Normal 1030 4" xfId="3815" xr:uid="{00000000-0005-0000-0000-00006C040000}"/>
    <cellStyle name="Normal 1031" xfId="2030" xr:uid="{00000000-0005-0000-0000-00006D040000}"/>
    <cellStyle name="Normal 1031 2" xfId="2058" xr:uid="{00000000-0005-0000-0000-00006E040000}"/>
    <cellStyle name="Normal 1031 3" xfId="3351" xr:uid="{00000000-0005-0000-0000-00006F040000}"/>
    <cellStyle name="Normal 1031 3 2" xfId="4015" xr:uid="{00000000-0005-0000-0000-000070040000}"/>
    <cellStyle name="Normal 1031 4" xfId="3816" xr:uid="{00000000-0005-0000-0000-000071040000}"/>
    <cellStyle name="Normal 1032" xfId="2031" xr:uid="{00000000-0005-0000-0000-000072040000}"/>
    <cellStyle name="Normal 1032 2" xfId="2059" xr:uid="{00000000-0005-0000-0000-000073040000}"/>
    <cellStyle name="Normal 1032 3" xfId="3352" xr:uid="{00000000-0005-0000-0000-000074040000}"/>
    <cellStyle name="Normal 1032 3 2" xfId="4016" xr:uid="{00000000-0005-0000-0000-000075040000}"/>
    <cellStyle name="Normal 1032 4" xfId="3817" xr:uid="{00000000-0005-0000-0000-000076040000}"/>
    <cellStyle name="Normal 1033" xfId="2032" xr:uid="{00000000-0005-0000-0000-000077040000}"/>
    <cellStyle name="Normal 1033 2" xfId="2060" xr:uid="{00000000-0005-0000-0000-000078040000}"/>
    <cellStyle name="Normal 1033 3" xfId="3353" xr:uid="{00000000-0005-0000-0000-000079040000}"/>
    <cellStyle name="Normal 1033 3 2" xfId="4017" xr:uid="{00000000-0005-0000-0000-00007A040000}"/>
    <cellStyle name="Normal 1033 4" xfId="3818" xr:uid="{00000000-0005-0000-0000-00007B040000}"/>
    <cellStyle name="Normal 1034" xfId="2037" xr:uid="{00000000-0005-0000-0000-00007C040000}"/>
    <cellStyle name="Normal 1034 2" xfId="2077" xr:uid="{00000000-0005-0000-0000-00007D040000}"/>
    <cellStyle name="Normal 1034 3" xfId="3354" xr:uid="{00000000-0005-0000-0000-00007E040000}"/>
    <cellStyle name="Normal 1034 3 2" xfId="4018" xr:uid="{00000000-0005-0000-0000-00007F040000}"/>
    <cellStyle name="Normal 1034 4" xfId="3819" xr:uid="{00000000-0005-0000-0000-000080040000}"/>
    <cellStyle name="Normal 1035" xfId="2038" xr:uid="{00000000-0005-0000-0000-000081040000}"/>
    <cellStyle name="Normal 1035 2" xfId="2078" xr:uid="{00000000-0005-0000-0000-000082040000}"/>
    <cellStyle name="Normal 1035 3" xfId="3355" xr:uid="{00000000-0005-0000-0000-000083040000}"/>
    <cellStyle name="Normal 1035 3 2" xfId="4019" xr:uid="{00000000-0005-0000-0000-000084040000}"/>
    <cellStyle name="Normal 1035 4" xfId="3820" xr:uid="{00000000-0005-0000-0000-000085040000}"/>
    <cellStyle name="Normal 1036" xfId="504" xr:uid="{00000000-0005-0000-0000-000086040000}"/>
    <cellStyle name="Normal 1036 2" xfId="2079" xr:uid="{00000000-0005-0000-0000-000087040000}"/>
    <cellStyle name="Normal 1036 3" xfId="2040" xr:uid="{00000000-0005-0000-0000-000088040000}"/>
    <cellStyle name="Normal 1036 3 2" xfId="3357" xr:uid="{00000000-0005-0000-0000-000089040000}"/>
    <cellStyle name="Normal 1036 3 2 2" xfId="4021" xr:uid="{00000000-0005-0000-0000-00008A040000}"/>
    <cellStyle name="Normal 1036 3 3" xfId="3822" xr:uid="{00000000-0005-0000-0000-00008B040000}"/>
    <cellStyle name="Normal 1036 4" xfId="3264" xr:uid="{00000000-0005-0000-0000-00008C040000}"/>
    <cellStyle name="Normal 1036 4 2" xfId="3961" xr:uid="{00000000-0005-0000-0000-00008D040000}"/>
    <cellStyle name="Normal 1036 5" xfId="3755" xr:uid="{00000000-0005-0000-0000-00008E040000}"/>
    <cellStyle name="Normal 1037" xfId="2041" xr:uid="{00000000-0005-0000-0000-00008F040000}"/>
    <cellStyle name="Normal 1037 2" xfId="2080" xr:uid="{00000000-0005-0000-0000-000090040000}"/>
    <cellStyle name="Normal 1037 3" xfId="3358" xr:uid="{00000000-0005-0000-0000-000091040000}"/>
    <cellStyle name="Normal 1037 3 2" xfId="4022" xr:uid="{00000000-0005-0000-0000-000092040000}"/>
    <cellStyle name="Normal 1037 4" xfId="3823" xr:uid="{00000000-0005-0000-0000-000093040000}"/>
    <cellStyle name="Normal 1038" xfId="2043" xr:uid="{00000000-0005-0000-0000-000094040000}"/>
    <cellStyle name="Normal 1038 2" xfId="2081" xr:uid="{00000000-0005-0000-0000-000095040000}"/>
    <cellStyle name="Normal 1038 3" xfId="3360" xr:uid="{00000000-0005-0000-0000-000096040000}"/>
    <cellStyle name="Normal 1038 3 2" xfId="4024" xr:uid="{00000000-0005-0000-0000-000097040000}"/>
    <cellStyle name="Normal 1038 4" xfId="3825" xr:uid="{00000000-0005-0000-0000-000098040000}"/>
    <cellStyle name="Normal 1039" xfId="2049" xr:uid="{00000000-0005-0000-0000-000099040000}"/>
    <cellStyle name="Normal 1039 2" xfId="2091" xr:uid="{00000000-0005-0000-0000-00009A040000}"/>
    <cellStyle name="Normal 1039 3" xfId="3361" xr:uid="{00000000-0005-0000-0000-00009B040000}"/>
    <cellStyle name="Normal 1039 3 2" xfId="4025" xr:uid="{00000000-0005-0000-0000-00009C040000}"/>
    <cellStyle name="Normal 1039 4" xfId="3826" xr:uid="{00000000-0005-0000-0000-00009D040000}"/>
    <cellStyle name="Normal 104" xfId="1103" xr:uid="{00000000-0005-0000-0000-00009E040000}"/>
    <cellStyle name="Normal 1040" xfId="2042" xr:uid="{00000000-0005-0000-0000-00009F040000}"/>
    <cellStyle name="Normal 1040 2" xfId="2092" xr:uid="{00000000-0005-0000-0000-0000A0040000}"/>
    <cellStyle name="Normal 1040 3" xfId="3359" xr:uid="{00000000-0005-0000-0000-0000A1040000}"/>
    <cellStyle name="Normal 1040 3 2" xfId="4023" xr:uid="{00000000-0005-0000-0000-0000A2040000}"/>
    <cellStyle name="Normal 1040 4" xfId="3824" xr:uid="{00000000-0005-0000-0000-0000A3040000}"/>
    <cellStyle name="Normal 1041" xfId="2039" xr:uid="{00000000-0005-0000-0000-0000A4040000}"/>
    <cellStyle name="Normal 1041 2" xfId="2093" xr:uid="{00000000-0005-0000-0000-0000A5040000}"/>
    <cellStyle name="Normal 1041 3" xfId="3356" xr:uid="{00000000-0005-0000-0000-0000A6040000}"/>
    <cellStyle name="Normal 1041 3 2" xfId="4020" xr:uid="{00000000-0005-0000-0000-0000A7040000}"/>
    <cellStyle name="Normal 1041 4" xfId="3821" xr:uid="{00000000-0005-0000-0000-0000A8040000}"/>
    <cellStyle name="Normal 1042" xfId="2050" xr:uid="{00000000-0005-0000-0000-0000A9040000}"/>
    <cellStyle name="Normal 1042 2" xfId="2094" xr:uid="{00000000-0005-0000-0000-0000AA040000}"/>
    <cellStyle name="Normal 1042 3" xfId="3362" xr:uid="{00000000-0005-0000-0000-0000AB040000}"/>
    <cellStyle name="Normal 1042 3 2" xfId="4026" xr:uid="{00000000-0005-0000-0000-0000AC040000}"/>
    <cellStyle name="Normal 1042 4" xfId="3827" xr:uid="{00000000-0005-0000-0000-0000AD040000}"/>
    <cellStyle name="Normal 1043" xfId="2051" xr:uid="{00000000-0005-0000-0000-0000AE040000}"/>
    <cellStyle name="Normal 1043 2" xfId="2095" xr:uid="{00000000-0005-0000-0000-0000AF040000}"/>
    <cellStyle name="Normal 1043 3" xfId="3363" xr:uid="{00000000-0005-0000-0000-0000B0040000}"/>
    <cellStyle name="Normal 1043 3 2" xfId="4027" xr:uid="{00000000-0005-0000-0000-0000B1040000}"/>
    <cellStyle name="Normal 1043 4" xfId="3828" xr:uid="{00000000-0005-0000-0000-0000B2040000}"/>
    <cellStyle name="Normal 1044" xfId="2052" xr:uid="{00000000-0005-0000-0000-0000B3040000}"/>
    <cellStyle name="Normal 1044 2" xfId="2096" xr:uid="{00000000-0005-0000-0000-0000B4040000}"/>
    <cellStyle name="Normal 1044 3" xfId="3364" xr:uid="{00000000-0005-0000-0000-0000B5040000}"/>
    <cellStyle name="Normal 1044 3 2" xfId="4028" xr:uid="{00000000-0005-0000-0000-0000B6040000}"/>
    <cellStyle name="Normal 1044 4" xfId="3829" xr:uid="{00000000-0005-0000-0000-0000B7040000}"/>
    <cellStyle name="Normal 1045" xfId="508" xr:uid="{00000000-0005-0000-0000-0000B8040000}"/>
    <cellStyle name="Normal 1045 2" xfId="2111" xr:uid="{00000000-0005-0000-0000-0000B9040000}"/>
    <cellStyle name="Normal 1045 3" xfId="2053" xr:uid="{00000000-0005-0000-0000-0000BA040000}"/>
    <cellStyle name="Normal 1045 3 2" xfId="3365" xr:uid="{00000000-0005-0000-0000-0000BB040000}"/>
    <cellStyle name="Normal 1045 3 2 2" xfId="4029" xr:uid="{00000000-0005-0000-0000-0000BC040000}"/>
    <cellStyle name="Normal 1045 3 3" xfId="3830" xr:uid="{00000000-0005-0000-0000-0000BD040000}"/>
    <cellStyle name="Normal 1045 4" xfId="3269" xr:uid="{00000000-0005-0000-0000-0000BE040000}"/>
    <cellStyle name="Normal 1045 4 2" xfId="3966" xr:uid="{00000000-0005-0000-0000-0000BF040000}"/>
    <cellStyle name="Normal 1045 5" xfId="3757" xr:uid="{00000000-0005-0000-0000-0000C0040000}"/>
    <cellStyle name="Normal 1046" xfId="510" xr:uid="{00000000-0005-0000-0000-0000C1040000}"/>
    <cellStyle name="Normal 1046 2" xfId="2112" xr:uid="{00000000-0005-0000-0000-0000C2040000}"/>
    <cellStyle name="Normal 1046 3" xfId="2054" xr:uid="{00000000-0005-0000-0000-0000C3040000}"/>
    <cellStyle name="Normal 1046 3 2" xfId="3366" xr:uid="{00000000-0005-0000-0000-0000C4040000}"/>
    <cellStyle name="Normal 1046 3 2 2" xfId="4030" xr:uid="{00000000-0005-0000-0000-0000C5040000}"/>
    <cellStyle name="Normal 1046 3 3" xfId="3831" xr:uid="{00000000-0005-0000-0000-0000C6040000}"/>
    <cellStyle name="Normal 1046 4" xfId="3270" xr:uid="{00000000-0005-0000-0000-0000C7040000}"/>
    <cellStyle name="Normal 1046 4 2" xfId="3967" xr:uid="{00000000-0005-0000-0000-0000C8040000}"/>
    <cellStyle name="Normal 1046 5" xfId="3758" xr:uid="{00000000-0005-0000-0000-0000C9040000}"/>
    <cellStyle name="Normal 1047" xfId="512" xr:uid="{00000000-0005-0000-0000-0000CA040000}"/>
    <cellStyle name="Normal 1047 2" xfId="2113" xr:uid="{00000000-0005-0000-0000-0000CB040000}"/>
    <cellStyle name="Normal 1047 3" xfId="2055" xr:uid="{00000000-0005-0000-0000-0000CC040000}"/>
    <cellStyle name="Normal 1047 3 2" xfId="3367" xr:uid="{00000000-0005-0000-0000-0000CD040000}"/>
    <cellStyle name="Normal 1047 3 2 2" xfId="4031" xr:uid="{00000000-0005-0000-0000-0000CE040000}"/>
    <cellStyle name="Normal 1047 3 3" xfId="3832" xr:uid="{00000000-0005-0000-0000-0000CF040000}"/>
    <cellStyle name="Normal 1047 4" xfId="3271" xr:uid="{00000000-0005-0000-0000-0000D0040000}"/>
    <cellStyle name="Normal 1047 4 2" xfId="3968" xr:uid="{00000000-0005-0000-0000-0000D1040000}"/>
    <cellStyle name="Normal 1047 5" xfId="3759" xr:uid="{00000000-0005-0000-0000-0000D2040000}"/>
    <cellStyle name="Normal 1048" xfId="2061" xr:uid="{00000000-0005-0000-0000-0000D3040000}"/>
    <cellStyle name="Normal 1048 2" xfId="2114" xr:uid="{00000000-0005-0000-0000-0000D4040000}"/>
    <cellStyle name="Normal 1048 3" xfId="3369" xr:uid="{00000000-0005-0000-0000-0000D5040000}"/>
    <cellStyle name="Normal 1048 3 2" xfId="4032" xr:uid="{00000000-0005-0000-0000-0000D6040000}"/>
    <cellStyle name="Normal 1048 4" xfId="3833" xr:uid="{00000000-0005-0000-0000-0000D7040000}"/>
    <cellStyle name="Normal 1049" xfId="2062" xr:uid="{00000000-0005-0000-0000-0000D8040000}"/>
    <cellStyle name="Normal 1049 2" xfId="2115" xr:uid="{00000000-0005-0000-0000-0000D9040000}"/>
    <cellStyle name="Normal 1049 3" xfId="3370" xr:uid="{00000000-0005-0000-0000-0000DA040000}"/>
    <cellStyle name="Normal 1049 3 2" xfId="4033" xr:uid="{00000000-0005-0000-0000-0000DB040000}"/>
    <cellStyle name="Normal 1049 4" xfId="3834" xr:uid="{00000000-0005-0000-0000-0000DC040000}"/>
    <cellStyle name="Normal 105" xfId="1104" xr:uid="{00000000-0005-0000-0000-0000DD040000}"/>
    <cellStyle name="Normal 1050" xfId="2064" xr:uid="{00000000-0005-0000-0000-0000DE040000}"/>
    <cellStyle name="Normal 1050 2" xfId="2119" xr:uid="{00000000-0005-0000-0000-0000DF040000}"/>
    <cellStyle name="Normal 1050 3" xfId="3372" xr:uid="{00000000-0005-0000-0000-0000E0040000}"/>
    <cellStyle name="Normal 1050 3 2" xfId="4035" xr:uid="{00000000-0005-0000-0000-0000E1040000}"/>
    <cellStyle name="Normal 1050 4" xfId="3836" xr:uid="{00000000-0005-0000-0000-0000E2040000}"/>
    <cellStyle name="Normal 1051" xfId="2063" xr:uid="{00000000-0005-0000-0000-0000E3040000}"/>
    <cellStyle name="Normal 1051 2" xfId="2120" xr:uid="{00000000-0005-0000-0000-0000E4040000}"/>
    <cellStyle name="Normal 1051 3" xfId="3371" xr:uid="{00000000-0005-0000-0000-0000E5040000}"/>
    <cellStyle name="Normal 1051 3 2" xfId="4034" xr:uid="{00000000-0005-0000-0000-0000E6040000}"/>
    <cellStyle name="Normal 1051 4" xfId="3835" xr:uid="{00000000-0005-0000-0000-0000E7040000}"/>
    <cellStyle name="Normal 1052" xfId="2065" xr:uid="{00000000-0005-0000-0000-0000E8040000}"/>
    <cellStyle name="Normal 1052 2" xfId="2121" xr:uid="{00000000-0005-0000-0000-0000E9040000}"/>
    <cellStyle name="Normal 1052 3" xfId="3373" xr:uid="{00000000-0005-0000-0000-0000EA040000}"/>
    <cellStyle name="Normal 1052 3 2" xfId="4036" xr:uid="{00000000-0005-0000-0000-0000EB040000}"/>
    <cellStyle name="Normal 1052 4" xfId="3837" xr:uid="{00000000-0005-0000-0000-0000EC040000}"/>
    <cellStyle name="Normal 1053" xfId="2066" xr:uid="{00000000-0005-0000-0000-0000ED040000}"/>
    <cellStyle name="Normal 1053 2" xfId="2122" xr:uid="{00000000-0005-0000-0000-0000EE040000}"/>
    <cellStyle name="Normal 1053 3" xfId="3374" xr:uid="{00000000-0005-0000-0000-0000EF040000}"/>
    <cellStyle name="Normal 1053 3 2" xfId="4037" xr:uid="{00000000-0005-0000-0000-0000F0040000}"/>
    <cellStyle name="Normal 1053 4" xfId="3838" xr:uid="{00000000-0005-0000-0000-0000F1040000}"/>
    <cellStyle name="Normal 1054" xfId="2068" xr:uid="{00000000-0005-0000-0000-0000F2040000}"/>
    <cellStyle name="Normal 1054 2" xfId="2123" xr:uid="{00000000-0005-0000-0000-0000F3040000}"/>
    <cellStyle name="Normal 1054 3" xfId="3376" xr:uid="{00000000-0005-0000-0000-0000F4040000}"/>
    <cellStyle name="Normal 1054 3 2" xfId="4039" xr:uid="{00000000-0005-0000-0000-0000F5040000}"/>
    <cellStyle name="Normal 1054 4" xfId="3840" xr:uid="{00000000-0005-0000-0000-0000F6040000}"/>
    <cellStyle name="Normal 1055" xfId="2067" xr:uid="{00000000-0005-0000-0000-0000F7040000}"/>
    <cellStyle name="Normal 1055 2" xfId="2124" xr:uid="{00000000-0005-0000-0000-0000F8040000}"/>
    <cellStyle name="Normal 1055 3" xfId="3375" xr:uid="{00000000-0005-0000-0000-0000F9040000}"/>
    <cellStyle name="Normal 1055 3 2" xfId="4038" xr:uid="{00000000-0005-0000-0000-0000FA040000}"/>
    <cellStyle name="Normal 1055 4" xfId="3839" xr:uid="{00000000-0005-0000-0000-0000FB040000}"/>
    <cellStyle name="Normal 1056" xfId="514" xr:uid="{00000000-0005-0000-0000-0000FC040000}"/>
    <cellStyle name="Normal 1056 2" xfId="2125" xr:uid="{00000000-0005-0000-0000-0000FD040000}"/>
    <cellStyle name="Normal 1056 3" xfId="2069" xr:uid="{00000000-0005-0000-0000-0000FE040000}"/>
    <cellStyle name="Normal 1056 3 2" xfId="3377" xr:uid="{00000000-0005-0000-0000-0000FF040000}"/>
    <cellStyle name="Normal 1056 3 2 2" xfId="4040" xr:uid="{00000000-0005-0000-0000-000000050000}"/>
    <cellStyle name="Normal 1056 3 3" xfId="3841" xr:uid="{00000000-0005-0000-0000-000001050000}"/>
    <cellStyle name="Normal 1056 4" xfId="3272" xr:uid="{00000000-0005-0000-0000-000002050000}"/>
    <cellStyle name="Normal 1056 4 2" xfId="3969" xr:uid="{00000000-0005-0000-0000-000003050000}"/>
    <cellStyle name="Normal 1056 5" xfId="3760" xr:uid="{00000000-0005-0000-0000-000004050000}"/>
    <cellStyle name="Normal 1057" xfId="516" xr:uid="{00000000-0005-0000-0000-000005050000}"/>
    <cellStyle name="Normal 1057 2" xfId="2126" xr:uid="{00000000-0005-0000-0000-000006050000}"/>
    <cellStyle name="Normal 1057 3" xfId="2070" xr:uid="{00000000-0005-0000-0000-000007050000}"/>
    <cellStyle name="Normal 1057 3 2" xfId="3378" xr:uid="{00000000-0005-0000-0000-000008050000}"/>
    <cellStyle name="Normal 1057 3 2 2" xfId="4041" xr:uid="{00000000-0005-0000-0000-000009050000}"/>
    <cellStyle name="Normal 1057 3 3" xfId="3842" xr:uid="{00000000-0005-0000-0000-00000A050000}"/>
    <cellStyle name="Normal 1057 4" xfId="3273" xr:uid="{00000000-0005-0000-0000-00000B050000}"/>
    <cellStyle name="Normal 1057 4 2" xfId="3970" xr:uid="{00000000-0005-0000-0000-00000C050000}"/>
    <cellStyle name="Normal 1057 5" xfId="3761" xr:uid="{00000000-0005-0000-0000-00000D050000}"/>
    <cellStyle name="Normal 1058" xfId="2072" xr:uid="{00000000-0005-0000-0000-00000E050000}"/>
    <cellStyle name="Normal 1058 2" xfId="2127" xr:uid="{00000000-0005-0000-0000-00000F050000}"/>
    <cellStyle name="Normal 1058 3" xfId="3380" xr:uid="{00000000-0005-0000-0000-000010050000}"/>
    <cellStyle name="Normal 1058 3 2" xfId="4043" xr:uid="{00000000-0005-0000-0000-000011050000}"/>
    <cellStyle name="Normal 1058 4" xfId="3844" xr:uid="{00000000-0005-0000-0000-000012050000}"/>
    <cellStyle name="Normal 1059" xfId="518" xr:uid="{00000000-0005-0000-0000-000013050000}"/>
    <cellStyle name="Normal 1059 2" xfId="2128" xr:uid="{00000000-0005-0000-0000-000014050000}"/>
    <cellStyle name="Normal 1059 3" xfId="2071" xr:uid="{00000000-0005-0000-0000-000015050000}"/>
    <cellStyle name="Normal 1059 3 2" xfId="3379" xr:uid="{00000000-0005-0000-0000-000016050000}"/>
    <cellStyle name="Normal 1059 3 2 2" xfId="4042" xr:uid="{00000000-0005-0000-0000-000017050000}"/>
    <cellStyle name="Normal 1059 3 3" xfId="3843" xr:uid="{00000000-0005-0000-0000-000018050000}"/>
    <cellStyle name="Normal 1059 4" xfId="3281" xr:uid="{00000000-0005-0000-0000-000019050000}"/>
    <cellStyle name="Normal 1059 4 2" xfId="3978" xr:uid="{00000000-0005-0000-0000-00001A050000}"/>
    <cellStyle name="Normal 1059 5" xfId="3762" xr:uid="{00000000-0005-0000-0000-00001B050000}"/>
    <cellStyle name="Normal 106" xfId="1105" xr:uid="{00000000-0005-0000-0000-00001C050000}"/>
    <cellStyle name="Normal 1060" xfId="2073" xr:uid="{00000000-0005-0000-0000-00001D050000}"/>
    <cellStyle name="Normal 1060 2" xfId="2129" xr:uid="{00000000-0005-0000-0000-00001E050000}"/>
    <cellStyle name="Normal 1060 3" xfId="3381" xr:uid="{00000000-0005-0000-0000-00001F050000}"/>
    <cellStyle name="Normal 1060 3 2" xfId="4044" xr:uid="{00000000-0005-0000-0000-000020050000}"/>
    <cellStyle name="Normal 1060 4" xfId="3845" xr:uid="{00000000-0005-0000-0000-000021050000}"/>
    <cellStyle name="Normal 1061" xfId="2074" xr:uid="{00000000-0005-0000-0000-000022050000}"/>
    <cellStyle name="Normal 1061 2" xfId="2130" xr:uid="{00000000-0005-0000-0000-000023050000}"/>
    <cellStyle name="Normal 1061 3" xfId="3382" xr:uid="{00000000-0005-0000-0000-000024050000}"/>
    <cellStyle name="Normal 1061 3 2" xfId="4045" xr:uid="{00000000-0005-0000-0000-000025050000}"/>
    <cellStyle name="Normal 1061 4" xfId="3846" xr:uid="{00000000-0005-0000-0000-000026050000}"/>
    <cellStyle name="Normal 1062" xfId="2076" xr:uid="{00000000-0005-0000-0000-000027050000}"/>
    <cellStyle name="Normal 1062 2" xfId="2131" xr:uid="{00000000-0005-0000-0000-000028050000}"/>
    <cellStyle name="Normal 1062 3" xfId="3384" xr:uid="{00000000-0005-0000-0000-000029050000}"/>
    <cellStyle name="Normal 1062 3 2" xfId="4047" xr:uid="{00000000-0005-0000-0000-00002A050000}"/>
    <cellStyle name="Normal 1062 4" xfId="3848" xr:uid="{00000000-0005-0000-0000-00002B050000}"/>
    <cellStyle name="Normal 1063" xfId="2075" xr:uid="{00000000-0005-0000-0000-00002C050000}"/>
    <cellStyle name="Normal 1063 2" xfId="2132" xr:uid="{00000000-0005-0000-0000-00002D050000}"/>
    <cellStyle name="Normal 1063 3" xfId="3383" xr:uid="{00000000-0005-0000-0000-00002E050000}"/>
    <cellStyle name="Normal 1063 3 2" xfId="4046" xr:uid="{00000000-0005-0000-0000-00002F050000}"/>
    <cellStyle name="Normal 1063 4" xfId="3847" xr:uid="{00000000-0005-0000-0000-000030050000}"/>
    <cellStyle name="Normal 1064" xfId="2082" xr:uid="{00000000-0005-0000-0000-000031050000}"/>
    <cellStyle name="Normal 1064 2" xfId="2133" xr:uid="{00000000-0005-0000-0000-000032050000}"/>
    <cellStyle name="Normal 1064 3" xfId="3385" xr:uid="{00000000-0005-0000-0000-000033050000}"/>
    <cellStyle name="Normal 1064 3 2" xfId="4048" xr:uid="{00000000-0005-0000-0000-000034050000}"/>
    <cellStyle name="Normal 1064 4" xfId="3849" xr:uid="{00000000-0005-0000-0000-000035050000}"/>
    <cellStyle name="Normal 1065" xfId="2083" xr:uid="{00000000-0005-0000-0000-000036050000}"/>
    <cellStyle name="Normal 1065 2" xfId="2134" xr:uid="{00000000-0005-0000-0000-000037050000}"/>
    <cellStyle name="Normal 1065 3" xfId="3386" xr:uid="{00000000-0005-0000-0000-000038050000}"/>
    <cellStyle name="Normal 1065 3 2" xfId="4049" xr:uid="{00000000-0005-0000-0000-000039050000}"/>
    <cellStyle name="Normal 1065 4" xfId="3850" xr:uid="{00000000-0005-0000-0000-00003A050000}"/>
    <cellStyle name="Normal 1066" xfId="2084" xr:uid="{00000000-0005-0000-0000-00003B050000}"/>
    <cellStyle name="Normal 1066 2" xfId="2135" xr:uid="{00000000-0005-0000-0000-00003C050000}"/>
    <cellStyle name="Normal 1066 3" xfId="3387" xr:uid="{00000000-0005-0000-0000-00003D050000}"/>
    <cellStyle name="Normal 1066 3 2" xfId="4050" xr:uid="{00000000-0005-0000-0000-00003E050000}"/>
    <cellStyle name="Normal 1066 4" xfId="3851" xr:uid="{00000000-0005-0000-0000-00003F050000}"/>
    <cellStyle name="Normal 1067" xfId="2085" xr:uid="{00000000-0005-0000-0000-000040050000}"/>
    <cellStyle name="Normal 1067 2" xfId="2136" xr:uid="{00000000-0005-0000-0000-000041050000}"/>
    <cellStyle name="Normal 1067 3" xfId="3388" xr:uid="{00000000-0005-0000-0000-000042050000}"/>
    <cellStyle name="Normal 1067 3 2" xfId="4051" xr:uid="{00000000-0005-0000-0000-000043050000}"/>
    <cellStyle name="Normal 1067 4" xfId="3852" xr:uid="{00000000-0005-0000-0000-000044050000}"/>
    <cellStyle name="Normal 1068" xfId="2086" xr:uid="{00000000-0005-0000-0000-000045050000}"/>
    <cellStyle name="Normal 1068 2" xfId="2137" xr:uid="{00000000-0005-0000-0000-000046050000}"/>
    <cellStyle name="Normal 1068 3" xfId="3389" xr:uid="{00000000-0005-0000-0000-000047050000}"/>
    <cellStyle name="Normal 1068 3 2" xfId="4052" xr:uid="{00000000-0005-0000-0000-000048050000}"/>
    <cellStyle name="Normal 1068 4" xfId="3853" xr:uid="{00000000-0005-0000-0000-000049050000}"/>
    <cellStyle name="Normal 1069" xfId="613" xr:uid="{00000000-0005-0000-0000-00004A050000}"/>
    <cellStyle name="Normal 1069 2" xfId="2150" xr:uid="{00000000-0005-0000-0000-00004B050000}"/>
    <cellStyle name="Normal 1069 3" xfId="2087" xr:uid="{00000000-0005-0000-0000-00004C050000}"/>
    <cellStyle name="Normal 1069 3 2" xfId="3390" xr:uid="{00000000-0005-0000-0000-00004D050000}"/>
    <cellStyle name="Normal 1069 3 2 2" xfId="4053" xr:uid="{00000000-0005-0000-0000-00004E050000}"/>
    <cellStyle name="Normal 1069 3 3" xfId="3854" xr:uid="{00000000-0005-0000-0000-00004F050000}"/>
    <cellStyle name="Normal 1069 4" xfId="3275" xr:uid="{00000000-0005-0000-0000-000050050000}"/>
    <cellStyle name="Normal 1069 4 2" xfId="3972" xr:uid="{00000000-0005-0000-0000-000051050000}"/>
    <cellStyle name="Normal 1069 5" xfId="3791" xr:uid="{00000000-0005-0000-0000-000052050000}"/>
    <cellStyle name="Normal 107" xfId="1106" xr:uid="{00000000-0005-0000-0000-000053050000}"/>
    <cellStyle name="Normal 1070" xfId="2088" xr:uid="{00000000-0005-0000-0000-000054050000}"/>
    <cellStyle name="Normal 1070 2" xfId="2151" xr:uid="{00000000-0005-0000-0000-000055050000}"/>
    <cellStyle name="Normal 1070 3" xfId="3391" xr:uid="{00000000-0005-0000-0000-000056050000}"/>
    <cellStyle name="Normal 1070 3 2" xfId="4054" xr:uid="{00000000-0005-0000-0000-000057050000}"/>
    <cellStyle name="Normal 1070 4" xfId="3855" xr:uid="{00000000-0005-0000-0000-000058050000}"/>
    <cellStyle name="Normal 1071" xfId="524" xr:uid="{00000000-0005-0000-0000-000059050000}"/>
    <cellStyle name="Normal 1071 2" xfId="2152" xr:uid="{00000000-0005-0000-0000-00005A050000}"/>
    <cellStyle name="Normal 1071 3" xfId="2089" xr:uid="{00000000-0005-0000-0000-00005B050000}"/>
    <cellStyle name="Normal 1071 3 2" xfId="3392" xr:uid="{00000000-0005-0000-0000-00005C050000}"/>
    <cellStyle name="Normal 1071 3 2 2" xfId="4055" xr:uid="{00000000-0005-0000-0000-00005D050000}"/>
    <cellStyle name="Normal 1071 3 3" xfId="3856" xr:uid="{00000000-0005-0000-0000-00005E050000}"/>
    <cellStyle name="Normal 1071 4" xfId="3274" xr:uid="{00000000-0005-0000-0000-00005F050000}"/>
    <cellStyle name="Normal 1071 4 2" xfId="3971" xr:uid="{00000000-0005-0000-0000-000060050000}"/>
    <cellStyle name="Normal 1071 5" xfId="3764" xr:uid="{00000000-0005-0000-0000-000061050000}"/>
    <cellStyle name="Normal 1072" xfId="522" xr:uid="{00000000-0005-0000-0000-000062050000}"/>
    <cellStyle name="Normal 1072 2" xfId="2153" xr:uid="{00000000-0005-0000-0000-000063050000}"/>
    <cellStyle name="Normal 1072 3" xfId="2090" xr:uid="{00000000-0005-0000-0000-000064050000}"/>
    <cellStyle name="Normal 1072 3 2" xfId="3393" xr:uid="{00000000-0005-0000-0000-000065050000}"/>
    <cellStyle name="Normal 1072 3 2 2" xfId="4056" xr:uid="{00000000-0005-0000-0000-000066050000}"/>
    <cellStyle name="Normal 1072 3 3" xfId="3857" xr:uid="{00000000-0005-0000-0000-000067050000}"/>
    <cellStyle name="Normal 1072 4" xfId="3277" xr:uid="{00000000-0005-0000-0000-000068050000}"/>
    <cellStyle name="Normal 1072 4 2" xfId="3974" xr:uid="{00000000-0005-0000-0000-000069050000}"/>
    <cellStyle name="Normal 1072 5" xfId="3763" xr:uid="{00000000-0005-0000-0000-00006A050000}"/>
    <cellStyle name="Normal 1073" xfId="2097" xr:uid="{00000000-0005-0000-0000-00006B050000}"/>
    <cellStyle name="Normal 1073 2" xfId="2154" xr:uid="{00000000-0005-0000-0000-00006C050000}"/>
    <cellStyle name="Normal 1073 3" xfId="3394" xr:uid="{00000000-0005-0000-0000-00006D050000}"/>
    <cellStyle name="Normal 1073 3 2" xfId="4057" xr:uid="{00000000-0005-0000-0000-00006E050000}"/>
    <cellStyle name="Normal 1073 4" xfId="3858" xr:uid="{00000000-0005-0000-0000-00006F050000}"/>
    <cellStyle name="Normal 1074" xfId="2098" xr:uid="{00000000-0005-0000-0000-000070050000}"/>
    <cellStyle name="Normal 1074 2" xfId="2155" xr:uid="{00000000-0005-0000-0000-000071050000}"/>
    <cellStyle name="Normal 1074 3" xfId="3395" xr:uid="{00000000-0005-0000-0000-000072050000}"/>
    <cellStyle name="Normal 1074 3 2" xfId="4058" xr:uid="{00000000-0005-0000-0000-000073050000}"/>
    <cellStyle name="Normal 1074 4" xfId="3859" xr:uid="{00000000-0005-0000-0000-000074050000}"/>
    <cellStyle name="Normal 1075" xfId="2100" xr:uid="{00000000-0005-0000-0000-000075050000}"/>
    <cellStyle name="Normal 1075 2" xfId="2156" xr:uid="{00000000-0005-0000-0000-000076050000}"/>
    <cellStyle name="Normal 1075 2 2" xfId="2590" xr:uid="{00000000-0005-0000-0000-000077050000}"/>
    <cellStyle name="Normal 1075 2 2 2" xfId="3072" xr:uid="{00000000-0005-0000-0000-000078050000}"/>
    <cellStyle name="Normal 1075 2 3" xfId="2674" xr:uid="{00000000-0005-0000-0000-000079050000}"/>
    <cellStyle name="Normal 1075 3" xfId="2169" xr:uid="{00000000-0005-0000-0000-00007A050000}"/>
    <cellStyle name="Normal 1075 3 2" xfId="2599" xr:uid="{00000000-0005-0000-0000-00007B050000}"/>
    <cellStyle name="Normal 1075 3 2 2" xfId="3081" xr:uid="{00000000-0005-0000-0000-00007C050000}"/>
    <cellStyle name="Normal 1075 3 3" xfId="2683" xr:uid="{00000000-0005-0000-0000-00007D050000}"/>
    <cellStyle name="Normal 1075 4" xfId="2184" xr:uid="{00000000-0005-0000-0000-00007E050000}"/>
    <cellStyle name="Normal 1075 4 2" xfId="2608" xr:uid="{00000000-0005-0000-0000-00007F050000}"/>
    <cellStyle name="Normal 1075 4 2 2" xfId="3090" xr:uid="{00000000-0005-0000-0000-000080050000}"/>
    <cellStyle name="Normal 1075 4 3" xfId="2695" xr:uid="{00000000-0005-0000-0000-000081050000}"/>
    <cellStyle name="Normal 1075 5" xfId="2205" xr:uid="{00000000-0005-0000-0000-000082050000}"/>
    <cellStyle name="Normal 1075 5 2" xfId="2621" xr:uid="{00000000-0005-0000-0000-000083050000}"/>
    <cellStyle name="Normal 1075 5 2 2" xfId="3103" xr:uid="{00000000-0005-0000-0000-000084050000}"/>
    <cellStyle name="Normal 1075 5 3" xfId="2710" xr:uid="{00000000-0005-0000-0000-000085050000}"/>
    <cellStyle name="Normal 1075 6" xfId="2230" xr:uid="{00000000-0005-0000-0000-000086050000}"/>
    <cellStyle name="Normal 1075 6 2" xfId="2634" xr:uid="{00000000-0005-0000-0000-000087050000}"/>
    <cellStyle name="Normal 1075 6 2 2" xfId="3116" xr:uid="{00000000-0005-0000-0000-000088050000}"/>
    <cellStyle name="Normal 1075 6 3" xfId="2725" xr:uid="{00000000-0005-0000-0000-000089050000}"/>
    <cellStyle name="Normal 1075 7" xfId="2250" xr:uid="{00000000-0005-0000-0000-00008A050000}"/>
    <cellStyle name="Normal 1075 7 2" xfId="2743" xr:uid="{00000000-0005-0000-0000-00008B050000}"/>
    <cellStyle name="Normal 1075 8" xfId="3397" xr:uid="{00000000-0005-0000-0000-00008C050000}"/>
    <cellStyle name="Normal 1075 8 2" xfId="4060" xr:uid="{00000000-0005-0000-0000-00008D050000}"/>
    <cellStyle name="Normal 1075 9" xfId="3861" xr:uid="{00000000-0005-0000-0000-00008E050000}"/>
    <cellStyle name="Normal 1076" xfId="2099" xr:uid="{00000000-0005-0000-0000-00008F050000}"/>
    <cellStyle name="Normal 1076 2" xfId="2157" xr:uid="{00000000-0005-0000-0000-000090050000}"/>
    <cellStyle name="Normal 1076 2 2" xfId="2591" xr:uid="{00000000-0005-0000-0000-000091050000}"/>
    <cellStyle name="Normal 1076 2 2 2" xfId="3073" xr:uid="{00000000-0005-0000-0000-000092050000}"/>
    <cellStyle name="Normal 1076 2 3" xfId="2675" xr:uid="{00000000-0005-0000-0000-000093050000}"/>
    <cellStyle name="Normal 1076 3" xfId="2170" xr:uid="{00000000-0005-0000-0000-000094050000}"/>
    <cellStyle name="Normal 1076 3 2" xfId="2600" xr:uid="{00000000-0005-0000-0000-000095050000}"/>
    <cellStyle name="Normal 1076 3 2 2" xfId="3082" xr:uid="{00000000-0005-0000-0000-000096050000}"/>
    <cellStyle name="Normal 1076 3 3" xfId="2684" xr:uid="{00000000-0005-0000-0000-000097050000}"/>
    <cellStyle name="Normal 1076 4" xfId="2185" xr:uid="{00000000-0005-0000-0000-000098050000}"/>
    <cellStyle name="Normal 1076 4 2" xfId="2609" xr:uid="{00000000-0005-0000-0000-000099050000}"/>
    <cellStyle name="Normal 1076 4 2 2" xfId="3091" xr:uid="{00000000-0005-0000-0000-00009A050000}"/>
    <cellStyle name="Normal 1076 4 3" xfId="2696" xr:uid="{00000000-0005-0000-0000-00009B050000}"/>
    <cellStyle name="Normal 1076 5" xfId="2206" xr:uid="{00000000-0005-0000-0000-00009C050000}"/>
    <cellStyle name="Normal 1076 5 2" xfId="2622" xr:uid="{00000000-0005-0000-0000-00009D050000}"/>
    <cellStyle name="Normal 1076 5 2 2" xfId="3104" xr:uid="{00000000-0005-0000-0000-00009E050000}"/>
    <cellStyle name="Normal 1076 5 3" xfId="2711" xr:uid="{00000000-0005-0000-0000-00009F050000}"/>
    <cellStyle name="Normal 1076 6" xfId="2231" xr:uid="{00000000-0005-0000-0000-0000A0050000}"/>
    <cellStyle name="Normal 1076 6 2" xfId="2635" xr:uid="{00000000-0005-0000-0000-0000A1050000}"/>
    <cellStyle name="Normal 1076 6 2 2" xfId="3117" xr:uid="{00000000-0005-0000-0000-0000A2050000}"/>
    <cellStyle name="Normal 1076 6 3" xfId="2726" xr:uid="{00000000-0005-0000-0000-0000A3050000}"/>
    <cellStyle name="Normal 1076 7" xfId="2251" xr:uid="{00000000-0005-0000-0000-0000A4050000}"/>
    <cellStyle name="Normal 1076 7 2" xfId="2744" xr:uid="{00000000-0005-0000-0000-0000A5050000}"/>
    <cellStyle name="Normal 1076 8" xfId="3396" xr:uid="{00000000-0005-0000-0000-0000A6050000}"/>
    <cellStyle name="Normal 1076 8 2" xfId="4059" xr:uid="{00000000-0005-0000-0000-0000A7050000}"/>
    <cellStyle name="Normal 1076 9" xfId="3860" xr:uid="{00000000-0005-0000-0000-0000A8050000}"/>
    <cellStyle name="Normal 1077" xfId="2101" xr:uid="{00000000-0005-0000-0000-0000A9050000}"/>
    <cellStyle name="Normal 1077 2" xfId="2158" xr:uid="{00000000-0005-0000-0000-0000AA050000}"/>
    <cellStyle name="Normal 1077 2 2" xfId="2592" xr:uid="{00000000-0005-0000-0000-0000AB050000}"/>
    <cellStyle name="Normal 1077 2 2 2" xfId="3074" xr:uid="{00000000-0005-0000-0000-0000AC050000}"/>
    <cellStyle name="Normal 1077 2 3" xfId="2676" xr:uid="{00000000-0005-0000-0000-0000AD050000}"/>
    <cellStyle name="Normal 1077 3" xfId="2171" xr:uid="{00000000-0005-0000-0000-0000AE050000}"/>
    <cellStyle name="Normal 1077 3 2" xfId="2601" xr:uid="{00000000-0005-0000-0000-0000AF050000}"/>
    <cellStyle name="Normal 1077 3 2 2" xfId="3083" xr:uid="{00000000-0005-0000-0000-0000B0050000}"/>
    <cellStyle name="Normal 1077 3 3" xfId="2685" xr:uid="{00000000-0005-0000-0000-0000B1050000}"/>
    <cellStyle name="Normal 1077 4" xfId="2186" xr:uid="{00000000-0005-0000-0000-0000B2050000}"/>
    <cellStyle name="Normal 1077 4 2" xfId="2610" xr:uid="{00000000-0005-0000-0000-0000B3050000}"/>
    <cellStyle name="Normal 1077 4 2 2" xfId="3092" xr:uid="{00000000-0005-0000-0000-0000B4050000}"/>
    <cellStyle name="Normal 1077 4 3" xfId="2697" xr:uid="{00000000-0005-0000-0000-0000B5050000}"/>
    <cellStyle name="Normal 1077 5" xfId="2207" xr:uid="{00000000-0005-0000-0000-0000B6050000}"/>
    <cellStyle name="Normal 1077 5 2" xfId="2623" xr:uid="{00000000-0005-0000-0000-0000B7050000}"/>
    <cellStyle name="Normal 1077 5 2 2" xfId="3105" xr:uid="{00000000-0005-0000-0000-0000B8050000}"/>
    <cellStyle name="Normal 1077 5 3" xfId="2712" xr:uid="{00000000-0005-0000-0000-0000B9050000}"/>
    <cellStyle name="Normal 1077 6" xfId="2232" xr:uid="{00000000-0005-0000-0000-0000BA050000}"/>
    <cellStyle name="Normal 1077 6 2" xfId="2636" xr:uid="{00000000-0005-0000-0000-0000BB050000}"/>
    <cellStyle name="Normal 1077 6 2 2" xfId="3118" xr:uid="{00000000-0005-0000-0000-0000BC050000}"/>
    <cellStyle name="Normal 1077 6 3" xfId="2727" xr:uid="{00000000-0005-0000-0000-0000BD050000}"/>
    <cellStyle name="Normal 1077 7" xfId="2252" xr:uid="{00000000-0005-0000-0000-0000BE050000}"/>
    <cellStyle name="Normal 1077 7 2" xfId="2745" xr:uid="{00000000-0005-0000-0000-0000BF050000}"/>
    <cellStyle name="Normal 1077 8" xfId="3398" xr:uid="{00000000-0005-0000-0000-0000C0050000}"/>
    <cellStyle name="Normal 1077 8 2" xfId="4061" xr:uid="{00000000-0005-0000-0000-0000C1050000}"/>
    <cellStyle name="Normal 1077 9" xfId="3862" xr:uid="{00000000-0005-0000-0000-0000C2050000}"/>
    <cellStyle name="Normal 1078" xfId="2102" xr:uid="{00000000-0005-0000-0000-0000C3050000}"/>
    <cellStyle name="Normal 1078 2" xfId="2159" xr:uid="{00000000-0005-0000-0000-0000C4050000}"/>
    <cellStyle name="Normal 1078 2 2" xfId="2593" xr:uid="{00000000-0005-0000-0000-0000C5050000}"/>
    <cellStyle name="Normal 1078 2 2 2" xfId="3075" xr:uid="{00000000-0005-0000-0000-0000C6050000}"/>
    <cellStyle name="Normal 1078 2 3" xfId="2677" xr:uid="{00000000-0005-0000-0000-0000C7050000}"/>
    <cellStyle name="Normal 1078 3" xfId="2172" xr:uid="{00000000-0005-0000-0000-0000C8050000}"/>
    <cellStyle name="Normal 1078 3 2" xfId="2602" xr:uid="{00000000-0005-0000-0000-0000C9050000}"/>
    <cellStyle name="Normal 1078 3 2 2" xfId="3084" xr:uid="{00000000-0005-0000-0000-0000CA050000}"/>
    <cellStyle name="Normal 1078 3 3" xfId="2686" xr:uid="{00000000-0005-0000-0000-0000CB050000}"/>
    <cellStyle name="Normal 1078 4" xfId="2187" xr:uid="{00000000-0005-0000-0000-0000CC050000}"/>
    <cellStyle name="Normal 1078 4 2" xfId="2611" xr:uid="{00000000-0005-0000-0000-0000CD050000}"/>
    <cellStyle name="Normal 1078 4 2 2" xfId="3093" xr:uid="{00000000-0005-0000-0000-0000CE050000}"/>
    <cellStyle name="Normal 1078 4 3" xfId="2698" xr:uid="{00000000-0005-0000-0000-0000CF050000}"/>
    <cellStyle name="Normal 1078 5" xfId="2208" xr:uid="{00000000-0005-0000-0000-0000D0050000}"/>
    <cellStyle name="Normal 1078 5 2" xfId="2624" xr:uid="{00000000-0005-0000-0000-0000D1050000}"/>
    <cellStyle name="Normal 1078 5 2 2" xfId="3106" xr:uid="{00000000-0005-0000-0000-0000D2050000}"/>
    <cellStyle name="Normal 1078 5 3" xfId="2713" xr:uid="{00000000-0005-0000-0000-0000D3050000}"/>
    <cellStyle name="Normal 1078 6" xfId="2233" xr:uid="{00000000-0005-0000-0000-0000D4050000}"/>
    <cellStyle name="Normal 1078 6 2" xfId="2637" xr:uid="{00000000-0005-0000-0000-0000D5050000}"/>
    <cellStyle name="Normal 1078 6 2 2" xfId="3119" xr:uid="{00000000-0005-0000-0000-0000D6050000}"/>
    <cellStyle name="Normal 1078 6 3" xfId="2728" xr:uid="{00000000-0005-0000-0000-0000D7050000}"/>
    <cellStyle name="Normal 1078 7" xfId="2253" xr:uid="{00000000-0005-0000-0000-0000D8050000}"/>
    <cellStyle name="Normal 1078 7 2" xfId="2746" xr:uid="{00000000-0005-0000-0000-0000D9050000}"/>
    <cellStyle name="Normal 1078 8" xfId="3399" xr:uid="{00000000-0005-0000-0000-0000DA050000}"/>
    <cellStyle name="Normal 1078 8 2" xfId="4062" xr:uid="{00000000-0005-0000-0000-0000DB050000}"/>
    <cellStyle name="Normal 1078 9" xfId="3863" xr:uid="{00000000-0005-0000-0000-0000DC050000}"/>
    <cellStyle name="Normal 1079" xfId="2103" xr:uid="{00000000-0005-0000-0000-0000DD050000}"/>
    <cellStyle name="Normal 1079 2" xfId="2160" xr:uid="{00000000-0005-0000-0000-0000DE050000}"/>
    <cellStyle name="Normal 1079 2 2" xfId="2594" xr:uid="{00000000-0005-0000-0000-0000DF050000}"/>
    <cellStyle name="Normal 1079 2 2 2" xfId="3076" xr:uid="{00000000-0005-0000-0000-0000E0050000}"/>
    <cellStyle name="Normal 1079 2 3" xfId="2678" xr:uid="{00000000-0005-0000-0000-0000E1050000}"/>
    <cellStyle name="Normal 1079 3" xfId="2173" xr:uid="{00000000-0005-0000-0000-0000E2050000}"/>
    <cellStyle name="Normal 1079 3 2" xfId="2603" xr:uid="{00000000-0005-0000-0000-0000E3050000}"/>
    <cellStyle name="Normal 1079 3 2 2" xfId="3085" xr:uid="{00000000-0005-0000-0000-0000E4050000}"/>
    <cellStyle name="Normal 1079 3 3" xfId="2687" xr:uid="{00000000-0005-0000-0000-0000E5050000}"/>
    <cellStyle name="Normal 1079 4" xfId="2188" xr:uid="{00000000-0005-0000-0000-0000E6050000}"/>
    <cellStyle name="Normal 1079 4 2" xfId="2612" xr:uid="{00000000-0005-0000-0000-0000E7050000}"/>
    <cellStyle name="Normal 1079 4 2 2" xfId="3094" xr:uid="{00000000-0005-0000-0000-0000E8050000}"/>
    <cellStyle name="Normal 1079 4 3" xfId="2699" xr:uid="{00000000-0005-0000-0000-0000E9050000}"/>
    <cellStyle name="Normal 1079 5" xfId="2209" xr:uid="{00000000-0005-0000-0000-0000EA050000}"/>
    <cellStyle name="Normal 1079 5 2" xfId="2625" xr:uid="{00000000-0005-0000-0000-0000EB050000}"/>
    <cellStyle name="Normal 1079 5 2 2" xfId="3107" xr:uid="{00000000-0005-0000-0000-0000EC050000}"/>
    <cellStyle name="Normal 1079 5 3" xfId="2714" xr:uid="{00000000-0005-0000-0000-0000ED050000}"/>
    <cellStyle name="Normal 1079 6" xfId="2234" xr:uid="{00000000-0005-0000-0000-0000EE050000}"/>
    <cellStyle name="Normal 1079 6 2" xfId="2638" xr:uid="{00000000-0005-0000-0000-0000EF050000}"/>
    <cellStyle name="Normal 1079 6 2 2" xfId="3120" xr:uid="{00000000-0005-0000-0000-0000F0050000}"/>
    <cellStyle name="Normal 1079 6 3" xfId="2729" xr:uid="{00000000-0005-0000-0000-0000F1050000}"/>
    <cellStyle name="Normal 1079 7" xfId="2254" xr:uid="{00000000-0005-0000-0000-0000F2050000}"/>
    <cellStyle name="Normal 1079 7 2" xfId="2747" xr:uid="{00000000-0005-0000-0000-0000F3050000}"/>
    <cellStyle name="Normal 1079 8" xfId="3400" xr:uid="{00000000-0005-0000-0000-0000F4050000}"/>
    <cellStyle name="Normal 1079 8 2" xfId="4063" xr:uid="{00000000-0005-0000-0000-0000F5050000}"/>
    <cellStyle name="Normal 1079 9" xfId="3864" xr:uid="{00000000-0005-0000-0000-0000F6050000}"/>
    <cellStyle name="Normal 108" xfId="1107" xr:uid="{00000000-0005-0000-0000-0000F7050000}"/>
    <cellStyle name="Normal 1080" xfId="2105" xr:uid="{00000000-0005-0000-0000-0000F8050000}"/>
    <cellStyle name="Normal 1080 2" xfId="2161" xr:uid="{00000000-0005-0000-0000-0000F9050000}"/>
    <cellStyle name="Normal 1080 2 2" xfId="2595" xr:uid="{00000000-0005-0000-0000-0000FA050000}"/>
    <cellStyle name="Normal 1080 2 2 2" xfId="3077" xr:uid="{00000000-0005-0000-0000-0000FB050000}"/>
    <cellStyle name="Normal 1080 2 3" xfId="2679" xr:uid="{00000000-0005-0000-0000-0000FC050000}"/>
    <cellStyle name="Normal 1080 3" xfId="2174" xr:uid="{00000000-0005-0000-0000-0000FD050000}"/>
    <cellStyle name="Normal 1080 3 2" xfId="2604" xr:uid="{00000000-0005-0000-0000-0000FE050000}"/>
    <cellStyle name="Normal 1080 3 2 2" xfId="3086" xr:uid="{00000000-0005-0000-0000-0000FF050000}"/>
    <cellStyle name="Normal 1080 3 3" xfId="2688" xr:uid="{00000000-0005-0000-0000-000000060000}"/>
    <cellStyle name="Normal 1080 4" xfId="2189" xr:uid="{00000000-0005-0000-0000-000001060000}"/>
    <cellStyle name="Normal 1080 4 2" xfId="2613" xr:uid="{00000000-0005-0000-0000-000002060000}"/>
    <cellStyle name="Normal 1080 4 2 2" xfId="3095" xr:uid="{00000000-0005-0000-0000-000003060000}"/>
    <cellStyle name="Normal 1080 4 3" xfId="2700" xr:uid="{00000000-0005-0000-0000-000004060000}"/>
    <cellStyle name="Normal 1080 5" xfId="2210" xr:uid="{00000000-0005-0000-0000-000005060000}"/>
    <cellStyle name="Normal 1080 5 2" xfId="2626" xr:uid="{00000000-0005-0000-0000-000006060000}"/>
    <cellStyle name="Normal 1080 5 2 2" xfId="3108" xr:uid="{00000000-0005-0000-0000-000007060000}"/>
    <cellStyle name="Normal 1080 5 3" xfId="2715" xr:uid="{00000000-0005-0000-0000-000008060000}"/>
    <cellStyle name="Normal 1080 6" xfId="2235" xr:uid="{00000000-0005-0000-0000-000009060000}"/>
    <cellStyle name="Normal 1080 6 2" xfId="2639" xr:uid="{00000000-0005-0000-0000-00000A060000}"/>
    <cellStyle name="Normal 1080 6 2 2" xfId="3121" xr:uid="{00000000-0005-0000-0000-00000B060000}"/>
    <cellStyle name="Normal 1080 6 3" xfId="2730" xr:uid="{00000000-0005-0000-0000-00000C060000}"/>
    <cellStyle name="Normal 1080 7" xfId="2255" xr:uid="{00000000-0005-0000-0000-00000D060000}"/>
    <cellStyle name="Normal 1080 7 2" xfId="2748" xr:uid="{00000000-0005-0000-0000-00000E060000}"/>
    <cellStyle name="Normal 1080 8" xfId="3402" xr:uid="{00000000-0005-0000-0000-00000F060000}"/>
    <cellStyle name="Normal 1080 8 2" xfId="4065" xr:uid="{00000000-0005-0000-0000-000010060000}"/>
    <cellStyle name="Normal 1080 9" xfId="3866" xr:uid="{00000000-0005-0000-0000-000011060000}"/>
    <cellStyle name="Normal 1081" xfId="2104" xr:uid="{00000000-0005-0000-0000-000012060000}"/>
    <cellStyle name="Normal 1081 2" xfId="2162" xr:uid="{00000000-0005-0000-0000-000013060000}"/>
    <cellStyle name="Normal 1081 2 2" xfId="2596" xr:uid="{00000000-0005-0000-0000-000014060000}"/>
    <cellStyle name="Normal 1081 2 2 2" xfId="3078" xr:uid="{00000000-0005-0000-0000-000015060000}"/>
    <cellStyle name="Normal 1081 2 3" xfId="2680" xr:uid="{00000000-0005-0000-0000-000016060000}"/>
    <cellStyle name="Normal 1081 3" xfId="2175" xr:uid="{00000000-0005-0000-0000-000017060000}"/>
    <cellStyle name="Normal 1081 3 2" xfId="2605" xr:uid="{00000000-0005-0000-0000-000018060000}"/>
    <cellStyle name="Normal 1081 3 2 2" xfId="3087" xr:uid="{00000000-0005-0000-0000-000019060000}"/>
    <cellStyle name="Normal 1081 3 3" xfId="2689" xr:uid="{00000000-0005-0000-0000-00001A060000}"/>
    <cellStyle name="Normal 1081 4" xfId="2190" xr:uid="{00000000-0005-0000-0000-00001B060000}"/>
    <cellStyle name="Normal 1081 4 2" xfId="2614" xr:uid="{00000000-0005-0000-0000-00001C060000}"/>
    <cellStyle name="Normal 1081 4 2 2" xfId="3096" xr:uid="{00000000-0005-0000-0000-00001D060000}"/>
    <cellStyle name="Normal 1081 4 3" xfId="2701" xr:uid="{00000000-0005-0000-0000-00001E060000}"/>
    <cellStyle name="Normal 1081 5" xfId="2211" xr:uid="{00000000-0005-0000-0000-00001F060000}"/>
    <cellStyle name="Normal 1081 5 2" xfId="2627" xr:uid="{00000000-0005-0000-0000-000020060000}"/>
    <cellStyle name="Normal 1081 5 2 2" xfId="3109" xr:uid="{00000000-0005-0000-0000-000021060000}"/>
    <cellStyle name="Normal 1081 5 3" xfId="2716" xr:uid="{00000000-0005-0000-0000-000022060000}"/>
    <cellStyle name="Normal 1081 6" xfId="2236" xr:uid="{00000000-0005-0000-0000-000023060000}"/>
    <cellStyle name="Normal 1081 6 2" xfId="2640" xr:uid="{00000000-0005-0000-0000-000024060000}"/>
    <cellStyle name="Normal 1081 6 2 2" xfId="3122" xr:uid="{00000000-0005-0000-0000-000025060000}"/>
    <cellStyle name="Normal 1081 6 3" xfId="2731" xr:uid="{00000000-0005-0000-0000-000026060000}"/>
    <cellStyle name="Normal 1081 7" xfId="2256" xr:uid="{00000000-0005-0000-0000-000027060000}"/>
    <cellStyle name="Normal 1081 7 2" xfId="2749" xr:uid="{00000000-0005-0000-0000-000028060000}"/>
    <cellStyle name="Normal 1081 8" xfId="3401" xr:uid="{00000000-0005-0000-0000-000029060000}"/>
    <cellStyle name="Normal 1081 8 2" xfId="4064" xr:uid="{00000000-0005-0000-0000-00002A060000}"/>
    <cellStyle name="Normal 1081 9" xfId="3865" xr:uid="{00000000-0005-0000-0000-00002B060000}"/>
    <cellStyle name="Normal 1082" xfId="2106" xr:uid="{00000000-0005-0000-0000-00002C060000}"/>
    <cellStyle name="Normal 1082 2" xfId="2163" xr:uid="{00000000-0005-0000-0000-00002D060000}"/>
    <cellStyle name="Normal 1082 2 2" xfId="2597" xr:uid="{00000000-0005-0000-0000-00002E060000}"/>
    <cellStyle name="Normal 1082 2 2 2" xfId="3079" xr:uid="{00000000-0005-0000-0000-00002F060000}"/>
    <cellStyle name="Normal 1082 2 3" xfId="2681" xr:uid="{00000000-0005-0000-0000-000030060000}"/>
    <cellStyle name="Normal 1082 3" xfId="2176" xr:uid="{00000000-0005-0000-0000-000031060000}"/>
    <cellStyle name="Normal 1082 3 2" xfId="2606" xr:uid="{00000000-0005-0000-0000-000032060000}"/>
    <cellStyle name="Normal 1082 3 2 2" xfId="3088" xr:uid="{00000000-0005-0000-0000-000033060000}"/>
    <cellStyle name="Normal 1082 3 3" xfId="2690" xr:uid="{00000000-0005-0000-0000-000034060000}"/>
    <cellStyle name="Normal 1082 4" xfId="2191" xr:uid="{00000000-0005-0000-0000-000035060000}"/>
    <cellStyle name="Normal 1082 4 2" xfId="2615" xr:uid="{00000000-0005-0000-0000-000036060000}"/>
    <cellStyle name="Normal 1082 4 2 2" xfId="3097" xr:uid="{00000000-0005-0000-0000-000037060000}"/>
    <cellStyle name="Normal 1082 4 3" xfId="2702" xr:uid="{00000000-0005-0000-0000-000038060000}"/>
    <cellStyle name="Normal 1082 5" xfId="2212" xr:uid="{00000000-0005-0000-0000-000039060000}"/>
    <cellStyle name="Normal 1082 5 2" xfId="2628" xr:uid="{00000000-0005-0000-0000-00003A060000}"/>
    <cellStyle name="Normal 1082 5 2 2" xfId="3110" xr:uid="{00000000-0005-0000-0000-00003B060000}"/>
    <cellStyle name="Normal 1082 5 3" xfId="2717" xr:uid="{00000000-0005-0000-0000-00003C060000}"/>
    <cellStyle name="Normal 1082 6" xfId="2237" xr:uid="{00000000-0005-0000-0000-00003D060000}"/>
    <cellStyle name="Normal 1082 6 2" xfId="2641" xr:uid="{00000000-0005-0000-0000-00003E060000}"/>
    <cellStyle name="Normal 1082 6 2 2" xfId="3123" xr:uid="{00000000-0005-0000-0000-00003F060000}"/>
    <cellStyle name="Normal 1082 6 3" xfId="2732" xr:uid="{00000000-0005-0000-0000-000040060000}"/>
    <cellStyle name="Normal 1082 7" xfId="2257" xr:uid="{00000000-0005-0000-0000-000041060000}"/>
    <cellStyle name="Normal 1082 7 2" xfId="2750" xr:uid="{00000000-0005-0000-0000-000042060000}"/>
    <cellStyle name="Normal 1082 8" xfId="3403" xr:uid="{00000000-0005-0000-0000-000043060000}"/>
    <cellStyle name="Normal 1082 8 2" xfId="4066" xr:uid="{00000000-0005-0000-0000-000044060000}"/>
    <cellStyle name="Normal 1082 9" xfId="3867" xr:uid="{00000000-0005-0000-0000-000045060000}"/>
    <cellStyle name="Normal 1083" xfId="2107" xr:uid="{00000000-0005-0000-0000-000046060000}"/>
    <cellStyle name="Normal 1083 2" xfId="2164" xr:uid="{00000000-0005-0000-0000-000047060000}"/>
    <cellStyle name="Normal 1083 2 2" xfId="2598" xr:uid="{00000000-0005-0000-0000-000048060000}"/>
    <cellStyle name="Normal 1083 2 2 2" xfId="3080" xr:uid="{00000000-0005-0000-0000-000049060000}"/>
    <cellStyle name="Normal 1083 2 3" xfId="2682" xr:uid="{00000000-0005-0000-0000-00004A060000}"/>
    <cellStyle name="Normal 1083 3" xfId="2177" xr:uid="{00000000-0005-0000-0000-00004B060000}"/>
    <cellStyle name="Normal 1083 3 2" xfId="2607" xr:uid="{00000000-0005-0000-0000-00004C060000}"/>
    <cellStyle name="Normal 1083 3 2 2" xfId="3089" xr:uid="{00000000-0005-0000-0000-00004D060000}"/>
    <cellStyle name="Normal 1083 3 3" xfId="2691" xr:uid="{00000000-0005-0000-0000-00004E060000}"/>
    <cellStyle name="Normal 1083 4" xfId="2192" xr:uid="{00000000-0005-0000-0000-00004F060000}"/>
    <cellStyle name="Normal 1083 4 2" xfId="2616" xr:uid="{00000000-0005-0000-0000-000050060000}"/>
    <cellStyle name="Normal 1083 4 2 2" xfId="3098" xr:uid="{00000000-0005-0000-0000-000051060000}"/>
    <cellStyle name="Normal 1083 4 3" xfId="2703" xr:uid="{00000000-0005-0000-0000-000052060000}"/>
    <cellStyle name="Normal 1083 5" xfId="2213" xr:uid="{00000000-0005-0000-0000-000053060000}"/>
    <cellStyle name="Normal 1083 5 2" xfId="2629" xr:uid="{00000000-0005-0000-0000-000054060000}"/>
    <cellStyle name="Normal 1083 5 2 2" xfId="3111" xr:uid="{00000000-0005-0000-0000-000055060000}"/>
    <cellStyle name="Normal 1083 5 3" xfId="2718" xr:uid="{00000000-0005-0000-0000-000056060000}"/>
    <cellStyle name="Normal 1083 6" xfId="2238" xr:uid="{00000000-0005-0000-0000-000057060000}"/>
    <cellStyle name="Normal 1083 6 2" xfId="2642" xr:uid="{00000000-0005-0000-0000-000058060000}"/>
    <cellStyle name="Normal 1083 6 2 2" xfId="3124" xr:uid="{00000000-0005-0000-0000-000059060000}"/>
    <cellStyle name="Normal 1083 6 3" xfId="2733" xr:uid="{00000000-0005-0000-0000-00005A060000}"/>
    <cellStyle name="Normal 1083 7" xfId="2258" xr:uid="{00000000-0005-0000-0000-00005B060000}"/>
    <cellStyle name="Normal 1083 7 2" xfId="2751" xr:uid="{00000000-0005-0000-0000-00005C060000}"/>
    <cellStyle name="Normal 1083 8" xfId="3404" xr:uid="{00000000-0005-0000-0000-00005D060000}"/>
    <cellStyle name="Normal 1083 8 2" xfId="4067" xr:uid="{00000000-0005-0000-0000-00005E060000}"/>
    <cellStyle name="Normal 1083 9" xfId="3868" xr:uid="{00000000-0005-0000-0000-00005F060000}"/>
    <cellStyle name="Normal 1084" xfId="2108" xr:uid="{00000000-0005-0000-0000-000060060000}"/>
    <cellStyle name="Normal 1084 2" xfId="2193" xr:uid="{00000000-0005-0000-0000-000061060000}"/>
    <cellStyle name="Normal 1084 2 2" xfId="2617" xr:uid="{00000000-0005-0000-0000-000062060000}"/>
    <cellStyle name="Normal 1084 2 2 2" xfId="3099" xr:uid="{00000000-0005-0000-0000-000063060000}"/>
    <cellStyle name="Normal 1084 2 3" xfId="2704" xr:uid="{00000000-0005-0000-0000-000064060000}"/>
    <cellStyle name="Normal 1084 3" xfId="2214" xr:uid="{00000000-0005-0000-0000-000065060000}"/>
    <cellStyle name="Normal 1084 3 2" xfId="2630" xr:uid="{00000000-0005-0000-0000-000066060000}"/>
    <cellStyle name="Normal 1084 3 2 2" xfId="3112" xr:uid="{00000000-0005-0000-0000-000067060000}"/>
    <cellStyle name="Normal 1084 3 3" xfId="2719" xr:uid="{00000000-0005-0000-0000-000068060000}"/>
    <cellStyle name="Normal 1084 4" xfId="2239" xr:uid="{00000000-0005-0000-0000-000069060000}"/>
    <cellStyle name="Normal 1084 4 2" xfId="2643" xr:uid="{00000000-0005-0000-0000-00006A060000}"/>
    <cellStyle name="Normal 1084 4 2 2" xfId="3125" xr:uid="{00000000-0005-0000-0000-00006B060000}"/>
    <cellStyle name="Normal 1084 4 3" xfId="2734" xr:uid="{00000000-0005-0000-0000-00006C060000}"/>
    <cellStyle name="Normal 1084 5" xfId="2259" xr:uid="{00000000-0005-0000-0000-00006D060000}"/>
    <cellStyle name="Normal 1084 5 2" xfId="2752" xr:uid="{00000000-0005-0000-0000-00006E060000}"/>
    <cellStyle name="Normal 1084 6" xfId="3405" xr:uid="{00000000-0005-0000-0000-00006F060000}"/>
    <cellStyle name="Normal 1084 6 2" xfId="4068" xr:uid="{00000000-0005-0000-0000-000070060000}"/>
    <cellStyle name="Normal 1084 7" xfId="3869" xr:uid="{00000000-0005-0000-0000-000071060000}"/>
    <cellStyle name="Normal 1085" xfId="2110" xr:uid="{00000000-0005-0000-0000-000072060000}"/>
    <cellStyle name="Normal 1085 2" xfId="2194" xr:uid="{00000000-0005-0000-0000-000073060000}"/>
    <cellStyle name="Normal 1085 2 2" xfId="2618" xr:uid="{00000000-0005-0000-0000-000074060000}"/>
    <cellStyle name="Normal 1085 2 2 2" xfId="3100" xr:uid="{00000000-0005-0000-0000-000075060000}"/>
    <cellStyle name="Normal 1085 2 3" xfId="2705" xr:uid="{00000000-0005-0000-0000-000076060000}"/>
    <cellStyle name="Normal 1085 3" xfId="2215" xr:uid="{00000000-0005-0000-0000-000077060000}"/>
    <cellStyle name="Normal 1085 3 2" xfId="2631" xr:uid="{00000000-0005-0000-0000-000078060000}"/>
    <cellStyle name="Normal 1085 3 2 2" xfId="3113" xr:uid="{00000000-0005-0000-0000-000079060000}"/>
    <cellStyle name="Normal 1085 3 3" xfId="2720" xr:uid="{00000000-0005-0000-0000-00007A060000}"/>
    <cellStyle name="Normal 1085 4" xfId="2240" xr:uid="{00000000-0005-0000-0000-00007B060000}"/>
    <cellStyle name="Normal 1085 4 2" xfId="2644" xr:uid="{00000000-0005-0000-0000-00007C060000}"/>
    <cellStyle name="Normal 1085 4 2 2" xfId="3126" xr:uid="{00000000-0005-0000-0000-00007D060000}"/>
    <cellStyle name="Normal 1085 4 3" xfId="2735" xr:uid="{00000000-0005-0000-0000-00007E060000}"/>
    <cellStyle name="Normal 1085 5" xfId="2260" xr:uid="{00000000-0005-0000-0000-00007F060000}"/>
    <cellStyle name="Normal 1085 5 2" xfId="2753" xr:uid="{00000000-0005-0000-0000-000080060000}"/>
    <cellStyle name="Normal 1085 6" xfId="3407" xr:uid="{00000000-0005-0000-0000-000081060000}"/>
    <cellStyle name="Normal 1085 6 2" xfId="4070" xr:uid="{00000000-0005-0000-0000-000082060000}"/>
    <cellStyle name="Normal 1085 7" xfId="3871" xr:uid="{00000000-0005-0000-0000-000083060000}"/>
    <cellStyle name="Normal 1086" xfId="2109" xr:uid="{00000000-0005-0000-0000-000084060000}"/>
    <cellStyle name="Normal 1086 2" xfId="2195" xr:uid="{00000000-0005-0000-0000-000085060000}"/>
    <cellStyle name="Normal 1086 2 2" xfId="2619" xr:uid="{00000000-0005-0000-0000-000086060000}"/>
    <cellStyle name="Normal 1086 2 2 2" xfId="3101" xr:uid="{00000000-0005-0000-0000-000087060000}"/>
    <cellStyle name="Normal 1086 2 3" xfId="2706" xr:uid="{00000000-0005-0000-0000-000088060000}"/>
    <cellStyle name="Normal 1086 3" xfId="2216" xr:uid="{00000000-0005-0000-0000-000089060000}"/>
    <cellStyle name="Normal 1086 3 2" xfId="2632" xr:uid="{00000000-0005-0000-0000-00008A060000}"/>
    <cellStyle name="Normal 1086 3 2 2" xfId="3114" xr:uid="{00000000-0005-0000-0000-00008B060000}"/>
    <cellStyle name="Normal 1086 3 3" xfId="2721" xr:uid="{00000000-0005-0000-0000-00008C060000}"/>
    <cellStyle name="Normal 1086 4" xfId="2241" xr:uid="{00000000-0005-0000-0000-00008D060000}"/>
    <cellStyle name="Normal 1086 4 2" xfId="2645" xr:uid="{00000000-0005-0000-0000-00008E060000}"/>
    <cellStyle name="Normal 1086 4 2 2" xfId="3127" xr:uid="{00000000-0005-0000-0000-00008F060000}"/>
    <cellStyle name="Normal 1086 4 3" xfId="2736" xr:uid="{00000000-0005-0000-0000-000090060000}"/>
    <cellStyle name="Normal 1086 5" xfId="2261" xr:uid="{00000000-0005-0000-0000-000091060000}"/>
    <cellStyle name="Normal 1086 5 2" xfId="2754" xr:uid="{00000000-0005-0000-0000-000092060000}"/>
    <cellStyle name="Normal 1086 6" xfId="3406" xr:uid="{00000000-0005-0000-0000-000093060000}"/>
    <cellStyle name="Normal 1086 6 2" xfId="4069" xr:uid="{00000000-0005-0000-0000-000094060000}"/>
    <cellStyle name="Normal 1086 7" xfId="3870" xr:uid="{00000000-0005-0000-0000-000095060000}"/>
    <cellStyle name="Normal 1087" xfId="2116" xr:uid="{00000000-0005-0000-0000-000096060000}"/>
    <cellStyle name="Normal 1087 2" xfId="2196" xr:uid="{00000000-0005-0000-0000-000097060000}"/>
    <cellStyle name="Normal 1087 2 2" xfId="2620" xr:uid="{00000000-0005-0000-0000-000098060000}"/>
    <cellStyle name="Normal 1087 2 2 2" xfId="3102" xr:uid="{00000000-0005-0000-0000-000099060000}"/>
    <cellStyle name="Normal 1087 2 3" xfId="2707" xr:uid="{00000000-0005-0000-0000-00009A060000}"/>
    <cellStyle name="Normal 1087 3" xfId="2217" xr:uid="{00000000-0005-0000-0000-00009B060000}"/>
    <cellStyle name="Normal 1087 3 2" xfId="2633" xr:uid="{00000000-0005-0000-0000-00009C060000}"/>
    <cellStyle name="Normal 1087 3 2 2" xfId="3115" xr:uid="{00000000-0005-0000-0000-00009D060000}"/>
    <cellStyle name="Normal 1087 3 3" xfId="2722" xr:uid="{00000000-0005-0000-0000-00009E060000}"/>
    <cellStyle name="Normal 1087 4" xfId="2242" xr:uid="{00000000-0005-0000-0000-00009F060000}"/>
    <cellStyle name="Normal 1087 4 2" xfId="2646" xr:uid="{00000000-0005-0000-0000-0000A0060000}"/>
    <cellStyle name="Normal 1087 4 2 2" xfId="3128" xr:uid="{00000000-0005-0000-0000-0000A1060000}"/>
    <cellStyle name="Normal 1087 4 3" xfId="2737" xr:uid="{00000000-0005-0000-0000-0000A2060000}"/>
    <cellStyle name="Normal 1087 5" xfId="2262" xr:uid="{00000000-0005-0000-0000-0000A3060000}"/>
    <cellStyle name="Normal 1087 5 2" xfId="2755" xr:uid="{00000000-0005-0000-0000-0000A4060000}"/>
    <cellStyle name="Normal 1087 6" xfId="3408" xr:uid="{00000000-0005-0000-0000-0000A5060000}"/>
    <cellStyle name="Normal 1087 6 2" xfId="4071" xr:uid="{00000000-0005-0000-0000-0000A6060000}"/>
    <cellStyle name="Normal 1087 7" xfId="3872" xr:uid="{00000000-0005-0000-0000-0000A7060000}"/>
    <cellStyle name="Normal 1088" xfId="2117" xr:uid="{00000000-0005-0000-0000-0000A8060000}"/>
    <cellStyle name="Normal 1088 2" xfId="2218" xr:uid="{00000000-0005-0000-0000-0000A9060000}"/>
    <cellStyle name="Normal 1088 3" xfId="3409" xr:uid="{00000000-0005-0000-0000-0000AA060000}"/>
    <cellStyle name="Normal 1088 3 2" xfId="4072" xr:uid="{00000000-0005-0000-0000-0000AB060000}"/>
    <cellStyle name="Normal 1088 4" xfId="3873" xr:uid="{00000000-0005-0000-0000-0000AC060000}"/>
    <cellStyle name="Normal 1089" xfId="2118" xr:uid="{00000000-0005-0000-0000-0000AD060000}"/>
    <cellStyle name="Normal 1089 2" xfId="2219" xr:uid="{00000000-0005-0000-0000-0000AE060000}"/>
    <cellStyle name="Normal 1089 3" xfId="3410" xr:uid="{00000000-0005-0000-0000-0000AF060000}"/>
    <cellStyle name="Normal 1089 3 2" xfId="4073" xr:uid="{00000000-0005-0000-0000-0000B0060000}"/>
    <cellStyle name="Normal 1089 4" xfId="3874" xr:uid="{00000000-0005-0000-0000-0000B1060000}"/>
    <cellStyle name="Normal 109" xfId="1108" xr:uid="{00000000-0005-0000-0000-0000B2060000}"/>
    <cellStyle name="Normal 1090" xfId="2138" xr:uid="{00000000-0005-0000-0000-0000B3060000}"/>
    <cellStyle name="Normal 1090 2" xfId="2220" xr:uid="{00000000-0005-0000-0000-0000B4060000}"/>
    <cellStyle name="Normal 1090 3" xfId="3412" xr:uid="{00000000-0005-0000-0000-0000B5060000}"/>
    <cellStyle name="Normal 1090 3 2" xfId="4074" xr:uid="{00000000-0005-0000-0000-0000B6060000}"/>
    <cellStyle name="Normal 1090 4" xfId="3875" xr:uid="{00000000-0005-0000-0000-0000B7060000}"/>
    <cellStyle name="Normal 1091" xfId="2139" xr:uid="{00000000-0005-0000-0000-0000B8060000}"/>
    <cellStyle name="Normal 1091 2" xfId="2221" xr:uid="{00000000-0005-0000-0000-0000B9060000}"/>
    <cellStyle name="Normal 1091 3" xfId="3413" xr:uid="{00000000-0005-0000-0000-0000BA060000}"/>
    <cellStyle name="Normal 1091 3 2" xfId="4075" xr:uid="{00000000-0005-0000-0000-0000BB060000}"/>
    <cellStyle name="Normal 1091 4" xfId="3876" xr:uid="{00000000-0005-0000-0000-0000BC060000}"/>
    <cellStyle name="Normal 1092" xfId="2140" xr:uid="{00000000-0005-0000-0000-0000BD060000}"/>
    <cellStyle name="Normal 1092 2" xfId="2222" xr:uid="{00000000-0005-0000-0000-0000BE060000}"/>
    <cellStyle name="Normal 1092 3" xfId="3414" xr:uid="{00000000-0005-0000-0000-0000BF060000}"/>
    <cellStyle name="Normal 1092 3 2" xfId="4076" xr:uid="{00000000-0005-0000-0000-0000C0060000}"/>
    <cellStyle name="Normal 1092 4" xfId="3877" xr:uid="{00000000-0005-0000-0000-0000C1060000}"/>
    <cellStyle name="Normal 1093" xfId="2141" xr:uid="{00000000-0005-0000-0000-0000C2060000}"/>
    <cellStyle name="Normal 1093 2" xfId="2223" xr:uid="{00000000-0005-0000-0000-0000C3060000}"/>
    <cellStyle name="Normal 1093 3" xfId="3415" xr:uid="{00000000-0005-0000-0000-0000C4060000}"/>
    <cellStyle name="Normal 1093 3 2" xfId="4077" xr:uid="{00000000-0005-0000-0000-0000C5060000}"/>
    <cellStyle name="Normal 1093 4" xfId="3878" xr:uid="{00000000-0005-0000-0000-0000C6060000}"/>
    <cellStyle name="Normal 1094" xfId="2142" xr:uid="{00000000-0005-0000-0000-0000C7060000}"/>
    <cellStyle name="Normal 1094 2" xfId="2224" xr:uid="{00000000-0005-0000-0000-0000C8060000}"/>
    <cellStyle name="Normal 1094 3" xfId="2588" xr:uid="{00000000-0005-0000-0000-0000C9060000}"/>
    <cellStyle name="Normal 1094 3 2" xfId="3070" xr:uid="{00000000-0005-0000-0000-0000CA060000}"/>
    <cellStyle name="Normal 1094 4" xfId="2669" xr:uid="{00000000-0005-0000-0000-0000CB060000}"/>
    <cellStyle name="Normal 1095" xfId="2143" xr:uid="{00000000-0005-0000-0000-0000CC060000}"/>
    <cellStyle name="Normal 1095 2" xfId="2225" xr:uid="{00000000-0005-0000-0000-0000CD060000}"/>
    <cellStyle name="Normal 1095 3" xfId="2589" xr:uid="{00000000-0005-0000-0000-0000CE060000}"/>
    <cellStyle name="Normal 1095 3 2" xfId="3071" xr:uid="{00000000-0005-0000-0000-0000CF060000}"/>
    <cellStyle name="Normal 1095 4" xfId="2670" xr:uid="{00000000-0005-0000-0000-0000D0060000}"/>
    <cellStyle name="Normal 1096" xfId="2144" xr:uid="{00000000-0005-0000-0000-0000D1060000}"/>
    <cellStyle name="Normal 1096 2" xfId="2263" xr:uid="{00000000-0005-0000-0000-0000D2060000}"/>
    <cellStyle name="Normal 1096 2 2" xfId="2756" xr:uid="{00000000-0005-0000-0000-0000D3060000}"/>
    <cellStyle name="Normal 1096 3" xfId="2671" xr:uid="{00000000-0005-0000-0000-0000D4060000}"/>
    <cellStyle name="Normal 1097" xfId="2145" xr:uid="{00000000-0005-0000-0000-0000D5060000}"/>
    <cellStyle name="Normal 1097 2" xfId="2264" xr:uid="{00000000-0005-0000-0000-0000D6060000}"/>
    <cellStyle name="Normal 1097 2 2" xfId="2757" xr:uid="{00000000-0005-0000-0000-0000D7060000}"/>
    <cellStyle name="Normal 1097 3" xfId="2672" xr:uid="{00000000-0005-0000-0000-0000D8060000}"/>
    <cellStyle name="Normal 1098" xfId="2146" xr:uid="{00000000-0005-0000-0000-0000D9060000}"/>
    <cellStyle name="Normal 1098 2" xfId="2265" xr:uid="{00000000-0005-0000-0000-0000DA060000}"/>
    <cellStyle name="Normal 1098 2 2" xfId="2758" xr:uid="{00000000-0005-0000-0000-0000DB060000}"/>
    <cellStyle name="Normal 1098 3" xfId="3416" xr:uid="{00000000-0005-0000-0000-0000DC060000}"/>
    <cellStyle name="Normal 1098 3 2" xfId="4078" xr:uid="{00000000-0005-0000-0000-0000DD060000}"/>
    <cellStyle name="Normal 1098 4" xfId="3879" xr:uid="{00000000-0005-0000-0000-0000DE060000}"/>
    <cellStyle name="Normal 1099" xfId="2147" xr:uid="{00000000-0005-0000-0000-0000DF060000}"/>
    <cellStyle name="Normal 1099 2" xfId="2269" xr:uid="{00000000-0005-0000-0000-0000E0060000}"/>
    <cellStyle name="Normal 1099 2 2" xfId="2759" xr:uid="{00000000-0005-0000-0000-0000E1060000}"/>
    <cellStyle name="Normal 1099 3" xfId="3417" xr:uid="{00000000-0005-0000-0000-0000E2060000}"/>
    <cellStyle name="Normal 1099 3 2" xfId="4079" xr:uid="{00000000-0005-0000-0000-0000E3060000}"/>
    <cellStyle name="Normal 1099 4" xfId="3880" xr:uid="{00000000-0005-0000-0000-0000E4060000}"/>
    <cellStyle name="Normal 11" xfId="12" xr:uid="{00000000-0005-0000-0000-0000E5060000}"/>
    <cellStyle name="Normal 11 2" xfId="399" xr:uid="{00000000-0005-0000-0000-0000E6060000}"/>
    <cellStyle name="Normal 11 2 2" xfId="3589" xr:uid="{00000000-0005-0000-0000-0000E7060000}"/>
    <cellStyle name="Normal 11 3" xfId="401" xr:uid="{00000000-0005-0000-0000-0000E8060000}"/>
    <cellStyle name="Normal 11 3 2" xfId="3594" xr:uid="{00000000-0005-0000-0000-0000E9060000}"/>
    <cellStyle name="Normal 11 4" xfId="355" xr:uid="{00000000-0005-0000-0000-0000EA060000}"/>
    <cellStyle name="Normal 11 5" xfId="971" xr:uid="{00000000-0005-0000-0000-0000EB060000}"/>
    <cellStyle name="Normal 11 6" xfId="3171" xr:uid="{00000000-0005-0000-0000-0000EC060000}"/>
    <cellStyle name="Normal 110" xfId="1109" xr:uid="{00000000-0005-0000-0000-0000ED060000}"/>
    <cellStyle name="Normal 1100" xfId="2148" xr:uid="{00000000-0005-0000-0000-0000EE060000}"/>
    <cellStyle name="Normal 1100 2" xfId="2270" xr:uid="{00000000-0005-0000-0000-0000EF060000}"/>
    <cellStyle name="Normal 1100 2 2" xfId="2760" xr:uid="{00000000-0005-0000-0000-0000F0060000}"/>
    <cellStyle name="Normal 1100 3" xfId="3418" xr:uid="{00000000-0005-0000-0000-0000F1060000}"/>
    <cellStyle name="Normal 1100 3 2" xfId="4080" xr:uid="{00000000-0005-0000-0000-0000F2060000}"/>
    <cellStyle name="Normal 1100 4" xfId="3881" xr:uid="{00000000-0005-0000-0000-0000F3060000}"/>
    <cellStyle name="Normal 1101" xfId="2149" xr:uid="{00000000-0005-0000-0000-0000F4060000}"/>
    <cellStyle name="Normal 1101 2" xfId="2271" xr:uid="{00000000-0005-0000-0000-0000F5060000}"/>
    <cellStyle name="Normal 1101 2 2" xfId="2761" xr:uid="{00000000-0005-0000-0000-0000F6060000}"/>
    <cellStyle name="Normal 1101 3" xfId="2673" xr:uid="{00000000-0005-0000-0000-0000F7060000}"/>
    <cellStyle name="Normal 1102" xfId="528" xr:uid="{00000000-0005-0000-0000-0000F8060000}"/>
    <cellStyle name="Normal 1102 2" xfId="2272" xr:uid="{00000000-0005-0000-0000-0000F9060000}"/>
    <cellStyle name="Normal 1102 2 2" xfId="2762" xr:uid="{00000000-0005-0000-0000-0000FA060000}"/>
    <cellStyle name="Normal 1102 3" xfId="2165" xr:uid="{00000000-0005-0000-0000-0000FB060000}"/>
    <cellStyle name="Normal 1102 3 2" xfId="3419" xr:uid="{00000000-0005-0000-0000-0000FC060000}"/>
    <cellStyle name="Normal 1102 3 2 2" xfId="4081" xr:uid="{00000000-0005-0000-0000-0000FD060000}"/>
    <cellStyle name="Normal 1102 3 3" xfId="3882" xr:uid="{00000000-0005-0000-0000-0000FE060000}"/>
    <cellStyle name="Normal 1102 4" xfId="3276" xr:uid="{00000000-0005-0000-0000-0000FF060000}"/>
    <cellStyle name="Normal 1102 4 2" xfId="3973" xr:uid="{00000000-0005-0000-0000-000000070000}"/>
    <cellStyle name="Normal 1102 5" xfId="3766" xr:uid="{00000000-0005-0000-0000-000001070000}"/>
    <cellStyle name="Normal 1103" xfId="526" xr:uid="{00000000-0005-0000-0000-000002070000}"/>
    <cellStyle name="Normal 1103 2" xfId="2273" xr:uid="{00000000-0005-0000-0000-000003070000}"/>
    <cellStyle name="Normal 1103 2 2" xfId="2763" xr:uid="{00000000-0005-0000-0000-000004070000}"/>
    <cellStyle name="Normal 1103 3" xfId="2166" xr:uid="{00000000-0005-0000-0000-000005070000}"/>
    <cellStyle name="Normal 1103 3 2" xfId="3420" xr:uid="{00000000-0005-0000-0000-000006070000}"/>
    <cellStyle name="Normal 1103 3 2 2" xfId="4082" xr:uid="{00000000-0005-0000-0000-000007070000}"/>
    <cellStyle name="Normal 1103 3 3" xfId="3883" xr:uid="{00000000-0005-0000-0000-000008070000}"/>
    <cellStyle name="Normal 1103 4" xfId="3279" xr:uid="{00000000-0005-0000-0000-000009070000}"/>
    <cellStyle name="Normal 1103 4 2" xfId="3976" xr:uid="{00000000-0005-0000-0000-00000A070000}"/>
    <cellStyle name="Normal 1103 5" xfId="3765" xr:uid="{00000000-0005-0000-0000-00000B070000}"/>
    <cellStyle name="Normal 1104" xfId="2167" xr:uid="{00000000-0005-0000-0000-00000C070000}"/>
    <cellStyle name="Normal 1104 2" xfId="2274" xr:uid="{00000000-0005-0000-0000-00000D070000}"/>
    <cellStyle name="Normal 1104 2 2" xfId="2764" xr:uid="{00000000-0005-0000-0000-00000E070000}"/>
    <cellStyle name="Normal 1104 3" xfId="3421" xr:uid="{00000000-0005-0000-0000-00000F070000}"/>
    <cellStyle name="Normal 1104 3 2" xfId="4083" xr:uid="{00000000-0005-0000-0000-000010070000}"/>
    <cellStyle name="Normal 1104 4" xfId="3884" xr:uid="{00000000-0005-0000-0000-000011070000}"/>
    <cellStyle name="Normal 1105" xfId="532" xr:uid="{00000000-0005-0000-0000-000012070000}"/>
    <cellStyle name="Normal 1105 2" xfId="2275" xr:uid="{00000000-0005-0000-0000-000013070000}"/>
    <cellStyle name="Normal 1105 2 2" xfId="2765" xr:uid="{00000000-0005-0000-0000-000014070000}"/>
    <cellStyle name="Normal 1105 3" xfId="2168" xr:uid="{00000000-0005-0000-0000-000015070000}"/>
    <cellStyle name="Normal 1105 3 2" xfId="3422" xr:uid="{00000000-0005-0000-0000-000016070000}"/>
    <cellStyle name="Normal 1105 3 2 2" xfId="4084" xr:uid="{00000000-0005-0000-0000-000017070000}"/>
    <cellStyle name="Normal 1105 3 3" xfId="3885" xr:uid="{00000000-0005-0000-0000-000018070000}"/>
    <cellStyle name="Normal 1105 4" xfId="3278" xr:uid="{00000000-0005-0000-0000-000019070000}"/>
    <cellStyle name="Normal 1105 4 2" xfId="3975" xr:uid="{00000000-0005-0000-0000-00001A070000}"/>
    <cellStyle name="Normal 1105 5" xfId="3767" xr:uid="{00000000-0005-0000-0000-00001B070000}"/>
    <cellStyle name="Normal 1106" xfId="2178" xr:uid="{00000000-0005-0000-0000-00001C070000}"/>
    <cellStyle name="Normal 1106 2" xfId="2276" xr:uid="{00000000-0005-0000-0000-00001D070000}"/>
    <cellStyle name="Normal 1106 2 2" xfId="2766" xr:uid="{00000000-0005-0000-0000-00001E070000}"/>
    <cellStyle name="Normal 1106 3" xfId="2692" xr:uid="{00000000-0005-0000-0000-00001F070000}"/>
    <cellStyle name="Normal 1107" xfId="2179" xr:uid="{00000000-0005-0000-0000-000020070000}"/>
    <cellStyle name="Normal 1107 2" xfId="2277" xr:uid="{00000000-0005-0000-0000-000021070000}"/>
    <cellStyle name="Normal 1107 2 2" xfId="2767" xr:uid="{00000000-0005-0000-0000-000022070000}"/>
    <cellStyle name="Normal 1107 3" xfId="2693" xr:uid="{00000000-0005-0000-0000-000023070000}"/>
    <cellStyle name="Normal 1108" xfId="2180" xr:uid="{00000000-0005-0000-0000-000024070000}"/>
    <cellStyle name="Normal 1108 2" xfId="2278" xr:uid="{00000000-0005-0000-0000-000025070000}"/>
    <cellStyle name="Normal 1108 2 2" xfId="2768" xr:uid="{00000000-0005-0000-0000-000026070000}"/>
    <cellStyle name="Normal 1108 3" xfId="2694" xr:uid="{00000000-0005-0000-0000-000027070000}"/>
    <cellStyle name="Normal 1109" xfId="2181" xr:uid="{00000000-0005-0000-0000-000028070000}"/>
    <cellStyle name="Normal 1109 2" xfId="2279" xr:uid="{00000000-0005-0000-0000-000029070000}"/>
    <cellStyle name="Normal 1109 2 2" xfId="2769" xr:uid="{00000000-0005-0000-0000-00002A070000}"/>
    <cellStyle name="Normal 1109 3" xfId="3423" xr:uid="{00000000-0005-0000-0000-00002B070000}"/>
    <cellStyle name="Normal 1109 3 2" xfId="4085" xr:uid="{00000000-0005-0000-0000-00002C070000}"/>
    <cellStyle name="Normal 1109 4" xfId="3886" xr:uid="{00000000-0005-0000-0000-00002D070000}"/>
    <cellStyle name="Normal 111" xfId="1110" xr:uid="{00000000-0005-0000-0000-00002E070000}"/>
    <cellStyle name="Normal 1110" xfId="2182" xr:uid="{00000000-0005-0000-0000-00002F070000}"/>
    <cellStyle name="Normal 1110 2" xfId="2280" xr:uid="{00000000-0005-0000-0000-000030070000}"/>
    <cellStyle name="Normal 1110 2 2" xfId="2770" xr:uid="{00000000-0005-0000-0000-000031070000}"/>
    <cellStyle name="Normal 1110 3" xfId="3424" xr:uid="{00000000-0005-0000-0000-000032070000}"/>
    <cellStyle name="Normal 1110 3 2" xfId="4086" xr:uid="{00000000-0005-0000-0000-000033070000}"/>
    <cellStyle name="Normal 1110 4" xfId="3887" xr:uid="{00000000-0005-0000-0000-000034070000}"/>
    <cellStyle name="Normal 1111" xfId="2183" xr:uid="{00000000-0005-0000-0000-000035070000}"/>
    <cellStyle name="Normal 1111 2" xfId="2281" xr:uid="{00000000-0005-0000-0000-000036070000}"/>
    <cellStyle name="Normal 1111 2 2" xfId="2771" xr:uid="{00000000-0005-0000-0000-000037070000}"/>
    <cellStyle name="Normal 1111 3" xfId="3425" xr:uid="{00000000-0005-0000-0000-000038070000}"/>
    <cellStyle name="Normal 1111 3 2" xfId="4087" xr:uid="{00000000-0005-0000-0000-000039070000}"/>
    <cellStyle name="Normal 1111 4" xfId="3888" xr:uid="{00000000-0005-0000-0000-00003A070000}"/>
    <cellStyle name="Normal 1112" xfId="2197" xr:uid="{00000000-0005-0000-0000-00003B070000}"/>
    <cellStyle name="Normal 1112 2" xfId="2282" xr:uid="{00000000-0005-0000-0000-00003C070000}"/>
    <cellStyle name="Normal 1112 2 2" xfId="2772" xr:uid="{00000000-0005-0000-0000-00003D070000}"/>
    <cellStyle name="Normal 1112 3" xfId="3426" xr:uid="{00000000-0005-0000-0000-00003E070000}"/>
    <cellStyle name="Normal 1112 3 2" xfId="4088" xr:uid="{00000000-0005-0000-0000-00003F070000}"/>
    <cellStyle name="Normal 1112 4" xfId="3889" xr:uid="{00000000-0005-0000-0000-000040070000}"/>
    <cellStyle name="Normal 1113" xfId="2198" xr:uid="{00000000-0005-0000-0000-000041070000}"/>
    <cellStyle name="Normal 1113 2" xfId="2283" xr:uid="{00000000-0005-0000-0000-000042070000}"/>
    <cellStyle name="Normal 1113 2 2" xfId="2773" xr:uid="{00000000-0005-0000-0000-000043070000}"/>
    <cellStyle name="Normal 1113 3" xfId="3427" xr:uid="{00000000-0005-0000-0000-000044070000}"/>
    <cellStyle name="Normal 1113 3 2" xfId="4089" xr:uid="{00000000-0005-0000-0000-000045070000}"/>
    <cellStyle name="Normal 1113 4" xfId="3890" xr:uid="{00000000-0005-0000-0000-000046070000}"/>
    <cellStyle name="Normal 1114" xfId="2199" xr:uid="{00000000-0005-0000-0000-000047070000}"/>
    <cellStyle name="Normal 1114 2" xfId="2284" xr:uid="{00000000-0005-0000-0000-000048070000}"/>
    <cellStyle name="Normal 1114 2 2" xfId="2774" xr:uid="{00000000-0005-0000-0000-000049070000}"/>
    <cellStyle name="Normal 1114 3" xfId="3428" xr:uid="{00000000-0005-0000-0000-00004A070000}"/>
    <cellStyle name="Normal 1114 3 2" xfId="4090" xr:uid="{00000000-0005-0000-0000-00004B070000}"/>
    <cellStyle name="Normal 1114 4" xfId="3891" xr:uid="{00000000-0005-0000-0000-00004C070000}"/>
    <cellStyle name="Normal 1115" xfId="2200" xr:uid="{00000000-0005-0000-0000-00004D070000}"/>
    <cellStyle name="Normal 1115 2" xfId="2285" xr:uid="{00000000-0005-0000-0000-00004E070000}"/>
    <cellStyle name="Normal 1115 2 2" xfId="2775" xr:uid="{00000000-0005-0000-0000-00004F070000}"/>
    <cellStyle name="Normal 1115 3" xfId="3429" xr:uid="{00000000-0005-0000-0000-000050070000}"/>
    <cellStyle name="Normal 1115 3 2" xfId="4091" xr:uid="{00000000-0005-0000-0000-000051070000}"/>
    <cellStyle name="Normal 1115 4" xfId="3892" xr:uid="{00000000-0005-0000-0000-000052070000}"/>
    <cellStyle name="Normal 1116" xfId="2201" xr:uid="{00000000-0005-0000-0000-000053070000}"/>
    <cellStyle name="Normal 1116 2" xfId="2286" xr:uid="{00000000-0005-0000-0000-000054070000}"/>
    <cellStyle name="Normal 1116 2 2" xfId="2776" xr:uid="{00000000-0005-0000-0000-000055070000}"/>
    <cellStyle name="Normal 1116 3" xfId="3430" xr:uid="{00000000-0005-0000-0000-000056070000}"/>
    <cellStyle name="Normal 1116 3 2" xfId="4092" xr:uid="{00000000-0005-0000-0000-000057070000}"/>
    <cellStyle name="Normal 1116 4" xfId="3893" xr:uid="{00000000-0005-0000-0000-000058070000}"/>
    <cellStyle name="Normal 1117" xfId="2202" xr:uid="{00000000-0005-0000-0000-000059070000}"/>
    <cellStyle name="Normal 1117 2" xfId="2287" xr:uid="{00000000-0005-0000-0000-00005A070000}"/>
    <cellStyle name="Normal 1117 2 2" xfId="2777" xr:uid="{00000000-0005-0000-0000-00005B070000}"/>
    <cellStyle name="Normal 1117 3" xfId="3431" xr:uid="{00000000-0005-0000-0000-00005C070000}"/>
    <cellStyle name="Normal 1117 3 2" xfId="4093" xr:uid="{00000000-0005-0000-0000-00005D070000}"/>
    <cellStyle name="Normal 1117 4" xfId="3894" xr:uid="{00000000-0005-0000-0000-00005E070000}"/>
    <cellStyle name="Normal 1118" xfId="2204" xr:uid="{00000000-0005-0000-0000-00005F070000}"/>
    <cellStyle name="Normal 1118 2" xfId="2288" xr:uid="{00000000-0005-0000-0000-000060070000}"/>
    <cellStyle name="Normal 1118 2 2" xfId="2778" xr:uid="{00000000-0005-0000-0000-000061070000}"/>
    <cellStyle name="Normal 1118 3" xfId="2709" xr:uid="{00000000-0005-0000-0000-000062070000}"/>
    <cellStyle name="Normal 1119" xfId="2203" xr:uid="{00000000-0005-0000-0000-000063070000}"/>
    <cellStyle name="Normal 1119 2" xfId="2289" xr:uid="{00000000-0005-0000-0000-000064070000}"/>
    <cellStyle name="Normal 1119 2 2" xfId="2779" xr:uid="{00000000-0005-0000-0000-000065070000}"/>
    <cellStyle name="Normal 1119 3" xfId="2708" xr:uid="{00000000-0005-0000-0000-000066070000}"/>
    <cellStyle name="Normal 112" xfId="1111" xr:uid="{00000000-0005-0000-0000-000067070000}"/>
    <cellStyle name="Normal 1120" xfId="536" xr:uid="{00000000-0005-0000-0000-000068070000}"/>
    <cellStyle name="Normal 1120 2" xfId="2290" xr:uid="{00000000-0005-0000-0000-000069070000}"/>
    <cellStyle name="Normal 1120 2 2" xfId="2780" xr:uid="{00000000-0005-0000-0000-00006A070000}"/>
    <cellStyle name="Normal 1120 3" xfId="3283" xr:uid="{00000000-0005-0000-0000-00006B070000}"/>
    <cellStyle name="Normal 1120 3 2" xfId="3980" xr:uid="{00000000-0005-0000-0000-00006C070000}"/>
    <cellStyle name="Normal 1120 4" xfId="3769" xr:uid="{00000000-0005-0000-0000-00006D070000}"/>
    <cellStyle name="Normal 1121" xfId="2227" xr:uid="{00000000-0005-0000-0000-00006E070000}"/>
    <cellStyle name="Normal 1121 2" xfId="2291" xr:uid="{00000000-0005-0000-0000-00006F070000}"/>
    <cellStyle name="Normal 1121 2 2" xfId="2781" xr:uid="{00000000-0005-0000-0000-000070070000}"/>
    <cellStyle name="Normal 1121 3" xfId="3433" xr:uid="{00000000-0005-0000-0000-000071070000}"/>
    <cellStyle name="Normal 1121 3 2" xfId="4095" xr:uid="{00000000-0005-0000-0000-000072070000}"/>
    <cellStyle name="Normal 1121 4" xfId="3896" xr:uid="{00000000-0005-0000-0000-000073070000}"/>
    <cellStyle name="Normal 1122" xfId="534" xr:uid="{00000000-0005-0000-0000-000074070000}"/>
    <cellStyle name="Normal 1122 2" xfId="2292" xr:uid="{00000000-0005-0000-0000-000075070000}"/>
    <cellStyle name="Normal 1122 2 2" xfId="2782" xr:uid="{00000000-0005-0000-0000-000076070000}"/>
    <cellStyle name="Normal 1122 3" xfId="3280" xr:uid="{00000000-0005-0000-0000-000077070000}"/>
    <cellStyle name="Normal 1122 3 2" xfId="3977" xr:uid="{00000000-0005-0000-0000-000078070000}"/>
    <cellStyle name="Normal 1122 4" xfId="3768" xr:uid="{00000000-0005-0000-0000-000079070000}"/>
    <cellStyle name="Normal 1123" xfId="540" xr:uid="{00000000-0005-0000-0000-00007A070000}"/>
    <cellStyle name="Normal 1123 2" xfId="2293" xr:uid="{00000000-0005-0000-0000-00007B070000}"/>
    <cellStyle name="Normal 1123 2 2" xfId="2783" xr:uid="{00000000-0005-0000-0000-00007C070000}"/>
    <cellStyle name="Normal 1123 3" xfId="3285" xr:uid="{00000000-0005-0000-0000-00007D070000}"/>
    <cellStyle name="Normal 1123 3 2" xfId="3982" xr:uid="{00000000-0005-0000-0000-00007E070000}"/>
    <cellStyle name="Normal 1123 4" xfId="3772" xr:uid="{00000000-0005-0000-0000-00007F070000}"/>
    <cellStyle name="Normal 1124" xfId="2243" xr:uid="{00000000-0005-0000-0000-000080070000}"/>
    <cellStyle name="Normal 1124 2" xfId="2294" xr:uid="{00000000-0005-0000-0000-000081070000}"/>
    <cellStyle name="Normal 1124 2 2" xfId="2784" xr:uid="{00000000-0005-0000-0000-000082070000}"/>
    <cellStyle name="Normal 1124 3" xfId="3435" xr:uid="{00000000-0005-0000-0000-000083070000}"/>
    <cellStyle name="Normal 1124 3 2" xfId="4096" xr:uid="{00000000-0005-0000-0000-000084070000}"/>
    <cellStyle name="Normal 1124 4" xfId="3897" xr:uid="{00000000-0005-0000-0000-000085070000}"/>
    <cellStyle name="Normal 1125" xfId="2226" xr:uid="{00000000-0005-0000-0000-000086070000}"/>
    <cellStyle name="Normal 1125 2" xfId="2295" xr:uid="{00000000-0005-0000-0000-000087070000}"/>
    <cellStyle name="Normal 1125 2 2" xfId="2785" xr:uid="{00000000-0005-0000-0000-000088070000}"/>
    <cellStyle name="Normal 1125 3" xfId="3432" xr:uid="{00000000-0005-0000-0000-000089070000}"/>
    <cellStyle name="Normal 1125 3 2" xfId="4094" xr:uid="{00000000-0005-0000-0000-00008A070000}"/>
    <cellStyle name="Normal 1125 4" xfId="3895" xr:uid="{00000000-0005-0000-0000-00008B070000}"/>
    <cellStyle name="Normal 1126" xfId="2228" xr:uid="{00000000-0005-0000-0000-00008C070000}"/>
    <cellStyle name="Normal 1126 2" xfId="2296" xr:uid="{00000000-0005-0000-0000-00008D070000}"/>
    <cellStyle name="Normal 1126 2 2" xfId="2786" xr:uid="{00000000-0005-0000-0000-00008E070000}"/>
    <cellStyle name="Normal 1126 3" xfId="2723" xr:uid="{00000000-0005-0000-0000-00008F070000}"/>
    <cellStyle name="Normal 1127" xfId="2229" xr:uid="{00000000-0005-0000-0000-000090070000}"/>
    <cellStyle name="Normal 1127 2" xfId="2297" xr:uid="{00000000-0005-0000-0000-000091070000}"/>
    <cellStyle name="Normal 1127 2 2" xfId="2787" xr:uid="{00000000-0005-0000-0000-000092070000}"/>
    <cellStyle name="Normal 1127 3" xfId="2724" xr:uid="{00000000-0005-0000-0000-000093070000}"/>
    <cellStyle name="Normal 1128" xfId="2244" xr:uid="{00000000-0005-0000-0000-000094070000}"/>
    <cellStyle name="Normal 1128 2" xfId="2298" xr:uid="{00000000-0005-0000-0000-000095070000}"/>
    <cellStyle name="Normal 1128 2 2" xfId="2788" xr:uid="{00000000-0005-0000-0000-000096070000}"/>
    <cellStyle name="Normal 1128 3" xfId="2738" xr:uid="{00000000-0005-0000-0000-000097070000}"/>
    <cellStyle name="Normal 1129" xfId="2245" xr:uid="{00000000-0005-0000-0000-000098070000}"/>
    <cellStyle name="Normal 1129 2" xfId="2299" xr:uid="{00000000-0005-0000-0000-000099070000}"/>
    <cellStyle name="Normal 1129 2 2" xfId="2789" xr:uid="{00000000-0005-0000-0000-00009A070000}"/>
    <cellStyle name="Normal 1129 3" xfId="2739" xr:uid="{00000000-0005-0000-0000-00009B070000}"/>
    <cellStyle name="Normal 113" xfId="1112" xr:uid="{00000000-0005-0000-0000-00009C070000}"/>
    <cellStyle name="Normal 1130" xfId="2246" xr:uid="{00000000-0005-0000-0000-00009D070000}"/>
    <cellStyle name="Normal 1130 2" xfId="2300" xr:uid="{00000000-0005-0000-0000-00009E070000}"/>
    <cellStyle name="Normal 1130 2 2" xfId="2790" xr:uid="{00000000-0005-0000-0000-00009F070000}"/>
    <cellStyle name="Normal 1130 3" xfId="2740" xr:uid="{00000000-0005-0000-0000-0000A0070000}"/>
    <cellStyle name="Normal 1131" xfId="2247" xr:uid="{00000000-0005-0000-0000-0000A1070000}"/>
    <cellStyle name="Normal 1131 2" xfId="2301" xr:uid="{00000000-0005-0000-0000-0000A2070000}"/>
    <cellStyle name="Normal 1131 2 2" xfId="2791" xr:uid="{00000000-0005-0000-0000-0000A3070000}"/>
    <cellStyle name="Normal 1131 3" xfId="2741" xr:uid="{00000000-0005-0000-0000-0000A4070000}"/>
    <cellStyle name="Normal 1132" xfId="2248" xr:uid="{00000000-0005-0000-0000-0000A5070000}"/>
    <cellStyle name="Normal 1132 2" xfId="2302" xr:uid="{00000000-0005-0000-0000-0000A6070000}"/>
    <cellStyle name="Normal 1132 2 2" xfId="2792" xr:uid="{00000000-0005-0000-0000-0000A7070000}"/>
    <cellStyle name="Normal 1132 3" xfId="2742" xr:uid="{00000000-0005-0000-0000-0000A8070000}"/>
    <cellStyle name="Normal 1133" xfId="538" xr:uid="{00000000-0005-0000-0000-0000A9070000}"/>
    <cellStyle name="Normal 1133 2" xfId="2303" xr:uid="{00000000-0005-0000-0000-0000AA070000}"/>
    <cellStyle name="Normal 1133 2 2" xfId="2793" xr:uid="{00000000-0005-0000-0000-0000AB070000}"/>
    <cellStyle name="Normal 1133 3" xfId="3282" xr:uid="{00000000-0005-0000-0000-0000AC070000}"/>
    <cellStyle name="Normal 1133 3 2" xfId="3979" xr:uid="{00000000-0005-0000-0000-0000AD070000}"/>
    <cellStyle name="Normal 1133 4" xfId="3770" xr:uid="{00000000-0005-0000-0000-0000AE070000}"/>
    <cellStyle name="Normal 1134" xfId="545" xr:uid="{00000000-0005-0000-0000-0000AF070000}"/>
    <cellStyle name="Normal 1134 2" xfId="2304" xr:uid="{00000000-0005-0000-0000-0000B0070000}"/>
    <cellStyle name="Normal 1134 2 2" xfId="2794" xr:uid="{00000000-0005-0000-0000-0000B1070000}"/>
    <cellStyle name="Normal 1134 3" xfId="3287" xr:uid="{00000000-0005-0000-0000-0000B2070000}"/>
    <cellStyle name="Normal 1134 3 2" xfId="3984" xr:uid="{00000000-0005-0000-0000-0000B3070000}"/>
    <cellStyle name="Normal 1134 4" xfId="3777" xr:uid="{00000000-0005-0000-0000-0000B4070000}"/>
    <cellStyle name="Normal 1135" xfId="543" xr:uid="{00000000-0005-0000-0000-0000B5070000}"/>
    <cellStyle name="Normal 1135 2" xfId="2305" xr:uid="{00000000-0005-0000-0000-0000B6070000}"/>
    <cellStyle name="Normal 1135 2 2" xfId="2795" xr:uid="{00000000-0005-0000-0000-0000B7070000}"/>
    <cellStyle name="Normal 1135 3" xfId="3284" xr:uid="{00000000-0005-0000-0000-0000B8070000}"/>
    <cellStyle name="Normal 1135 3 2" xfId="3981" xr:uid="{00000000-0005-0000-0000-0000B9070000}"/>
    <cellStyle name="Normal 1135 4" xfId="3775" xr:uid="{00000000-0005-0000-0000-0000BA070000}"/>
    <cellStyle name="Normal 1136" xfId="2249" xr:uid="{00000000-0005-0000-0000-0000BB070000}"/>
    <cellStyle name="Normal 1136 2" xfId="2306" xr:uid="{00000000-0005-0000-0000-0000BC070000}"/>
    <cellStyle name="Normal 1136 2 2" xfId="2796" xr:uid="{00000000-0005-0000-0000-0000BD070000}"/>
    <cellStyle name="Normal 1136 3" xfId="3436" xr:uid="{00000000-0005-0000-0000-0000BE070000}"/>
    <cellStyle name="Normal 1136 3 2" xfId="4097" xr:uid="{00000000-0005-0000-0000-0000BF070000}"/>
    <cellStyle name="Normal 1136 4" xfId="3898" xr:uid="{00000000-0005-0000-0000-0000C0070000}"/>
    <cellStyle name="Normal 1137" xfId="2307" xr:uid="{00000000-0005-0000-0000-0000C1070000}"/>
    <cellStyle name="Normal 1137 2" xfId="2797" xr:uid="{00000000-0005-0000-0000-0000C2070000}"/>
    <cellStyle name="Normal 1138" xfId="2308" xr:uid="{00000000-0005-0000-0000-0000C3070000}"/>
    <cellStyle name="Normal 1138 2" xfId="2798" xr:uid="{00000000-0005-0000-0000-0000C4070000}"/>
    <cellStyle name="Normal 1139" xfId="2309" xr:uid="{00000000-0005-0000-0000-0000C5070000}"/>
    <cellStyle name="Normal 1139 2" xfId="2799" xr:uid="{00000000-0005-0000-0000-0000C6070000}"/>
    <cellStyle name="Normal 114" xfId="1113" xr:uid="{00000000-0005-0000-0000-0000C7070000}"/>
    <cellStyle name="Normal 1140" xfId="2310" xr:uid="{00000000-0005-0000-0000-0000C8070000}"/>
    <cellStyle name="Normal 1140 2" xfId="2800" xr:uid="{00000000-0005-0000-0000-0000C9070000}"/>
    <cellStyle name="Normal 1141" xfId="2311" xr:uid="{00000000-0005-0000-0000-0000CA070000}"/>
    <cellStyle name="Normal 1141 2" xfId="2801" xr:uid="{00000000-0005-0000-0000-0000CB070000}"/>
    <cellStyle name="Normal 1142" xfId="2312" xr:uid="{00000000-0005-0000-0000-0000CC070000}"/>
    <cellStyle name="Normal 1142 2" xfId="2802" xr:uid="{00000000-0005-0000-0000-0000CD070000}"/>
    <cellStyle name="Normal 1143" xfId="2313" xr:uid="{00000000-0005-0000-0000-0000CE070000}"/>
    <cellStyle name="Normal 1143 2" xfId="2803" xr:uid="{00000000-0005-0000-0000-0000CF070000}"/>
    <cellStyle name="Normal 1144" xfId="2314" xr:uid="{00000000-0005-0000-0000-0000D0070000}"/>
    <cellStyle name="Normal 1144 2" xfId="2804" xr:uid="{00000000-0005-0000-0000-0000D1070000}"/>
    <cellStyle name="Normal 1145" xfId="2315" xr:uid="{00000000-0005-0000-0000-0000D2070000}"/>
    <cellStyle name="Normal 1145 2" xfId="2805" xr:uid="{00000000-0005-0000-0000-0000D3070000}"/>
    <cellStyle name="Normal 1146" xfId="2316" xr:uid="{00000000-0005-0000-0000-0000D4070000}"/>
    <cellStyle name="Normal 1146 2" xfId="2806" xr:uid="{00000000-0005-0000-0000-0000D5070000}"/>
    <cellStyle name="Normal 1147" xfId="2317" xr:uid="{00000000-0005-0000-0000-0000D6070000}"/>
    <cellStyle name="Normal 1147 2" xfId="2807" xr:uid="{00000000-0005-0000-0000-0000D7070000}"/>
    <cellStyle name="Normal 1148" xfId="2318" xr:uid="{00000000-0005-0000-0000-0000D8070000}"/>
    <cellStyle name="Normal 1148 2" xfId="2808" xr:uid="{00000000-0005-0000-0000-0000D9070000}"/>
    <cellStyle name="Normal 1149" xfId="2319" xr:uid="{00000000-0005-0000-0000-0000DA070000}"/>
    <cellStyle name="Normal 1149 2" xfId="2809" xr:uid="{00000000-0005-0000-0000-0000DB070000}"/>
    <cellStyle name="Normal 115" xfId="1114" xr:uid="{00000000-0005-0000-0000-0000DC070000}"/>
    <cellStyle name="Normal 1150" xfId="2320" xr:uid="{00000000-0005-0000-0000-0000DD070000}"/>
    <cellStyle name="Normal 1150 2" xfId="2810" xr:uid="{00000000-0005-0000-0000-0000DE070000}"/>
    <cellStyle name="Normal 1151" xfId="2321" xr:uid="{00000000-0005-0000-0000-0000DF070000}"/>
    <cellStyle name="Normal 1151 2" xfId="2811" xr:uid="{00000000-0005-0000-0000-0000E0070000}"/>
    <cellStyle name="Normal 1152" xfId="2322" xr:uid="{00000000-0005-0000-0000-0000E1070000}"/>
    <cellStyle name="Normal 1152 2" xfId="2812" xr:uid="{00000000-0005-0000-0000-0000E2070000}"/>
    <cellStyle name="Normal 1153" xfId="2323" xr:uid="{00000000-0005-0000-0000-0000E3070000}"/>
    <cellStyle name="Normal 1153 2" xfId="2813" xr:uid="{00000000-0005-0000-0000-0000E4070000}"/>
    <cellStyle name="Normal 1154" xfId="2324" xr:uid="{00000000-0005-0000-0000-0000E5070000}"/>
    <cellStyle name="Normal 1154 2" xfId="2814" xr:uid="{00000000-0005-0000-0000-0000E6070000}"/>
    <cellStyle name="Normal 1155" xfId="2325" xr:uid="{00000000-0005-0000-0000-0000E7070000}"/>
    <cellStyle name="Normal 1155 2" xfId="2815" xr:uid="{00000000-0005-0000-0000-0000E8070000}"/>
    <cellStyle name="Normal 1156" xfId="2326" xr:uid="{00000000-0005-0000-0000-0000E9070000}"/>
    <cellStyle name="Normal 1156 2" xfId="2816" xr:uid="{00000000-0005-0000-0000-0000EA070000}"/>
    <cellStyle name="Normal 1157" xfId="2327" xr:uid="{00000000-0005-0000-0000-0000EB070000}"/>
    <cellStyle name="Normal 1157 2" xfId="2817" xr:uid="{00000000-0005-0000-0000-0000EC070000}"/>
    <cellStyle name="Normal 1158" xfId="2328" xr:uid="{00000000-0005-0000-0000-0000ED070000}"/>
    <cellStyle name="Normal 1158 2" xfId="2818" xr:uid="{00000000-0005-0000-0000-0000EE070000}"/>
    <cellStyle name="Normal 1159" xfId="2329" xr:uid="{00000000-0005-0000-0000-0000EF070000}"/>
    <cellStyle name="Normal 1159 2" xfId="2819" xr:uid="{00000000-0005-0000-0000-0000F0070000}"/>
    <cellStyle name="Normal 116" xfId="1115" xr:uid="{00000000-0005-0000-0000-0000F1070000}"/>
    <cellStyle name="Normal 1160" xfId="2330" xr:uid="{00000000-0005-0000-0000-0000F2070000}"/>
    <cellStyle name="Normal 1160 2" xfId="2820" xr:uid="{00000000-0005-0000-0000-0000F3070000}"/>
    <cellStyle name="Normal 1161" xfId="2331" xr:uid="{00000000-0005-0000-0000-0000F4070000}"/>
    <cellStyle name="Normal 1161 2" xfId="2821" xr:uid="{00000000-0005-0000-0000-0000F5070000}"/>
    <cellStyle name="Normal 1162" xfId="2332" xr:uid="{00000000-0005-0000-0000-0000F6070000}"/>
    <cellStyle name="Normal 1162 2" xfId="2822" xr:uid="{00000000-0005-0000-0000-0000F7070000}"/>
    <cellStyle name="Normal 1163" xfId="2333" xr:uid="{00000000-0005-0000-0000-0000F8070000}"/>
    <cellStyle name="Normal 1163 2" xfId="2823" xr:uid="{00000000-0005-0000-0000-0000F9070000}"/>
    <cellStyle name="Normal 1164" xfId="2334" xr:uid="{00000000-0005-0000-0000-0000FA070000}"/>
    <cellStyle name="Normal 1164 2" xfId="2824" xr:uid="{00000000-0005-0000-0000-0000FB070000}"/>
    <cellStyle name="Normal 1165" xfId="2335" xr:uid="{00000000-0005-0000-0000-0000FC070000}"/>
    <cellStyle name="Normal 1165 2" xfId="2825" xr:uid="{00000000-0005-0000-0000-0000FD070000}"/>
    <cellStyle name="Normal 1166" xfId="2336" xr:uid="{00000000-0005-0000-0000-0000FE070000}"/>
    <cellStyle name="Normal 1166 2" xfId="2826" xr:uid="{00000000-0005-0000-0000-0000FF070000}"/>
    <cellStyle name="Normal 1167" xfId="2337" xr:uid="{00000000-0005-0000-0000-000000080000}"/>
    <cellStyle name="Normal 1167 2" xfId="2827" xr:uid="{00000000-0005-0000-0000-000001080000}"/>
    <cellStyle name="Normal 1168" xfId="2338" xr:uid="{00000000-0005-0000-0000-000002080000}"/>
    <cellStyle name="Normal 1168 2" xfId="2828" xr:uid="{00000000-0005-0000-0000-000003080000}"/>
    <cellStyle name="Normal 1169" xfId="2339" xr:uid="{00000000-0005-0000-0000-000004080000}"/>
    <cellStyle name="Normal 1169 2" xfId="2829" xr:uid="{00000000-0005-0000-0000-000005080000}"/>
    <cellStyle name="Normal 117" xfId="1116" xr:uid="{00000000-0005-0000-0000-000006080000}"/>
    <cellStyle name="Normal 1170" xfId="2340" xr:uid="{00000000-0005-0000-0000-000007080000}"/>
    <cellStyle name="Normal 1170 2" xfId="2830" xr:uid="{00000000-0005-0000-0000-000008080000}"/>
    <cellStyle name="Normal 1171" xfId="2341" xr:uid="{00000000-0005-0000-0000-000009080000}"/>
    <cellStyle name="Normal 1171 2" xfId="2831" xr:uid="{00000000-0005-0000-0000-00000A080000}"/>
    <cellStyle name="Normal 1172" xfId="2342" xr:uid="{00000000-0005-0000-0000-00000B080000}"/>
    <cellStyle name="Normal 1172 2" xfId="2832" xr:uid="{00000000-0005-0000-0000-00000C080000}"/>
    <cellStyle name="Normal 1173" xfId="2343" xr:uid="{00000000-0005-0000-0000-00000D080000}"/>
    <cellStyle name="Normal 1173 2" xfId="2833" xr:uid="{00000000-0005-0000-0000-00000E080000}"/>
    <cellStyle name="Normal 1174" xfId="2344" xr:uid="{00000000-0005-0000-0000-00000F080000}"/>
    <cellStyle name="Normal 1174 2" xfId="2834" xr:uid="{00000000-0005-0000-0000-000010080000}"/>
    <cellStyle name="Normal 1175" xfId="2345" xr:uid="{00000000-0005-0000-0000-000011080000}"/>
    <cellStyle name="Normal 1175 2" xfId="2835" xr:uid="{00000000-0005-0000-0000-000012080000}"/>
    <cellStyle name="Normal 1176" xfId="2346" xr:uid="{00000000-0005-0000-0000-000013080000}"/>
    <cellStyle name="Normal 1176 2" xfId="2836" xr:uid="{00000000-0005-0000-0000-000014080000}"/>
    <cellStyle name="Normal 1177" xfId="2347" xr:uid="{00000000-0005-0000-0000-000015080000}"/>
    <cellStyle name="Normal 1177 2" xfId="2837" xr:uid="{00000000-0005-0000-0000-000016080000}"/>
    <cellStyle name="Normal 1178" xfId="2348" xr:uid="{00000000-0005-0000-0000-000017080000}"/>
    <cellStyle name="Normal 1178 2" xfId="2838" xr:uid="{00000000-0005-0000-0000-000018080000}"/>
    <cellStyle name="Normal 1179" xfId="2349" xr:uid="{00000000-0005-0000-0000-000019080000}"/>
    <cellStyle name="Normal 1179 2" xfId="2839" xr:uid="{00000000-0005-0000-0000-00001A080000}"/>
    <cellStyle name="Normal 118" xfId="1117" xr:uid="{00000000-0005-0000-0000-00001B080000}"/>
    <cellStyle name="Normal 1180" xfId="2350" xr:uid="{00000000-0005-0000-0000-00001C080000}"/>
    <cellStyle name="Normal 1180 2" xfId="2840" xr:uid="{00000000-0005-0000-0000-00001D080000}"/>
    <cellStyle name="Normal 1181" xfId="2351" xr:uid="{00000000-0005-0000-0000-00001E080000}"/>
    <cellStyle name="Normal 1181 2" xfId="2841" xr:uid="{00000000-0005-0000-0000-00001F080000}"/>
    <cellStyle name="Normal 1182" xfId="2352" xr:uid="{00000000-0005-0000-0000-000020080000}"/>
    <cellStyle name="Normal 1182 2" xfId="2842" xr:uid="{00000000-0005-0000-0000-000021080000}"/>
    <cellStyle name="Normal 1183" xfId="547" xr:uid="{00000000-0005-0000-0000-000022080000}"/>
    <cellStyle name="Normal 1183 2" xfId="2353" xr:uid="{00000000-0005-0000-0000-000023080000}"/>
    <cellStyle name="Normal 1183 2 2" xfId="2843" xr:uid="{00000000-0005-0000-0000-000024080000}"/>
    <cellStyle name="Normal 1183 3" xfId="3288" xr:uid="{00000000-0005-0000-0000-000025080000}"/>
    <cellStyle name="Normal 1183 3 2" xfId="3985" xr:uid="{00000000-0005-0000-0000-000026080000}"/>
    <cellStyle name="Normal 1183 4" xfId="3778" xr:uid="{00000000-0005-0000-0000-000027080000}"/>
    <cellStyle name="Normal 1184" xfId="539" xr:uid="{00000000-0005-0000-0000-000028080000}"/>
    <cellStyle name="Normal 1184 2" xfId="2354" xr:uid="{00000000-0005-0000-0000-000029080000}"/>
    <cellStyle name="Normal 1184 2 2" xfId="2844" xr:uid="{00000000-0005-0000-0000-00002A080000}"/>
    <cellStyle name="Normal 1184 3" xfId="3286" xr:uid="{00000000-0005-0000-0000-00002B080000}"/>
    <cellStyle name="Normal 1184 3 2" xfId="3983" xr:uid="{00000000-0005-0000-0000-00002C080000}"/>
    <cellStyle name="Normal 1184 4" xfId="3771" xr:uid="{00000000-0005-0000-0000-00002D080000}"/>
    <cellStyle name="Normal 1185" xfId="2355" xr:uid="{00000000-0005-0000-0000-00002E080000}"/>
    <cellStyle name="Normal 1185 2" xfId="2845" xr:uid="{00000000-0005-0000-0000-00002F080000}"/>
    <cellStyle name="Normal 1186" xfId="2356" xr:uid="{00000000-0005-0000-0000-000030080000}"/>
    <cellStyle name="Normal 1186 2" xfId="2846" xr:uid="{00000000-0005-0000-0000-000031080000}"/>
    <cellStyle name="Normal 1187" xfId="2357" xr:uid="{00000000-0005-0000-0000-000032080000}"/>
    <cellStyle name="Normal 1187 2" xfId="2847" xr:uid="{00000000-0005-0000-0000-000033080000}"/>
    <cellStyle name="Normal 1188" xfId="2358" xr:uid="{00000000-0005-0000-0000-000034080000}"/>
    <cellStyle name="Normal 1188 2" xfId="2848" xr:uid="{00000000-0005-0000-0000-000035080000}"/>
    <cellStyle name="Normal 1189" xfId="2359" xr:uid="{00000000-0005-0000-0000-000036080000}"/>
    <cellStyle name="Normal 1189 2" xfId="2849" xr:uid="{00000000-0005-0000-0000-000037080000}"/>
    <cellStyle name="Normal 119" xfId="1118" xr:uid="{00000000-0005-0000-0000-000038080000}"/>
    <cellStyle name="Normal 1190" xfId="2360" xr:uid="{00000000-0005-0000-0000-000039080000}"/>
    <cellStyle name="Normal 1190 2" xfId="2850" xr:uid="{00000000-0005-0000-0000-00003A080000}"/>
    <cellStyle name="Normal 1191" xfId="2361" xr:uid="{00000000-0005-0000-0000-00003B080000}"/>
    <cellStyle name="Normal 1191 2" xfId="2851" xr:uid="{00000000-0005-0000-0000-00003C080000}"/>
    <cellStyle name="Normal 1192" xfId="2362" xr:uid="{00000000-0005-0000-0000-00003D080000}"/>
    <cellStyle name="Normal 1192 2" xfId="2852" xr:uid="{00000000-0005-0000-0000-00003E080000}"/>
    <cellStyle name="Normal 1193" xfId="2363" xr:uid="{00000000-0005-0000-0000-00003F080000}"/>
    <cellStyle name="Normal 1193 2" xfId="2853" xr:uid="{00000000-0005-0000-0000-000040080000}"/>
    <cellStyle name="Normal 1194" xfId="2364" xr:uid="{00000000-0005-0000-0000-000041080000}"/>
    <cellStyle name="Normal 1194 2" xfId="2854" xr:uid="{00000000-0005-0000-0000-000042080000}"/>
    <cellStyle name="Normal 1195" xfId="2365" xr:uid="{00000000-0005-0000-0000-000043080000}"/>
    <cellStyle name="Normal 1195 2" xfId="2855" xr:uid="{00000000-0005-0000-0000-000044080000}"/>
    <cellStyle name="Normal 1196" xfId="2366" xr:uid="{00000000-0005-0000-0000-000045080000}"/>
    <cellStyle name="Normal 1196 2" xfId="2856" xr:uid="{00000000-0005-0000-0000-000046080000}"/>
    <cellStyle name="Normal 1197" xfId="2367" xr:uid="{00000000-0005-0000-0000-000047080000}"/>
    <cellStyle name="Normal 1197 2" xfId="2857" xr:uid="{00000000-0005-0000-0000-000048080000}"/>
    <cellStyle name="Normal 1198" xfId="2368" xr:uid="{00000000-0005-0000-0000-000049080000}"/>
    <cellStyle name="Normal 1198 2" xfId="2858" xr:uid="{00000000-0005-0000-0000-00004A080000}"/>
    <cellStyle name="Normal 1199" xfId="2369" xr:uid="{00000000-0005-0000-0000-00004B080000}"/>
    <cellStyle name="Normal 1199 2" xfId="2859" xr:uid="{00000000-0005-0000-0000-00004C080000}"/>
    <cellStyle name="Normal 12" xfId="6" xr:uid="{00000000-0005-0000-0000-00004D080000}"/>
    <cellStyle name="Normal 12 2" xfId="405" xr:uid="{00000000-0005-0000-0000-00004E080000}"/>
    <cellStyle name="Normal 12 2 2" xfId="3590" xr:uid="{00000000-0005-0000-0000-00004F080000}"/>
    <cellStyle name="Normal 12 2 3" xfId="3574" xr:uid="{00000000-0005-0000-0000-000050080000}"/>
    <cellStyle name="Normal 12 3" xfId="972" xr:uid="{00000000-0005-0000-0000-000051080000}"/>
    <cellStyle name="Normal 12 3 2" xfId="3595" xr:uid="{00000000-0005-0000-0000-000052080000}"/>
    <cellStyle name="Normal 12 3 3" xfId="3583" xr:uid="{00000000-0005-0000-0000-000053080000}"/>
    <cellStyle name="Normal 12 4" xfId="3586" xr:uid="{00000000-0005-0000-0000-000054080000}"/>
    <cellStyle name="Normal 120" xfId="1119" xr:uid="{00000000-0005-0000-0000-000055080000}"/>
    <cellStyle name="Normal 1200" xfId="2370" xr:uid="{00000000-0005-0000-0000-000056080000}"/>
    <cellStyle name="Normal 1200 2" xfId="2860" xr:uid="{00000000-0005-0000-0000-000057080000}"/>
    <cellStyle name="Normal 1201" xfId="2371" xr:uid="{00000000-0005-0000-0000-000058080000}"/>
    <cellStyle name="Normal 1201 2" xfId="2861" xr:uid="{00000000-0005-0000-0000-000059080000}"/>
    <cellStyle name="Normal 1202" xfId="2372" xr:uid="{00000000-0005-0000-0000-00005A080000}"/>
    <cellStyle name="Normal 1202 2" xfId="2862" xr:uid="{00000000-0005-0000-0000-00005B080000}"/>
    <cellStyle name="Normal 1203" xfId="2373" xr:uid="{00000000-0005-0000-0000-00005C080000}"/>
    <cellStyle name="Normal 1203 2" xfId="2863" xr:uid="{00000000-0005-0000-0000-00005D080000}"/>
    <cellStyle name="Normal 1204" xfId="2374" xr:uid="{00000000-0005-0000-0000-00005E080000}"/>
    <cellStyle name="Normal 1204 2" xfId="2864" xr:uid="{00000000-0005-0000-0000-00005F080000}"/>
    <cellStyle name="Normal 1205" xfId="2375" xr:uid="{00000000-0005-0000-0000-000060080000}"/>
    <cellStyle name="Normal 1205 2" xfId="2865" xr:uid="{00000000-0005-0000-0000-000061080000}"/>
    <cellStyle name="Normal 1206" xfId="2376" xr:uid="{00000000-0005-0000-0000-000062080000}"/>
    <cellStyle name="Normal 1206 2" xfId="2866" xr:uid="{00000000-0005-0000-0000-000063080000}"/>
    <cellStyle name="Normal 1207" xfId="2377" xr:uid="{00000000-0005-0000-0000-000064080000}"/>
    <cellStyle name="Normal 1207 2" xfId="2867" xr:uid="{00000000-0005-0000-0000-000065080000}"/>
    <cellStyle name="Normal 1208" xfId="2378" xr:uid="{00000000-0005-0000-0000-000066080000}"/>
    <cellStyle name="Normal 1208 2" xfId="2868" xr:uid="{00000000-0005-0000-0000-000067080000}"/>
    <cellStyle name="Normal 1209" xfId="2379" xr:uid="{00000000-0005-0000-0000-000068080000}"/>
    <cellStyle name="Normal 1209 2" xfId="2869" xr:uid="{00000000-0005-0000-0000-000069080000}"/>
    <cellStyle name="Normal 121" xfId="1120" xr:uid="{00000000-0005-0000-0000-00006A080000}"/>
    <cellStyle name="Normal 1210" xfId="2380" xr:uid="{00000000-0005-0000-0000-00006B080000}"/>
    <cellStyle name="Normal 1210 2" xfId="2870" xr:uid="{00000000-0005-0000-0000-00006C080000}"/>
    <cellStyle name="Normal 1211" xfId="2381" xr:uid="{00000000-0005-0000-0000-00006D080000}"/>
    <cellStyle name="Normal 1211 2" xfId="2871" xr:uid="{00000000-0005-0000-0000-00006E080000}"/>
    <cellStyle name="Normal 1212" xfId="2382" xr:uid="{00000000-0005-0000-0000-00006F080000}"/>
    <cellStyle name="Normal 1212 2" xfId="2872" xr:uid="{00000000-0005-0000-0000-000070080000}"/>
    <cellStyle name="Normal 1213" xfId="2383" xr:uid="{00000000-0005-0000-0000-000071080000}"/>
    <cellStyle name="Normal 1213 2" xfId="2873" xr:uid="{00000000-0005-0000-0000-000072080000}"/>
    <cellStyle name="Normal 1214" xfId="2384" xr:uid="{00000000-0005-0000-0000-000073080000}"/>
    <cellStyle name="Normal 1214 2" xfId="2874" xr:uid="{00000000-0005-0000-0000-000074080000}"/>
    <cellStyle name="Normal 1215" xfId="2385" xr:uid="{00000000-0005-0000-0000-000075080000}"/>
    <cellStyle name="Normal 1215 2" xfId="2875" xr:uid="{00000000-0005-0000-0000-000076080000}"/>
    <cellStyle name="Normal 1216" xfId="2386" xr:uid="{00000000-0005-0000-0000-000077080000}"/>
    <cellStyle name="Normal 1216 2" xfId="2876" xr:uid="{00000000-0005-0000-0000-000078080000}"/>
    <cellStyle name="Normal 1217" xfId="2387" xr:uid="{00000000-0005-0000-0000-000079080000}"/>
    <cellStyle name="Normal 1217 2" xfId="2877" xr:uid="{00000000-0005-0000-0000-00007A080000}"/>
    <cellStyle name="Normal 1218" xfId="2388" xr:uid="{00000000-0005-0000-0000-00007B080000}"/>
    <cellStyle name="Normal 1218 2" xfId="2878" xr:uid="{00000000-0005-0000-0000-00007C080000}"/>
    <cellStyle name="Normal 1219" xfId="2389" xr:uid="{00000000-0005-0000-0000-00007D080000}"/>
    <cellStyle name="Normal 1219 2" xfId="2879" xr:uid="{00000000-0005-0000-0000-00007E080000}"/>
    <cellStyle name="Normal 122" xfId="1121" xr:uid="{00000000-0005-0000-0000-00007F080000}"/>
    <cellStyle name="Normal 1220" xfId="2390" xr:uid="{00000000-0005-0000-0000-000080080000}"/>
    <cellStyle name="Normal 1220 2" xfId="2880" xr:uid="{00000000-0005-0000-0000-000081080000}"/>
    <cellStyle name="Normal 1221" xfId="2391" xr:uid="{00000000-0005-0000-0000-000082080000}"/>
    <cellStyle name="Normal 1222" xfId="2392" xr:uid="{00000000-0005-0000-0000-000083080000}"/>
    <cellStyle name="Normal 1223" xfId="2393" xr:uid="{00000000-0005-0000-0000-000084080000}"/>
    <cellStyle name="Normal 1224" xfId="2394" xr:uid="{00000000-0005-0000-0000-000085080000}"/>
    <cellStyle name="Normal 1224 2" xfId="2881" xr:uid="{00000000-0005-0000-0000-000086080000}"/>
    <cellStyle name="Normal 1225" xfId="2395" xr:uid="{00000000-0005-0000-0000-000087080000}"/>
    <cellStyle name="Normal 1225 2" xfId="2882" xr:uid="{00000000-0005-0000-0000-000088080000}"/>
    <cellStyle name="Normal 1226" xfId="2396" xr:uid="{00000000-0005-0000-0000-000089080000}"/>
    <cellStyle name="Normal 1226 2" xfId="2883" xr:uid="{00000000-0005-0000-0000-00008A080000}"/>
    <cellStyle name="Normal 1227" xfId="2397" xr:uid="{00000000-0005-0000-0000-00008B080000}"/>
    <cellStyle name="Normal 1227 2" xfId="2884" xr:uid="{00000000-0005-0000-0000-00008C080000}"/>
    <cellStyle name="Normal 1228" xfId="2398" xr:uid="{00000000-0005-0000-0000-00008D080000}"/>
    <cellStyle name="Normal 1228 2" xfId="2885" xr:uid="{00000000-0005-0000-0000-00008E080000}"/>
    <cellStyle name="Normal 1229" xfId="551" xr:uid="{00000000-0005-0000-0000-00008F080000}"/>
    <cellStyle name="Normal 1229 2" xfId="2399" xr:uid="{00000000-0005-0000-0000-000090080000}"/>
    <cellStyle name="Normal 1229 2 2" xfId="2886" xr:uid="{00000000-0005-0000-0000-000091080000}"/>
    <cellStyle name="Normal 1229 3" xfId="3290" xr:uid="{00000000-0005-0000-0000-000092080000}"/>
    <cellStyle name="Normal 1229 3 2" xfId="3987" xr:uid="{00000000-0005-0000-0000-000093080000}"/>
    <cellStyle name="Normal 1229 4" xfId="3781" xr:uid="{00000000-0005-0000-0000-000094080000}"/>
    <cellStyle name="Normal 123" xfId="1122" xr:uid="{00000000-0005-0000-0000-000095080000}"/>
    <cellStyle name="Normal 1230" xfId="549" xr:uid="{00000000-0005-0000-0000-000096080000}"/>
    <cellStyle name="Normal 1230 2" xfId="2400" xr:uid="{00000000-0005-0000-0000-000097080000}"/>
    <cellStyle name="Normal 1230 2 2" xfId="2887" xr:uid="{00000000-0005-0000-0000-000098080000}"/>
    <cellStyle name="Normal 1230 3" xfId="3289" xr:uid="{00000000-0005-0000-0000-000099080000}"/>
    <cellStyle name="Normal 1230 3 2" xfId="3986" xr:uid="{00000000-0005-0000-0000-00009A080000}"/>
    <cellStyle name="Normal 1230 4" xfId="3779" xr:uid="{00000000-0005-0000-0000-00009B080000}"/>
    <cellStyle name="Normal 1231" xfId="553" xr:uid="{00000000-0005-0000-0000-00009C080000}"/>
    <cellStyle name="Normal 1231 2" xfId="2401" xr:uid="{00000000-0005-0000-0000-00009D080000}"/>
    <cellStyle name="Normal 1231 2 2" xfId="2888" xr:uid="{00000000-0005-0000-0000-00009E080000}"/>
    <cellStyle name="Normal 1231 3" xfId="3293" xr:uid="{00000000-0005-0000-0000-00009F080000}"/>
    <cellStyle name="Normal 1231 3 2" xfId="3990" xr:uid="{00000000-0005-0000-0000-0000A0080000}"/>
    <cellStyle name="Normal 1231 4" xfId="3783" xr:uid="{00000000-0005-0000-0000-0000A1080000}"/>
    <cellStyle name="Normal 1232" xfId="2402" xr:uid="{00000000-0005-0000-0000-0000A2080000}"/>
    <cellStyle name="Normal 1232 2" xfId="2889" xr:uid="{00000000-0005-0000-0000-0000A3080000}"/>
    <cellStyle name="Normal 1233" xfId="2403" xr:uid="{00000000-0005-0000-0000-0000A4080000}"/>
    <cellStyle name="Normal 1233 2" xfId="2890" xr:uid="{00000000-0005-0000-0000-0000A5080000}"/>
    <cellStyle name="Normal 1234" xfId="2404" xr:uid="{00000000-0005-0000-0000-0000A6080000}"/>
    <cellStyle name="Normal 1234 2" xfId="2891" xr:uid="{00000000-0005-0000-0000-0000A7080000}"/>
    <cellStyle name="Normal 1235" xfId="2405" xr:uid="{00000000-0005-0000-0000-0000A8080000}"/>
    <cellStyle name="Normal 1235 2" xfId="2892" xr:uid="{00000000-0005-0000-0000-0000A9080000}"/>
    <cellStyle name="Normal 1236" xfId="2406" xr:uid="{00000000-0005-0000-0000-0000AA080000}"/>
    <cellStyle name="Normal 1236 2" xfId="2893" xr:uid="{00000000-0005-0000-0000-0000AB080000}"/>
    <cellStyle name="Normal 1237" xfId="2407" xr:uid="{00000000-0005-0000-0000-0000AC080000}"/>
    <cellStyle name="Normal 1237 2" xfId="2894" xr:uid="{00000000-0005-0000-0000-0000AD080000}"/>
    <cellStyle name="Normal 1238" xfId="2408" xr:uid="{00000000-0005-0000-0000-0000AE080000}"/>
    <cellStyle name="Normal 1238 2" xfId="2895" xr:uid="{00000000-0005-0000-0000-0000AF080000}"/>
    <cellStyle name="Normal 1239" xfId="2409" xr:uid="{00000000-0005-0000-0000-0000B0080000}"/>
    <cellStyle name="Normal 1239 2" xfId="2896" xr:uid="{00000000-0005-0000-0000-0000B1080000}"/>
    <cellStyle name="Normal 124" xfId="1123" xr:uid="{00000000-0005-0000-0000-0000B2080000}"/>
    <cellStyle name="Normal 1240" xfId="2410" xr:uid="{00000000-0005-0000-0000-0000B3080000}"/>
    <cellStyle name="Normal 1240 2" xfId="2897" xr:uid="{00000000-0005-0000-0000-0000B4080000}"/>
    <cellStyle name="Normal 1241" xfId="2411" xr:uid="{00000000-0005-0000-0000-0000B5080000}"/>
    <cellStyle name="Normal 1241 2" xfId="2898" xr:uid="{00000000-0005-0000-0000-0000B6080000}"/>
    <cellStyle name="Normal 1242" xfId="2412" xr:uid="{00000000-0005-0000-0000-0000B7080000}"/>
    <cellStyle name="Normal 1242 2" xfId="2899" xr:uid="{00000000-0005-0000-0000-0000B8080000}"/>
    <cellStyle name="Normal 1243" xfId="2413" xr:uid="{00000000-0005-0000-0000-0000B9080000}"/>
    <cellStyle name="Normal 1243 2" xfId="2900" xr:uid="{00000000-0005-0000-0000-0000BA080000}"/>
    <cellStyle name="Normal 1244" xfId="2414" xr:uid="{00000000-0005-0000-0000-0000BB080000}"/>
    <cellStyle name="Normal 1244 2" xfId="2901" xr:uid="{00000000-0005-0000-0000-0000BC080000}"/>
    <cellStyle name="Normal 1245" xfId="2415" xr:uid="{00000000-0005-0000-0000-0000BD080000}"/>
    <cellStyle name="Normal 1245 2" xfId="2902" xr:uid="{00000000-0005-0000-0000-0000BE080000}"/>
    <cellStyle name="Normal 1246" xfId="2416" xr:uid="{00000000-0005-0000-0000-0000BF080000}"/>
    <cellStyle name="Normal 1246 2" xfId="2903" xr:uid="{00000000-0005-0000-0000-0000C0080000}"/>
    <cellStyle name="Normal 1247" xfId="2417" xr:uid="{00000000-0005-0000-0000-0000C1080000}"/>
    <cellStyle name="Normal 1247 2" xfId="2904" xr:uid="{00000000-0005-0000-0000-0000C2080000}"/>
    <cellStyle name="Normal 1248" xfId="2418" xr:uid="{00000000-0005-0000-0000-0000C3080000}"/>
    <cellStyle name="Normal 1248 2" xfId="2905" xr:uid="{00000000-0005-0000-0000-0000C4080000}"/>
    <cellStyle name="Normal 1249" xfId="2419" xr:uid="{00000000-0005-0000-0000-0000C5080000}"/>
    <cellStyle name="Normal 1249 2" xfId="2906" xr:uid="{00000000-0005-0000-0000-0000C6080000}"/>
    <cellStyle name="Normal 125" xfId="1124" xr:uid="{00000000-0005-0000-0000-0000C7080000}"/>
    <cellStyle name="Normal 1250" xfId="2420" xr:uid="{00000000-0005-0000-0000-0000C8080000}"/>
    <cellStyle name="Normal 1250 2" xfId="2907" xr:uid="{00000000-0005-0000-0000-0000C9080000}"/>
    <cellStyle name="Normal 1251" xfId="2421" xr:uid="{00000000-0005-0000-0000-0000CA080000}"/>
    <cellStyle name="Normal 1251 2" xfId="2908" xr:uid="{00000000-0005-0000-0000-0000CB080000}"/>
    <cellStyle name="Normal 1252" xfId="2422" xr:uid="{00000000-0005-0000-0000-0000CC080000}"/>
    <cellStyle name="Normal 1252 2" xfId="2909" xr:uid="{00000000-0005-0000-0000-0000CD080000}"/>
    <cellStyle name="Normal 1253" xfId="2423" xr:uid="{00000000-0005-0000-0000-0000CE080000}"/>
    <cellStyle name="Normal 1253 2" xfId="2910" xr:uid="{00000000-0005-0000-0000-0000CF080000}"/>
    <cellStyle name="Normal 1254" xfId="2424" xr:uid="{00000000-0005-0000-0000-0000D0080000}"/>
    <cellStyle name="Normal 1254 2" xfId="2911" xr:uid="{00000000-0005-0000-0000-0000D1080000}"/>
    <cellStyle name="Normal 1255" xfId="2425" xr:uid="{00000000-0005-0000-0000-0000D2080000}"/>
    <cellStyle name="Normal 1255 2" xfId="2912" xr:uid="{00000000-0005-0000-0000-0000D3080000}"/>
    <cellStyle name="Normal 1256" xfId="2426" xr:uid="{00000000-0005-0000-0000-0000D4080000}"/>
    <cellStyle name="Normal 1256 2" xfId="2913" xr:uid="{00000000-0005-0000-0000-0000D5080000}"/>
    <cellStyle name="Normal 1257" xfId="2427" xr:uid="{00000000-0005-0000-0000-0000D6080000}"/>
    <cellStyle name="Normal 1257 2" xfId="2914" xr:uid="{00000000-0005-0000-0000-0000D7080000}"/>
    <cellStyle name="Normal 1258" xfId="2428" xr:uid="{00000000-0005-0000-0000-0000D8080000}"/>
    <cellStyle name="Normal 1258 2" xfId="2915" xr:uid="{00000000-0005-0000-0000-0000D9080000}"/>
    <cellStyle name="Normal 1259" xfId="2429" xr:uid="{00000000-0005-0000-0000-0000DA080000}"/>
    <cellStyle name="Normal 1259 2" xfId="2916" xr:uid="{00000000-0005-0000-0000-0000DB080000}"/>
    <cellStyle name="Normal 126" xfId="1125" xr:uid="{00000000-0005-0000-0000-0000DC080000}"/>
    <cellStyle name="Normal 1260" xfId="2430" xr:uid="{00000000-0005-0000-0000-0000DD080000}"/>
    <cellStyle name="Normal 1260 2" xfId="2917" xr:uid="{00000000-0005-0000-0000-0000DE080000}"/>
    <cellStyle name="Normal 1261" xfId="2431" xr:uid="{00000000-0005-0000-0000-0000DF080000}"/>
    <cellStyle name="Normal 1261 2" xfId="2918" xr:uid="{00000000-0005-0000-0000-0000E0080000}"/>
    <cellStyle name="Normal 1262" xfId="2432" xr:uid="{00000000-0005-0000-0000-0000E1080000}"/>
    <cellStyle name="Normal 1262 2" xfId="2919" xr:uid="{00000000-0005-0000-0000-0000E2080000}"/>
    <cellStyle name="Normal 1263" xfId="2433" xr:uid="{00000000-0005-0000-0000-0000E3080000}"/>
    <cellStyle name="Normal 1263 2" xfId="2920" xr:uid="{00000000-0005-0000-0000-0000E4080000}"/>
    <cellStyle name="Normal 1264" xfId="2434" xr:uid="{00000000-0005-0000-0000-0000E5080000}"/>
    <cellStyle name="Normal 1264 2" xfId="2921" xr:uid="{00000000-0005-0000-0000-0000E6080000}"/>
    <cellStyle name="Normal 1265" xfId="2435" xr:uid="{00000000-0005-0000-0000-0000E7080000}"/>
    <cellStyle name="Normal 1265 2" xfId="2922" xr:uid="{00000000-0005-0000-0000-0000E8080000}"/>
    <cellStyle name="Normal 1266" xfId="2436" xr:uid="{00000000-0005-0000-0000-0000E9080000}"/>
    <cellStyle name="Normal 1266 2" xfId="2923" xr:uid="{00000000-0005-0000-0000-0000EA080000}"/>
    <cellStyle name="Normal 1267" xfId="2437" xr:uid="{00000000-0005-0000-0000-0000EB080000}"/>
    <cellStyle name="Normal 1267 2" xfId="2924" xr:uid="{00000000-0005-0000-0000-0000EC080000}"/>
    <cellStyle name="Normal 1268" xfId="2438" xr:uid="{00000000-0005-0000-0000-0000ED080000}"/>
    <cellStyle name="Normal 1268 2" xfId="2925" xr:uid="{00000000-0005-0000-0000-0000EE080000}"/>
    <cellStyle name="Normal 1269" xfId="2439" xr:uid="{00000000-0005-0000-0000-0000EF080000}"/>
    <cellStyle name="Normal 1269 2" xfId="2926" xr:uid="{00000000-0005-0000-0000-0000F0080000}"/>
    <cellStyle name="Normal 127" xfId="1126" xr:uid="{00000000-0005-0000-0000-0000F1080000}"/>
    <cellStyle name="Normal 1270" xfId="2440" xr:uid="{00000000-0005-0000-0000-0000F2080000}"/>
    <cellStyle name="Normal 1270 2" xfId="2927" xr:uid="{00000000-0005-0000-0000-0000F3080000}"/>
    <cellStyle name="Normal 1271" xfId="2441" xr:uid="{00000000-0005-0000-0000-0000F4080000}"/>
    <cellStyle name="Normal 1271 2" xfId="2928" xr:uid="{00000000-0005-0000-0000-0000F5080000}"/>
    <cellStyle name="Normal 1272" xfId="2442" xr:uid="{00000000-0005-0000-0000-0000F6080000}"/>
    <cellStyle name="Normal 1272 2" xfId="2929" xr:uid="{00000000-0005-0000-0000-0000F7080000}"/>
    <cellStyle name="Normal 1273" xfId="2443" xr:uid="{00000000-0005-0000-0000-0000F8080000}"/>
    <cellStyle name="Normal 1273 2" xfId="2930" xr:uid="{00000000-0005-0000-0000-0000F9080000}"/>
    <cellStyle name="Normal 1274" xfId="2444" xr:uid="{00000000-0005-0000-0000-0000FA080000}"/>
    <cellStyle name="Normal 1274 2" xfId="2931" xr:uid="{00000000-0005-0000-0000-0000FB080000}"/>
    <cellStyle name="Normal 1275" xfId="2445" xr:uid="{00000000-0005-0000-0000-0000FC080000}"/>
    <cellStyle name="Normal 1275 2" xfId="2932" xr:uid="{00000000-0005-0000-0000-0000FD080000}"/>
    <cellStyle name="Normal 1276" xfId="2446" xr:uid="{00000000-0005-0000-0000-0000FE080000}"/>
    <cellStyle name="Normal 1276 2" xfId="2933" xr:uid="{00000000-0005-0000-0000-0000FF080000}"/>
    <cellStyle name="Normal 1277" xfId="2447" xr:uid="{00000000-0005-0000-0000-000000090000}"/>
    <cellStyle name="Normal 1277 2" xfId="2934" xr:uid="{00000000-0005-0000-0000-000001090000}"/>
    <cellStyle name="Normal 1278" xfId="2448" xr:uid="{00000000-0005-0000-0000-000002090000}"/>
    <cellStyle name="Normal 1278 2" xfId="2935" xr:uid="{00000000-0005-0000-0000-000003090000}"/>
    <cellStyle name="Normal 1279" xfId="2449" xr:uid="{00000000-0005-0000-0000-000004090000}"/>
    <cellStyle name="Normal 1279 2" xfId="2936" xr:uid="{00000000-0005-0000-0000-000005090000}"/>
    <cellStyle name="Normal 128" xfId="1127" xr:uid="{00000000-0005-0000-0000-000006090000}"/>
    <cellStyle name="Normal 1280" xfId="2450" xr:uid="{00000000-0005-0000-0000-000007090000}"/>
    <cellStyle name="Normal 1280 2" xfId="2937" xr:uid="{00000000-0005-0000-0000-000008090000}"/>
    <cellStyle name="Normal 1281" xfId="2451" xr:uid="{00000000-0005-0000-0000-000009090000}"/>
    <cellStyle name="Normal 1281 2" xfId="2938" xr:uid="{00000000-0005-0000-0000-00000A090000}"/>
    <cellStyle name="Normal 1282" xfId="2452" xr:uid="{00000000-0005-0000-0000-00000B090000}"/>
    <cellStyle name="Normal 1282 2" xfId="2939" xr:uid="{00000000-0005-0000-0000-00000C090000}"/>
    <cellStyle name="Normal 1283" xfId="2453" xr:uid="{00000000-0005-0000-0000-00000D090000}"/>
    <cellStyle name="Normal 1283 2" xfId="2940" xr:uid="{00000000-0005-0000-0000-00000E090000}"/>
    <cellStyle name="Normal 1284" xfId="2454" xr:uid="{00000000-0005-0000-0000-00000F090000}"/>
    <cellStyle name="Normal 1284 2" xfId="2941" xr:uid="{00000000-0005-0000-0000-000010090000}"/>
    <cellStyle name="Normal 1285" xfId="2455" xr:uid="{00000000-0005-0000-0000-000011090000}"/>
    <cellStyle name="Normal 1285 2" xfId="2942" xr:uid="{00000000-0005-0000-0000-000012090000}"/>
    <cellStyle name="Normal 1286" xfId="2456" xr:uid="{00000000-0005-0000-0000-000013090000}"/>
    <cellStyle name="Normal 1286 2" xfId="2943" xr:uid="{00000000-0005-0000-0000-000014090000}"/>
    <cellStyle name="Normal 1287" xfId="2457" xr:uid="{00000000-0005-0000-0000-000015090000}"/>
    <cellStyle name="Normal 1287 2" xfId="2944" xr:uid="{00000000-0005-0000-0000-000016090000}"/>
    <cellStyle name="Normal 1288" xfId="2458" xr:uid="{00000000-0005-0000-0000-000017090000}"/>
    <cellStyle name="Normal 1288 2" xfId="2945" xr:uid="{00000000-0005-0000-0000-000018090000}"/>
    <cellStyle name="Normal 1289" xfId="2459" xr:uid="{00000000-0005-0000-0000-000019090000}"/>
    <cellStyle name="Normal 1289 2" xfId="2946" xr:uid="{00000000-0005-0000-0000-00001A090000}"/>
    <cellStyle name="Normal 129" xfId="1128" xr:uid="{00000000-0005-0000-0000-00001B090000}"/>
    <cellStyle name="Normal 1290" xfId="2460" xr:uid="{00000000-0005-0000-0000-00001C090000}"/>
    <cellStyle name="Normal 1290 2" xfId="2947" xr:uid="{00000000-0005-0000-0000-00001D090000}"/>
    <cellStyle name="Normal 1291" xfId="2461" xr:uid="{00000000-0005-0000-0000-00001E090000}"/>
    <cellStyle name="Normal 1291 2" xfId="2948" xr:uid="{00000000-0005-0000-0000-00001F090000}"/>
    <cellStyle name="Normal 1292" xfId="2462" xr:uid="{00000000-0005-0000-0000-000020090000}"/>
    <cellStyle name="Normal 1292 2" xfId="2949" xr:uid="{00000000-0005-0000-0000-000021090000}"/>
    <cellStyle name="Normal 1293" xfId="2463" xr:uid="{00000000-0005-0000-0000-000022090000}"/>
    <cellStyle name="Normal 1293 2" xfId="2950" xr:uid="{00000000-0005-0000-0000-000023090000}"/>
    <cellStyle name="Normal 1294" xfId="2464" xr:uid="{00000000-0005-0000-0000-000024090000}"/>
    <cellStyle name="Normal 1294 2" xfId="2951" xr:uid="{00000000-0005-0000-0000-000025090000}"/>
    <cellStyle name="Normal 1295" xfId="2465" xr:uid="{00000000-0005-0000-0000-000026090000}"/>
    <cellStyle name="Normal 1295 2" xfId="2952" xr:uid="{00000000-0005-0000-0000-000027090000}"/>
    <cellStyle name="Normal 1296" xfId="2466" xr:uid="{00000000-0005-0000-0000-000028090000}"/>
    <cellStyle name="Normal 1296 2" xfId="2953" xr:uid="{00000000-0005-0000-0000-000029090000}"/>
    <cellStyle name="Normal 1297" xfId="2467" xr:uid="{00000000-0005-0000-0000-00002A090000}"/>
    <cellStyle name="Normal 1297 2" xfId="2954" xr:uid="{00000000-0005-0000-0000-00002B090000}"/>
    <cellStyle name="Normal 1298" xfId="2468" xr:uid="{00000000-0005-0000-0000-00002C090000}"/>
    <cellStyle name="Normal 1298 2" xfId="2955" xr:uid="{00000000-0005-0000-0000-00002D090000}"/>
    <cellStyle name="Normal 1299" xfId="2469" xr:uid="{00000000-0005-0000-0000-00002E090000}"/>
    <cellStyle name="Normal 1299 2" xfId="2956" xr:uid="{00000000-0005-0000-0000-00002F090000}"/>
    <cellStyle name="Normal 13" xfId="9" xr:uid="{00000000-0005-0000-0000-000030090000}"/>
    <cellStyle name="Normal 13 2" xfId="973" xr:uid="{00000000-0005-0000-0000-000031090000}"/>
    <cellStyle name="Normal 13 3" xfId="3573" xr:uid="{00000000-0005-0000-0000-000032090000}"/>
    <cellStyle name="Normal 130" xfId="1129" xr:uid="{00000000-0005-0000-0000-000033090000}"/>
    <cellStyle name="Normal 1300" xfId="2470" xr:uid="{00000000-0005-0000-0000-000034090000}"/>
    <cellStyle name="Normal 1300 2" xfId="2957" xr:uid="{00000000-0005-0000-0000-000035090000}"/>
    <cellStyle name="Normal 1301" xfId="2471" xr:uid="{00000000-0005-0000-0000-000036090000}"/>
    <cellStyle name="Normal 1301 2" xfId="2958" xr:uid="{00000000-0005-0000-0000-000037090000}"/>
    <cellStyle name="Normal 1302" xfId="2472" xr:uid="{00000000-0005-0000-0000-000038090000}"/>
    <cellStyle name="Normal 1302 2" xfId="2959" xr:uid="{00000000-0005-0000-0000-000039090000}"/>
    <cellStyle name="Normal 1303" xfId="2473" xr:uid="{00000000-0005-0000-0000-00003A090000}"/>
    <cellStyle name="Normal 1303 2" xfId="2960" xr:uid="{00000000-0005-0000-0000-00003B090000}"/>
    <cellStyle name="Normal 1304" xfId="2474" xr:uid="{00000000-0005-0000-0000-00003C090000}"/>
    <cellStyle name="Normal 1304 2" xfId="2961" xr:uid="{00000000-0005-0000-0000-00003D090000}"/>
    <cellStyle name="Normal 1305" xfId="2475" xr:uid="{00000000-0005-0000-0000-00003E090000}"/>
    <cellStyle name="Normal 1305 2" xfId="2962" xr:uid="{00000000-0005-0000-0000-00003F090000}"/>
    <cellStyle name="Normal 1306" xfId="2476" xr:uid="{00000000-0005-0000-0000-000040090000}"/>
    <cellStyle name="Normal 1306 2" xfId="2963" xr:uid="{00000000-0005-0000-0000-000041090000}"/>
    <cellStyle name="Normal 1307" xfId="2477" xr:uid="{00000000-0005-0000-0000-000042090000}"/>
    <cellStyle name="Normal 1307 2" xfId="2964" xr:uid="{00000000-0005-0000-0000-000043090000}"/>
    <cellStyle name="Normal 1308" xfId="2478" xr:uid="{00000000-0005-0000-0000-000044090000}"/>
    <cellStyle name="Normal 1308 2" xfId="2965" xr:uid="{00000000-0005-0000-0000-000045090000}"/>
    <cellStyle name="Normal 1309" xfId="2479" xr:uid="{00000000-0005-0000-0000-000046090000}"/>
    <cellStyle name="Normal 1309 2" xfId="2966" xr:uid="{00000000-0005-0000-0000-000047090000}"/>
    <cellStyle name="Normal 131" xfId="1130" xr:uid="{00000000-0005-0000-0000-000048090000}"/>
    <cellStyle name="Normal 1310" xfId="2480" xr:uid="{00000000-0005-0000-0000-000049090000}"/>
    <cellStyle name="Normal 1310 2" xfId="2967" xr:uid="{00000000-0005-0000-0000-00004A090000}"/>
    <cellStyle name="Normal 1311" xfId="2481" xr:uid="{00000000-0005-0000-0000-00004B090000}"/>
    <cellStyle name="Normal 1311 2" xfId="2968" xr:uid="{00000000-0005-0000-0000-00004C090000}"/>
    <cellStyle name="Normal 1312" xfId="2482" xr:uid="{00000000-0005-0000-0000-00004D090000}"/>
    <cellStyle name="Normal 1312 2" xfId="2969" xr:uid="{00000000-0005-0000-0000-00004E090000}"/>
    <cellStyle name="Normal 1313" xfId="2483" xr:uid="{00000000-0005-0000-0000-00004F090000}"/>
    <cellStyle name="Normal 1313 2" xfId="2970" xr:uid="{00000000-0005-0000-0000-000050090000}"/>
    <cellStyle name="Normal 1314" xfId="2484" xr:uid="{00000000-0005-0000-0000-000051090000}"/>
    <cellStyle name="Normal 1314 2" xfId="2971" xr:uid="{00000000-0005-0000-0000-000052090000}"/>
    <cellStyle name="Normal 1315" xfId="2485" xr:uid="{00000000-0005-0000-0000-000053090000}"/>
    <cellStyle name="Normal 1315 2" xfId="2972" xr:uid="{00000000-0005-0000-0000-000054090000}"/>
    <cellStyle name="Normal 1316" xfId="2486" xr:uid="{00000000-0005-0000-0000-000055090000}"/>
    <cellStyle name="Normal 1316 2" xfId="2973" xr:uid="{00000000-0005-0000-0000-000056090000}"/>
    <cellStyle name="Normal 1317" xfId="2487" xr:uid="{00000000-0005-0000-0000-000057090000}"/>
    <cellStyle name="Normal 1317 2" xfId="2974" xr:uid="{00000000-0005-0000-0000-000058090000}"/>
    <cellStyle name="Normal 1318" xfId="2488" xr:uid="{00000000-0005-0000-0000-000059090000}"/>
    <cellStyle name="Normal 1318 2" xfId="2975" xr:uid="{00000000-0005-0000-0000-00005A090000}"/>
    <cellStyle name="Normal 1319" xfId="2489" xr:uid="{00000000-0005-0000-0000-00005B090000}"/>
    <cellStyle name="Normal 1319 2" xfId="2976" xr:uid="{00000000-0005-0000-0000-00005C090000}"/>
    <cellStyle name="Normal 132" xfId="1131" xr:uid="{00000000-0005-0000-0000-00005D090000}"/>
    <cellStyle name="Normal 1320" xfId="2490" xr:uid="{00000000-0005-0000-0000-00005E090000}"/>
    <cellStyle name="Normal 1320 2" xfId="2977" xr:uid="{00000000-0005-0000-0000-00005F090000}"/>
    <cellStyle name="Normal 1321" xfId="2491" xr:uid="{00000000-0005-0000-0000-000060090000}"/>
    <cellStyle name="Normal 1321 2" xfId="2978" xr:uid="{00000000-0005-0000-0000-000061090000}"/>
    <cellStyle name="Normal 1322" xfId="2492" xr:uid="{00000000-0005-0000-0000-000062090000}"/>
    <cellStyle name="Normal 1322 2" xfId="2979" xr:uid="{00000000-0005-0000-0000-000063090000}"/>
    <cellStyle name="Normal 1323" xfId="2493" xr:uid="{00000000-0005-0000-0000-000064090000}"/>
    <cellStyle name="Normal 1323 2" xfId="2980" xr:uid="{00000000-0005-0000-0000-000065090000}"/>
    <cellStyle name="Normal 1324" xfId="2494" xr:uid="{00000000-0005-0000-0000-000066090000}"/>
    <cellStyle name="Normal 1324 2" xfId="2981" xr:uid="{00000000-0005-0000-0000-000067090000}"/>
    <cellStyle name="Normal 1325" xfId="2495" xr:uid="{00000000-0005-0000-0000-000068090000}"/>
    <cellStyle name="Normal 1325 2" xfId="2982" xr:uid="{00000000-0005-0000-0000-000069090000}"/>
    <cellStyle name="Normal 1326" xfId="2496" xr:uid="{00000000-0005-0000-0000-00006A090000}"/>
    <cellStyle name="Normal 1326 2" xfId="2983" xr:uid="{00000000-0005-0000-0000-00006B090000}"/>
    <cellStyle name="Normal 1327" xfId="2497" xr:uid="{00000000-0005-0000-0000-00006C090000}"/>
    <cellStyle name="Normal 1327 2" xfId="2984" xr:uid="{00000000-0005-0000-0000-00006D090000}"/>
    <cellStyle name="Normal 1328" xfId="2498" xr:uid="{00000000-0005-0000-0000-00006E090000}"/>
    <cellStyle name="Normal 1328 2" xfId="2985" xr:uid="{00000000-0005-0000-0000-00006F090000}"/>
    <cellStyle name="Normal 1329" xfId="2499" xr:uid="{00000000-0005-0000-0000-000070090000}"/>
    <cellStyle name="Normal 1329 2" xfId="2986" xr:uid="{00000000-0005-0000-0000-000071090000}"/>
    <cellStyle name="Normal 133" xfId="1132" xr:uid="{00000000-0005-0000-0000-000072090000}"/>
    <cellStyle name="Normal 1330" xfId="2500" xr:uid="{00000000-0005-0000-0000-000073090000}"/>
    <cellStyle name="Normal 1330 2" xfId="2987" xr:uid="{00000000-0005-0000-0000-000074090000}"/>
    <cellStyle name="Normal 1331" xfId="2501" xr:uid="{00000000-0005-0000-0000-000075090000}"/>
    <cellStyle name="Normal 1331 2" xfId="2988" xr:uid="{00000000-0005-0000-0000-000076090000}"/>
    <cellStyle name="Normal 1332" xfId="2502" xr:uid="{00000000-0005-0000-0000-000077090000}"/>
    <cellStyle name="Normal 1332 2" xfId="2989" xr:uid="{00000000-0005-0000-0000-000078090000}"/>
    <cellStyle name="Normal 1333" xfId="2503" xr:uid="{00000000-0005-0000-0000-000079090000}"/>
    <cellStyle name="Normal 1333 2" xfId="2990" xr:uid="{00000000-0005-0000-0000-00007A090000}"/>
    <cellStyle name="Normal 1334" xfId="2504" xr:uid="{00000000-0005-0000-0000-00007B090000}"/>
    <cellStyle name="Normal 1334 2" xfId="2991" xr:uid="{00000000-0005-0000-0000-00007C090000}"/>
    <cellStyle name="Normal 1335" xfId="2505" xr:uid="{00000000-0005-0000-0000-00007D090000}"/>
    <cellStyle name="Normal 1335 2" xfId="2992" xr:uid="{00000000-0005-0000-0000-00007E090000}"/>
    <cellStyle name="Normal 1336" xfId="2506" xr:uid="{00000000-0005-0000-0000-00007F090000}"/>
    <cellStyle name="Normal 1336 2" xfId="2993" xr:uid="{00000000-0005-0000-0000-000080090000}"/>
    <cellStyle name="Normal 1337" xfId="2507" xr:uid="{00000000-0005-0000-0000-000081090000}"/>
    <cellStyle name="Normal 1337 2" xfId="2994" xr:uid="{00000000-0005-0000-0000-000082090000}"/>
    <cellStyle name="Normal 1338" xfId="2508" xr:uid="{00000000-0005-0000-0000-000083090000}"/>
    <cellStyle name="Normal 1338 2" xfId="2995" xr:uid="{00000000-0005-0000-0000-000084090000}"/>
    <cellStyle name="Normal 1339" xfId="2509" xr:uid="{00000000-0005-0000-0000-000085090000}"/>
    <cellStyle name="Normal 1339 2" xfId="2996" xr:uid="{00000000-0005-0000-0000-000086090000}"/>
    <cellStyle name="Normal 134" xfId="1133" xr:uid="{00000000-0005-0000-0000-000087090000}"/>
    <cellStyle name="Normal 1340" xfId="2510" xr:uid="{00000000-0005-0000-0000-000088090000}"/>
    <cellStyle name="Normal 1340 2" xfId="2997" xr:uid="{00000000-0005-0000-0000-000089090000}"/>
    <cellStyle name="Normal 1341" xfId="2511" xr:uid="{00000000-0005-0000-0000-00008A090000}"/>
    <cellStyle name="Normal 1341 2" xfId="2998" xr:uid="{00000000-0005-0000-0000-00008B090000}"/>
    <cellStyle name="Normal 1342" xfId="2512" xr:uid="{00000000-0005-0000-0000-00008C090000}"/>
    <cellStyle name="Normal 1342 2" xfId="2999" xr:uid="{00000000-0005-0000-0000-00008D090000}"/>
    <cellStyle name="Normal 1343" xfId="2513" xr:uid="{00000000-0005-0000-0000-00008E090000}"/>
    <cellStyle name="Normal 1343 2" xfId="3000" xr:uid="{00000000-0005-0000-0000-00008F090000}"/>
    <cellStyle name="Normal 1344" xfId="2514" xr:uid="{00000000-0005-0000-0000-000090090000}"/>
    <cellStyle name="Normal 1344 2" xfId="3001" xr:uid="{00000000-0005-0000-0000-000091090000}"/>
    <cellStyle name="Normal 1345" xfId="2515" xr:uid="{00000000-0005-0000-0000-000092090000}"/>
    <cellStyle name="Normal 1345 2" xfId="3002" xr:uid="{00000000-0005-0000-0000-000093090000}"/>
    <cellStyle name="Normal 1346" xfId="2516" xr:uid="{00000000-0005-0000-0000-000094090000}"/>
    <cellStyle name="Normal 1346 2" xfId="3003" xr:uid="{00000000-0005-0000-0000-000095090000}"/>
    <cellStyle name="Normal 1347" xfId="2517" xr:uid="{00000000-0005-0000-0000-000096090000}"/>
    <cellStyle name="Normal 1347 2" xfId="3004" xr:uid="{00000000-0005-0000-0000-000097090000}"/>
    <cellStyle name="Normal 1348" xfId="2518" xr:uid="{00000000-0005-0000-0000-000098090000}"/>
    <cellStyle name="Normal 1348 2" xfId="3005" xr:uid="{00000000-0005-0000-0000-000099090000}"/>
    <cellStyle name="Normal 1349" xfId="2519" xr:uid="{00000000-0005-0000-0000-00009A090000}"/>
    <cellStyle name="Normal 1349 2" xfId="3006" xr:uid="{00000000-0005-0000-0000-00009B090000}"/>
    <cellStyle name="Normal 135" xfId="1134" xr:uid="{00000000-0005-0000-0000-00009C090000}"/>
    <cellStyle name="Normal 1350" xfId="2520" xr:uid="{00000000-0005-0000-0000-00009D090000}"/>
    <cellStyle name="Normal 1350 2" xfId="3007" xr:uid="{00000000-0005-0000-0000-00009E090000}"/>
    <cellStyle name="Normal 1351" xfId="2521" xr:uid="{00000000-0005-0000-0000-00009F090000}"/>
    <cellStyle name="Normal 1351 2" xfId="3008" xr:uid="{00000000-0005-0000-0000-0000A0090000}"/>
    <cellStyle name="Normal 1352" xfId="2522" xr:uid="{00000000-0005-0000-0000-0000A1090000}"/>
    <cellStyle name="Normal 1352 2" xfId="3009" xr:uid="{00000000-0005-0000-0000-0000A2090000}"/>
    <cellStyle name="Normal 1353" xfId="2523" xr:uid="{00000000-0005-0000-0000-0000A3090000}"/>
    <cellStyle name="Normal 1353 2" xfId="3010" xr:uid="{00000000-0005-0000-0000-0000A4090000}"/>
    <cellStyle name="Normal 1354" xfId="2524" xr:uid="{00000000-0005-0000-0000-0000A5090000}"/>
    <cellStyle name="Normal 1354 2" xfId="3011" xr:uid="{00000000-0005-0000-0000-0000A6090000}"/>
    <cellStyle name="Normal 1355" xfId="2525" xr:uid="{00000000-0005-0000-0000-0000A7090000}"/>
    <cellStyle name="Normal 1355 2" xfId="3012" xr:uid="{00000000-0005-0000-0000-0000A8090000}"/>
    <cellStyle name="Normal 1356" xfId="2526" xr:uid="{00000000-0005-0000-0000-0000A9090000}"/>
    <cellStyle name="Normal 1356 2" xfId="3013" xr:uid="{00000000-0005-0000-0000-0000AA090000}"/>
    <cellStyle name="Normal 1357" xfId="2527" xr:uid="{00000000-0005-0000-0000-0000AB090000}"/>
    <cellStyle name="Normal 1357 2" xfId="3014" xr:uid="{00000000-0005-0000-0000-0000AC090000}"/>
    <cellStyle name="Normal 1358" xfId="2528" xr:uid="{00000000-0005-0000-0000-0000AD090000}"/>
    <cellStyle name="Normal 1358 2" xfId="3015" xr:uid="{00000000-0005-0000-0000-0000AE090000}"/>
    <cellStyle name="Normal 1359" xfId="2529" xr:uid="{00000000-0005-0000-0000-0000AF090000}"/>
    <cellStyle name="Normal 1359 2" xfId="3016" xr:uid="{00000000-0005-0000-0000-0000B0090000}"/>
    <cellStyle name="Normal 136" xfId="1135" xr:uid="{00000000-0005-0000-0000-0000B1090000}"/>
    <cellStyle name="Normal 1360" xfId="2530" xr:uid="{00000000-0005-0000-0000-0000B2090000}"/>
    <cellStyle name="Normal 1360 2" xfId="3017" xr:uid="{00000000-0005-0000-0000-0000B3090000}"/>
    <cellStyle name="Normal 1361" xfId="2531" xr:uid="{00000000-0005-0000-0000-0000B4090000}"/>
    <cellStyle name="Normal 1361 2" xfId="3018" xr:uid="{00000000-0005-0000-0000-0000B5090000}"/>
    <cellStyle name="Normal 1362" xfId="2532" xr:uid="{00000000-0005-0000-0000-0000B6090000}"/>
    <cellStyle name="Normal 1362 2" xfId="3019" xr:uid="{00000000-0005-0000-0000-0000B7090000}"/>
    <cellStyle name="Normal 1363" xfId="2533" xr:uid="{00000000-0005-0000-0000-0000B8090000}"/>
    <cellStyle name="Normal 1363 2" xfId="3020" xr:uid="{00000000-0005-0000-0000-0000B9090000}"/>
    <cellStyle name="Normal 1364" xfId="2534" xr:uid="{00000000-0005-0000-0000-0000BA090000}"/>
    <cellStyle name="Normal 1364 2" xfId="3021" xr:uid="{00000000-0005-0000-0000-0000BB090000}"/>
    <cellStyle name="Normal 1365" xfId="2535" xr:uid="{00000000-0005-0000-0000-0000BC090000}"/>
    <cellStyle name="Normal 1365 2" xfId="3022" xr:uid="{00000000-0005-0000-0000-0000BD090000}"/>
    <cellStyle name="Normal 1366" xfId="2536" xr:uid="{00000000-0005-0000-0000-0000BE090000}"/>
    <cellStyle name="Normal 1366 2" xfId="3023" xr:uid="{00000000-0005-0000-0000-0000BF090000}"/>
    <cellStyle name="Normal 1367" xfId="2537" xr:uid="{00000000-0005-0000-0000-0000C0090000}"/>
    <cellStyle name="Normal 1367 2" xfId="3024" xr:uid="{00000000-0005-0000-0000-0000C1090000}"/>
    <cellStyle name="Normal 1368" xfId="2538" xr:uid="{00000000-0005-0000-0000-0000C2090000}"/>
    <cellStyle name="Normal 1368 2" xfId="3025" xr:uid="{00000000-0005-0000-0000-0000C3090000}"/>
    <cellStyle name="Normal 1369" xfId="2539" xr:uid="{00000000-0005-0000-0000-0000C4090000}"/>
    <cellStyle name="Normal 1369 2" xfId="3026" xr:uid="{00000000-0005-0000-0000-0000C5090000}"/>
    <cellStyle name="Normal 137" xfId="1136" xr:uid="{00000000-0005-0000-0000-0000C6090000}"/>
    <cellStyle name="Normal 1370" xfId="2540" xr:uid="{00000000-0005-0000-0000-0000C7090000}"/>
    <cellStyle name="Normal 1370 2" xfId="3027" xr:uid="{00000000-0005-0000-0000-0000C8090000}"/>
    <cellStyle name="Normal 1371" xfId="2541" xr:uid="{00000000-0005-0000-0000-0000C9090000}"/>
    <cellStyle name="Normal 1371 2" xfId="3028" xr:uid="{00000000-0005-0000-0000-0000CA090000}"/>
    <cellStyle name="Normal 1372" xfId="2542" xr:uid="{00000000-0005-0000-0000-0000CB090000}"/>
    <cellStyle name="Normal 1372 2" xfId="3029" xr:uid="{00000000-0005-0000-0000-0000CC090000}"/>
    <cellStyle name="Normal 1373" xfId="2543" xr:uid="{00000000-0005-0000-0000-0000CD090000}"/>
    <cellStyle name="Normal 1373 2" xfId="3030" xr:uid="{00000000-0005-0000-0000-0000CE090000}"/>
    <cellStyle name="Normal 1374" xfId="2544" xr:uid="{00000000-0005-0000-0000-0000CF090000}"/>
    <cellStyle name="Normal 1374 2" xfId="3031" xr:uid="{00000000-0005-0000-0000-0000D0090000}"/>
    <cellStyle name="Normal 1375" xfId="2545" xr:uid="{00000000-0005-0000-0000-0000D1090000}"/>
    <cellStyle name="Normal 1375 2" xfId="3032" xr:uid="{00000000-0005-0000-0000-0000D2090000}"/>
    <cellStyle name="Normal 1376" xfId="2546" xr:uid="{00000000-0005-0000-0000-0000D3090000}"/>
    <cellStyle name="Normal 1376 2" xfId="3033" xr:uid="{00000000-0005-0000-0000-0000D4090000}"/>
    <cellStyle name="Normal 1377" xfId="2547" xr:uid="{00000000-0005-0000-0000-0000D5090000}"/>
    <cellStyle name="Normal 1377 2" xfId="3034" xr:uid="{00000000-0005-0000-0000-0000D6090000}"/>
    <cellStyle name="Normal 1378" xfId="2548" xr:uid="{00000000-0005-0000-0000-0000D7090000}"/>
    <cellStyle name="Normal 1378 2" xfId="3035" xr:uid="{00000000-0005-0000-0000-0000D8090000}"/>
    <cellStyle name="Normal 1379" xfId="2549" xr:uid="{00000000-0005-0000-0000-0000D9090000}"/>
    <cellStyle name="Normal 1379 2" xfId="3036" xr:uid="{00000000-0005-0000-0000-0000DA090000}"/>
    <cellStyle name="Normal 138" xfId="1137" xr:uid="{00000000-0005-0000-0000-0000DB090000}"/>
    <cellStyle name="Normal 1380" xfId="2550" xr:uid="{00000000-0005-0000-0000-0000DC090000}"/>
    <cellStyle name="Normal 1380 2" xfId="3037" xr:uid="{00000000-0005-0000-0000-0000DD090000}"/>
    <cellStyle name="Normal 1381" xfId="2551" xr:uid="{00000000-0005-0000-0000-0000DE090000}"/>
    <cellStyle name="Normal 1381 2" xfId="3038" xr:uid="{00000000-0005-0000-0000-0000DF090000}"/>
    <cellStyle name="Normal 1382" xfId="2552" xr:uid="{00000000-0005-0000-0000-0000E0090000}"/>
    <cellStyle name="Normal 1382 2" xfId="3039" xr:uid="{00000000-0005-0000-0000-0000E1090000}"/>
    <cellStyle name="Normal 1383" xfId="2553" xr:uid="{00000000-0005-0000-0000-0000E2090000}"/>
    <cellStyle name="Normal 1383 2" xfId="3040" xr:uid="{00000000-0005-0000-0000-0000E3090000}"/>
    <cellStyle name="Normal 1384" xfId="2554" xr:uid="{00000000-0005-0000-0000-0000E4090000}"/>
    <cellStyle name="Normal 1384 2" xfId="3041" xr:uid="{00000000-0005-0000-0000-0000E5090000}"/>
    <cellStyle name="Normal 1385" xfId="2555" xr:uid="{00000000-0005-0000-0000-0000E6090000}"/>
    <cellStyle name="Normal 1385 2" xfId="3042" xr:uid="{00000000-0005-0000-0000-0000E7090000}"/>
    <cellStyle name="Normal 1386" xfId="2556" xr:uid="{00000000-0005-0000-0000-0000E8090000}"/>
    <cellStyle name="Normal 1386 2" xfId="3043" xr:uid="{00000000-0005-0000-0000-0000E9090000}"/>
    <cellStyle name="Normal 1387" xfId="2557" xr:uid="{00000000-0005-0000-0000-0000EA090000}"/>
    <cellStyle name="Normal 1387 2" xfId="3044" xr:uid="{00000000-0005-0000-0000-0000EB090000}"/>
    <cellStyle name="Normal 1388" xfId="2558" xr:uid="{00000000-0005-0000-0000-0000EC090000}"/>
    <cellStyle name="Normal 1388 2" xfId="3045" xr:uid="{00000000-0005-0000-0000-0000ED090000}"/>
    <cellStyle name="Normal 1389" xfId="2559" xr:uid="{00000000-0005-0000-0000-0000EE090000}"/>
    <cellStyle name="Normal 1389 2" xfId="3046" xr:uid="{00000000-0005-0000-0000-0000EF090000}"/>
    <cellStyle name="Normal 139" xfId="1138" xr:uid="{00000000-0005-0000-0000-0000F0090000}"/>
    <cellStyle name="Normal 1390" xfId="2560" xr:uid="{00000000-0005-0000-0000-0000F1090000}"/>
    <cellStyle name="Normal 1390 2" xfId="3047" xr:uid="{00000000-0005-0000-0000-0000F2090000}"/>
    <cellStyle name="Normal 1391" xfId="2561" xr:uid="{00000000-0005-0000-0000-0000F3090000}"/>
    <cellStyle name="Normal 1391 2" xfId="3048" xr:uid="{00000000-0005-0000-0000-0000F4090000}"/>
    <cellStyle name="Normal 1392" xfId="2562" xr:uid="{00000000-0005-0000-0000-0000F5090000}"/>
    <cellStyle name="Normal 1392 2" xfId="3049" xr:uid="{00000000-0005-0000-0000-0000F6090000}"/>
    <cellStyle name="Normal 1393" xfId="2563" xr:uid="{00000000-0005-0000-0000-0000F7090000}"/>
    <cellStyle name="Normal 1393 2" xfId="3050" xr:uid="{00000000-0005-0000-0000-0000F8090000}"/>
    <cellStyle name="Normal 1394" xfId="2564" xr:uid="{00000000-0005-0000-0000-0000F9090000}"/>
    <cellStyle name="Normal 1394 2" xfId="3051" xr:uid="{00000000-0005-0000-0000-0000FA090000}"/>
    <cellStyle name="Normal 1395" xfId="2565" xr:uid="{00000000-0005-0000-0000-0000FB090000}"/>
    <cellStyle name="Normal 1395 2" xfId="3052" xr:uid="{00000000-0005-0000-0000-0000FC090000}"/>
    <cellStyle name="Normal 1396" xfId="2566" xr:uid="{00000000-0005-0000-0000-0000FD090000}"/>
    <cellStyle name="Normal 1396 2" xfId="3053" xr:uid="{00000000-0005-0000-0000-0000FE090000}"/>
    <cellStyle name="Normal 1397" xfId="2567" xr:uid="{00000000-0005-0000-0000-0000FF090000}"/>
    <cellStyle name="Normal 1397 2" xfId="3054" xr:uid="{00000000-0005-0000-0000-0000000A0000}"/>
    <cellStyle name="Normal 1398" xfId="2568" xr:uid="{00000000-0005-0000-0000-0000010A0000}"/>
    <cellStyle name="Normal 1398 2" xfId="3055" xr:uid="{00000000-0005-0000-0000-0000020A0000}"/>
    <cellStyle name="Normal 1399" xfId="2569" xr:uid="{00000000-0005-0000-0000-0000030A0000}"/>
    <cellStyle name="Normal 1399 2" xfId="3056" xr:uid="{00000000-0005-0000-0000-0000040A0000}"/>
    <cellStyle name="Normal 14" xfId="4" xr:uid="{00000000-0005-0000-0000-0000050A0000}"/>
    <cellStyle name="Normal 14 2" xfId="402" xr:uid="{00000000-0005-0000-0000-0000060A0000}"/>
    <cellStyle name="Normal 14 3" xfId="568" xr:uid="{00000000-0005-0000-0000-0000070A0000}"/>
    <cellStyle name="Normal 14 3 2" xfId="3787" xr:uid="{00000000-0005-0000-0000-0000080A0000}"/>
    <cellStyle name="Normal 14 4" xfId="974" xr:uid="{00000000-0005-0000-0000-0000090A0000}"/>
    <cellStyle name="Normal 14 5" xfId="3292" xr:uid="{00000000-0005-0000-0000-00000A0A0000}"/>
    <cellStyle name="Normal 14 5 2" xfId="3989" xr:uid="{00000000-0005-0000-0000-00000B0A0000}"/>
    <cellStyle name="Normal 140" xfId="1139" xr:uid="{00000000-0005-0000-0000-00000C0A0000}"/>
    <cellStyle name="Normal 1400" xfId="2570" xr:uid="{00000000-0005-0000-0000-00000D0A0000}"/>
    <cellStyle name="Normal 1400 2" xfId="3057" xr:uid="{00000000-0005-0000-0000-00000E0A0000}"/>
    <cellStyle name="Normal 1401" xfId="2571" xr:uid="{00000000-0005-0000-0000-00000F0A0000}"/>
    <cellStyle name="Normal 1401 2" xfId="3058" xr:uid="{00000000-0005-0000-0000-0000100A0000}"/>
    <cellStyle name="Normal 1402" xfId="2572" xr:uid="{00000000-0005-0000-0000-0000110A0000}"/>
    <cellStyle name="Normal 1402 2" xfId="3059" xr:uid="{00000000-0005-0000-0000-0000120A0000}"/>
    <cellStyle name="Normal 1403" xfId="2573" xr:uid="{00000000-0005-0000-0000-0000130A0000}"/>
    <cellStyle name="Normal 1403 2" xfId="3060" xr:uid="{00000000-0005-0000-0000-0000140A0000}"/>
    <cellStyle name="Normal 1404" xfId="2574" xr:uid="{00000000-0005-0000-0000-0000150A0000}"/>
    <cellStyle name="Normal 1404 2" xfId="3061" xr:uid="{00000000-0005-0000-0000-0000160A0000}"/>
    <cellStyle name="Normal 1405" xfId="2575" xr:uid="{00000000-0005-0000-0000-0000170A0000}"/>
    <cellStyle name="Normal 1405 2" xfId="3062" xr:uid="{00000000-0005-0000-0000-0000180A0000}"/>
    <cellStyle name="Normal 1406" xfId="2576" xr:uid="{00000000-0005-0000-0000-0000190A0000}"/>
    <cellStyle name="Normal 1406 2" xfId="3063" xr:uid="{00000000-0005-0000-0000-00001A0A0000}"/>
    <cellStyle name="Normal 1407" xfId="2577" xr:uid="{00000000-0005-0000-0000-00001B0A0000}"/>
    <cellStyle name="Normal 1407 2" xfId="3064" xr:uid="{00000000-0005-0000-0000-00001C0A0000}"/>
    <cellStyle name="Normal 1408" xfId="2578" xr:uid="{00000000-0005-0000-0000-00001D0A0000}"/>
    <cellStyle name="Normal 1408 2" xfId="3065" xr:uid="{00000000-0005-0000-0000-00001E0A0000}"/>
    <cellStyle name="Normal 1409" xfId="2579" xr:uid="{00000000-0005-0000-0000-00001F0A0000}"/>
    <cellStyle name="Normal 1409 2" xfId="3066" xr:uid="{00000000-0005-0000-0000-0000200A0000}"/>
    <cellStyle name="Normal 141" xfId="1140" xr:uid="{00000000-0005-0000-0000-0000210A0000}"/>
    <cellStyle name="Normal 1410" xfId="2580" xr:uid="{00000000-0005-0000-0000-0000220A0000}"/>
    <cellStyle name="Normal 1410 2" xfId="3067" xr:uid="{00000000-0005-0000-0000-0000230A0000}"/>
    <cellStyle name="Normal 1411" xfId="2581" xr:uid="{00000000-0005-0000-0000-0000240A0000}"/>
    <cellStyle name="Normal 1411 2" xfId="3068" xr:uid="{00000000-0005-0000-0000-0000250A0000}"/>
    <cellStyle name="Normal 1412" xfId="2582" xr:uid="{00000000-0005-0000-0000-0000260A0000}"/>
    <cellStyle name="Normal 1412 2" xfId="3069" xr:uid="{00000000-0005-0000-0000-0000270A0000}"/>
    <cellStyle name="Normal 1413" xfId="2583" xr:uid="{00000000-0005-0000-0000-0000280A0000}"/>
    <cellStyle name="Normal 1414" xfId="2584" xr:uid="{00000000-0005-0000-0000-0000290A0000}"/>
    <cellStyle name="Normal 1415" xfId="2585" xr:uid="{00000000-0005-0000-0000-00002A0A0000}"/>
    <cellStyle name="Normal 1416" xfId="2586" xr:uid="{00000000-0005-0000-0000-00002B0A0000}"/>
    <cellStyle name="Normal 1417" xfId="2587" xr:uid="{00000000-0005-0000-0000-00002C0A0000}"/>
    <cellStyle name="Normal 1418" xfId="2266" xr:uid="{00000000-0005-0000-0000-00002D0A0000}"/>
    <cellStyle name="Normal 1418 2" xfId="3438" xr:uid="{00000000-0005-0000-0000-00002E0A0000}"/>
    <cellStyle name="Normal 1418 2 2" xfId="4098" xr:uid="{00000000-0005-0000-0000-00002F0A0000}"/>
    <cellStyle name="Normal 1418 3" xfId="3899" xr:uid="{00000000-0005-0000-0000-0000300A0000}"/>
    <cellStyle name="Normal 1419" xfId="2267" xr:uid="{00000000-0005-0000-0000-0000310A0000}"/>
    <cellStyle name="Normal 1419 2" xfId="3439" xr:uid="{00000000-0005-0000-0000-0000320A0000}"/>
    <cellStyle name="Normal 1419 2 2" xfId="4099" xr:uid="{00000000-0005-0000-0000-0000330A0000}"/>
    <cellStyle name="Normal 1419 3" xfId="3900" xr:uid="{00000000-0005-0000-0000-0000340A0000}"/>
    <cellStyle name="Normal 142" xfId="1141" xr:uid="{00000000-0005-0000-0000-0000350A0000}"/>
    <cellStyle name="Normal 1420" xfId="2268" xr:uid="{00000000-0005-0000-0000-0000360A0000}"/>
    <cellStyle name="Normal 1420 2" xfId="3440" xr:uid="{00000000-0005-0000-0000-0000370A0000}"/>
    <cellStyle name="Normal 1420 2 2" xfId="4100" xr:uid="{00000000-0005-0000-0000-0000380A0000}"/>
    <cellStyle name="Normal 1420 3" xfId="3901" xr:uid="{00000000-0005-0000-0000-0000390A0000}"/>
    <cellStyle name="Normal 1421" xfId="2647" xr:uid="{00000000-0005-0000-0000-00003A0A0000}"/>
    <cellStyle name="Normal 1421 2" xfId="3452" xr:uid="{00000000-0005-0000-0000-00003B0A0000}"/>
    <cellStyle name="Normal 1421 2 2" xfId="4102" xr:uid="{00000000-0005-0000-0000-00003C0A0000}"/>
    <cellStyle name="Normal 1421 3" xfId="3902" xr:uid="{00000000-0005-0000-0000-00003D0A0000}"/>
    <cellStyle name="Normal 1422" xfId="2648" xr:uid="{00000000-0005-0000-0000-00003E0A0000}"/>
    <cellStyle name="Normal 1422 2" xfId="3453" xr:uid="{00000000-0005-0000-0000-00003F0A0000}"/>
    <cellStyle name="Normal 1422 2 2" xfId="4103" xr:uid="{00000000-0005-0000-0000-0000400A0000}"/>
    <cellStyle name="Normal 1422 3" xfId="3903" xr:uid="{00000000-0005-0000-0000-0000410A0000}"/>
    <cellStyle name="Normal 1423" xfId="550" xr:uid="{00000000-0005-0000-0000-0000420A0000}"/>
    <cellStyle name="Normal 1423 2" xfId="3291" xr:uid="{00000000-0005-0000-0000-0000430A0000}"/>
    <cellStyle name="Normal 1423 2 2" xfId="3988" xr:uid="{00000000-0005-0000-0000-0000440A0000}"/>
    <cellStyle name="Normal 1423 3" xfId="3780" xr:uid="{00000000-0005-0000-0000-0000450A0000}"/>
    <cellStyle name="Normal 1424" xfId="555" xr:uid="{00000000-0005-0000-0000-0000460A0000}"/>
    <cellStyle name="Normal 1424 2" xfId="3295" xr:uid="{00000000-0005-0000-0000-0000470A0000}"/>
    <cellStyle name="Normal 1424 2 2" xfId="3992" xr:uid="{00000000-0005-0000-0000-0000480A0000}"/>
    <cellStyle name="Normal 1424 3" xfId="3784" xr:uid="{00000000-0005-0000-0000-0000490A0000}"/>
    <cellStyle name="Normal 1425" xfId="552" xr:uid="{00000000-0005-0000-0000-00004A0A0000}"/>
    <cellStyle name="Normal 1425 2" xfId="3294" xr:uid="{00000000-0005-0000-0000-00004B0A0000}"/>
    <cellStyle name="Normal 1425 2 2" xfId="3991" xr:uid="{00000000-0005-0000-0000-00004C0A0000}"/>
    <cellStyle name="Normal 1425 3" xfId="3782" xr:uid="{00000000-0005-0000-0000-00004D0A0000}"/>
    <cellStyle name="Normal 1426" xfId="557" xr:uid="{00000000-0005-0000-0000-00004E0A0000}"/>
    <cellStyle name="Normal 1426 2" xfId="3296" xr:uid="{00000000-0005-0000-0000-00004F0A0000}"/>
    <cellStyle name="Normal 1426 2 2" xfId="3993" xr:uid="{00000000-0005-0000-0000-0000500A0000}"/>
    <cellStyle name="Normal 1426 3" xfId="3785" xr:uid="{00000000-0005-0000-0000-0000510A0000}"/>
    <cellStyle name="Normal 1427" xfId="2650" xr:uid="{00000000-0005-0000-0000-0000520A0000}"/>
    <cellStyle name="Normal 1427 2" xfId="3454" xr:uid="{00000000-0005-0000-0000-0000530A0000}"/>
    <cellStyle name="Normal 1427 2 2" xfId="4104" xr:uid="{00000000-0005-0000-0000-0000540A0000}"/>
    <cellStyle name="Normal 1427 3" xfId="3904" xr:uid="{00000000-0005-0000-0000-0000550A0000}"/>
    <cellStyle name="Normal 1428" xfId="2651" xr:uid="{00000000-0005-0000-0000-0000560A0000}"/>
    <cellStyle name="Normal 1428 2" xfId="3455" xr:uid="{00000000-0005-0000-0000-0000570A0000}"/>
    <cellStyle name="Normal 1428 2 2" xfId="4105" xr:uid="{00000000-0005-0000-0000-0000580A0000}"/>
    <cellStyle name="Normal 1428 3" xfId="3905" xr:uid="{00000000-0005-0000-0000-0000590A0000}"/>
    <cellStyle name="Normal 1429" xfId="2652" xr:uid="{00000000-0005-0000-0000-00005A0A0000}"/>
    <cellStyle name="Normal 1429 2" xfId="3456" xr:uid="{00000000-0005-0000-0000-00005B0A0000}"/>
    <cellStyle name="Normal 1429 2 2" xfId="4106" xr:uid="{00000000-0005-0000-0000-00005C0A0000}"/>
    <cellStyle name="Normal 1429 3" xfId="3906" xr:uid="{00000000-0005-0000-0000-00005D0A0000}"/>
    <cellStyle name="Normal 143" xfId="1142" xr:uid="{00000000-0005-0000-0000-00005E0A0000}"/>
    <cellStyle name="Normal 1430" xfId="2653" xr:uid="{00000000-0005-0000-0000-00005F0A0000}"/>
    <cellStyle name="Normal 1430 2" xfId="3457" xr:uid="{00000000-0005-0000-0000-0000600A0000}"/>
    <cellStyle name="Normal 1430 2 2" xfId="4107" xr:uid="{00000000-0005-0000-0000-0000610A0000}"/>
    <cellStyle name="Normal 1430 3" xfId="3907" xr:uid="{00000000-0005-0000-0000-0000620A0000}"/>
    <cellStyle name="Normal 1431" xfId="2654" xr:uid="{00000000-0005-0000-0000-0000630A0000}"/>
    <cellStyle name="Normal 1431 2" xfId="3458" xr:uid="{00000000-0005-0000-0000-0000640A0000}"/>
    <cellStyle name="Normal 1431 2 2" xfId="4108" xr:uid="{00000000-0005-0000-0000-0000650A0000}"/>
    <cellStyle name="Normal 1431 3" xfId="3908" xr:uid="{00000000-0005-0000-0000-0000660A0000}"/>
    <cellStyle name="Normal 1432" xfId="2655" xr:uid="{00000000-0005-0000-0000-0000670A0000}"/>
    <cellStyle name="Normal 1432 2" xfId="3459" xr:uid="{00000000-0005-0000-0000-0000680A0000}"/>
    <cellStyle name="Normal 1432 2 2" xfId="4109" xr:uid="{00000000-0005-0000-0000-0000690A0000}"/>
    <cellStyle name="Normal 1432 3" xfId="3909" xr:uid="{00000000-0005-0000-0000-00006A0A0000}"/>
    <cellStyle name="Normal 1433" xfId="2656" xr:uid="{00000000-0005-0000-0000-00006B0A0000}"/>
    <cellStyle name="Normal 1433 2" xfId="3460" xr:uid="{00000000-0005-0000-0000-00006C0A0000}"/>
    <cellStyle name="Normal 1433 2 2" xfId="4110" xr:uid="{00000000-0005-0000-0000-00006D0A0000}"/>
    <cellStyle name="Normal 1433 3" xfId="3910" xr:uid="{00000000-0005-0000-0000-00006E0A0000}"/>
    <cellStyle name="Normal 1434" xfId="2657" xr:uid="{00000000-0005-0000-0000-00006F0A0000}"/>
    <cellStyle name="Normal 1434 2" xfId="3461" xr:uid="{00000000-0005-0000-0000-0000700A0000}"/>
    <cellStyle name="Normal 1434 2 2" xfId="4111" xr:uid="{00000000-0005-0000-0000-0000710A0000}"/>
    <cellStyle name="Normal 1434 3" xfId="3911" xr:uid="{00000000-0005-0000-0000-0000720A0000}"/>
    <cellStyle name="Normal 1435" xfId="2658" xr:uid="{00000000-0005-0000-0000-0000730A0000}"/>
    <cellStyle name="Normal 1435 2" xfId="3462" xr:uid="{00000000-0005-0000-0000-0000740A0000}"/>
    <cellStyle name="Normal 1435 2 2" xfId="4112" xr:uid="{00000000-0005-0000-0000-0000750A0000}"/>
    <cellStyle name="Normal 1435 3" xfId="3912" xr:uid="{00000000-0005-0000-0000-0000760A0000}"/>
    <cellStyle name="Normal 1436" xfId="2659" xr:uid="{00000000-0005-0000-0000-0000770A0000}"/>
    <cellStyle name="Normal 1436 2" xfId="3463" xr:uid="{00000000-0005-0000-0000-0000780A0000}"/>
    <cellStyle name="Normal 1436 2 2" xfId="4113" xr:uid="{00000000-0005-0000-0000-0000790A0000}"/>
    <cellStyle name="Normal 1436 3" xfId="3913" xr:uid="{00000000-0005-0000-0000-00007A0A0000}"/>
    <cellStyle name="Normal 1437" xfId="2660" xr:uid="{00000000-0005-0000-0000-00007B0A0000}"/>
    <cellStyle name="Normal 1437 2" xfId="3464" xr:uid="{00000000-0005-0000-0000-00007C0A0000}"/>
    <cellStyle name="Normal 1437 2 2" xfId="4114" xr:uid="{00000000-0005-0000-0000-00007D0A0000}"/>
    <cellStyle name="Normal 1437 3" xfId="3914" xr:uid="{00000000-0005-0000-0000-00007E0A0000}"/>
    <cellStyle name="Normal 1438" xfId="2661" xr:uid="{00000000-0005-0000-0000-00007F0A0000}"/>
    <cellStyle name="Normal 1438 2" xfId="3465" xr:uid="{00000000-0005-0000-0000-0000800A0000}"/>
    <cellStyle name="Normal 1438 2 2" xfId="4115" xr:uid="{00000000-0005-0000-0000-0000810A0000}"/>
    <cellStyle name="Normal 1438 3" xfId="3915" xr:uid="{00000000-0005-0000-0000-0000820A0000}"/>
    <cellStyle name="Normal 1439" xfId="2662" xr:uid="{00000000-0005-0000-0000-0000830A0000}"/>
    <cellStyle name="Normal 1439 2" xfId="3466" xr:uid="{00000000-0005-0000-0000-0000840A0000}"/>
    <cellStyle name="Normal 1439 2 2" xfId="4116" xr:uid="{00000000-0005-0000-0000-0000850A0000}"/>
    <cellStyle name="Normal 1439 3" xfId="3916" xr:uid="{00000000-0005-0000-0000-0000860A0000}"/>
    <cellStyle name="Normal 144" xfId="1143" xr:uid="{00000000-0005-0000-0000-0000870A0000}"/>
    <cellStyle name="Normal 1440" xfId="2663" xr:uid="{00000000-0005-0000-0000-0000880A0000}"/>
    <cellStyle name="Normal 1440 2" xfId="3467" xr:uid="{00000000-0005-0000-0000-0000890A0000}"/>
    <cellStyle name="Normal 1440 2 2" xfId="4117" xr:uid="{00000000-0005-0000-0000-00008A0A0000}"/>
    <cellStyle name="Normal 1440 3" xfId="3917" xr:uid="{00000000-0005-0000-0000-00008B0A0000}"/>
    <cellStyle name="Normal 1441" xfId="2664" xr:uid="{00000000-0005-0000-0000-00008C0A0000}"/>
    <cellStyle name="Normal 1441 2" xfId="3468" xr:uid="{00000000-0005-0000-0000-00008D0A0000}"/>
    <cellStyle name="Normal 1441 2 2" xfId="4118" xr:uid="{00000000-0005-0000-0000-00008E0A0000}"/>
    <cellStyle name="Normal 1441 3" xfId="3918" xr:uid="{00000000-0005-0000-0000-00008F0A0000}"/>
    <cellStyle name="Normal 1442" xfId="554" xr:uid="{00000000-0005-0000-0000-0000900A0000}"/>
    <cellStyle name="Normal 1443" xfId="860" xr:uid="{00000000-0005-0000-0000-0000910A0000}"/>
    <cellStyle name="Normal 1444" xfId="2665" xr:uid="{00000000-0005-0000-0000-0000920A0000}"/>
    <cellStyle name="Normal 1445" xfId="617" xr:uid="{00000000-0005-0000-0000-0000930A0000}"/>
    <cellStyle name="Normal 1446" xfId="2666" xr:uid="{00000000-0005-0000-0000-0000940A0000}"/>
    <cellStyle name="Normal 1447" xfId="2667" xr:uid="{00000000-0005-0000-0000-0000950A0000}"/>
    <cellStyle name="Normal 1448" xfId="2668" xr:uid="{00000000-0005-0000-0000-0000960A0000}"/>
    <cellStyle name="Normal 1449" xfId="633" xr:uid="{00000000-0005-0000-0000-0000970A0000}"/>
    <cellStyle name="Normal 1449 2" xfId="3805" xr:uid="{00000000-0005-0000-0000-0000980A0000}"/>
    <cellStyle name="Normal 145" xfId="1144" xr:uid="{00000000-0005-0000-0000-0000990A0000}"/>
    <cellStyle name="Normal 1450" xfId="3151" xr:uid="{00000000-0005-0000-0000-00009A0A0000}"/>
    <cellStyle name="Normal 1450 2" xfId="3920" xr:uid="{00000000-0005-0000-0000-00009B0A0000}"/>
    <cellStyle name="Normal 1451" xfId="3154" xr:uid="{00000000-0005-0000-0000-00009C0A0000}"/>
    <cellStyle name="Normal 1451 2" xfId="3921" xr:uid="{00000000-0005-0000-0000-00009D0A0000}"/>
    <cellStyle name="Normal 1452" xfId="3204" xr:uid="{00000000-0005-0000-0000-00009E0A0000}"/>
    <cellStyle name="Normal 1452 2" xfId="3931" xr:uid="{00000000-0005-0000-0000-00009F0A0000}"/>
    <cellStyle name="Normal 1453" xfId="3179" xr:uid="{00000000-0005-0000-0000-0000A00A0000}"/>
    <cellStyle name="Normal 1453 2" xfId="3925" xr:uid="{00000000-0005-0000-0000-0000A10A0000}"/>
    <cellStyle name="Normal 1454" xfId="3187" xr:uid="{00000000-0005-0000-0000-0000A20A0000}"/>
    <cellStyle name="Normal 1454 2" xfId="3927" xr:uid="{00000000-0005-0000-0000-0000A30A0000}"/>
    <cellStyle name="Normal 1455" xfId="3212" xr:uid="{00000000-0005-0000-0000-0000A40A0000}"/>
    <cellStyle name="Normal 1455 2" xfId="3932" xr:uid="{00000000-0005-0000-0000-0000A50A0000}"/>
    <cellStyle name="Normal 1456" xfId="3184" xr:uid="{00000000-0005-0000-0000-0000A60A0000}"/>
    <cellStyle name="Normal 1456 2" xfId="3926" xr:uid="{00000000-0005-0000-0000-0000A70A0000}"/>
    <cellStyle name="Normal 1457" xfId="3156" xr:uid="{00000000-0005-0000-0000-0000A80A0000}"/>
    <cellStyle name="Normal 1457 2" xfId="3922" xr:uid="{00000000-0005-0000-0000-0000A90A0000}"/>
    <cellStyle name="Normal 1458" xfId="3216" xr:uid="{00000000-0005-0000-0000-0000AA0A0000}"/>
    <cellStyle name="Normal 1458 2" xfId="3934" xr:uid="{00000000-0005-0000-0000-0000AB0A0000}"/>
    <cellStyle name="Normal 1459" xfId="3158" xr:uid="{00000000-0005-0000-0000-0000AC0A0000}"/>
    <cellStyle name="Normal 1459 2" xfId="3923" xr:uid="{00000000-0005-0000-0000-0000AD0A0000}"/>
    <cellStyle name="Normal 146" xfId="1145" xr:uid="{00000000-0005-0000-0000-0000AE0A0000}"/>
    <cellStyle name="Normal 1460" xfId="3176" xr:uid="{00000000-0005-0000-0000-0000AF0A0000}"/>
    <cellStyle name="Normal 1460 2" xfId="3924" xr:uid="{00000000-0005-0000-0000-0000B00A0000}"/>
    <cellStyle name="Normal 1461" xfId="3201" xr:uid="{00000000-0005-0000-0000-0000B10A0000}"/>
    <cellStyle name="Normal 1461 2" xfId="3930" xr:uid="{00000000-0005-0000-0000-0000B20A0000}"/>
    <cellStyle name="Normal 1462" xfId="3198" xr:uid="{00000000-0005-0000-0000-0000B30A0000}"/>
    <cellStyle name="Normal 1462 2" xfId="3929" xr:uid="{00000000-0005-0000-0000-0000B40A0000}"/>
    <cellStyle name="Normal 1463" xfId="3193" xr:uid="{00000000-0005-0000-0000-0000B50A0000}"/>
    <cellStyle name="Normal 1463 2" xfId="3928" xr:uid="{00000000-0005-0000-0000-0000B60A0000}"/>
    <cellStyle name="Normal 1464" xfId="3214" xr:uid="{00000000-0005-0000-0000-0000B70A0000}"/>
    <cellStyle name="Normal 1464 2" xfId="3933" xr:uid="{00000000-0005-0000-0000-0000B80A0000}"/>
    <cellStyle name="Normal 1465" xfId="3226" xr:uid="{00000000-0005-0000-0000-0000B90A0000}"/>
    <cellStyle name="Normal 1465 2" xfId="3937" xr:uid="{00000000-0005-0000-0000-0000BA0A0000}"/>
    <cellStyle name="Normal 1466" xfId="3228" xr:uid="{00000000-0005-0000-0000-0000BB0A0000}"/>
    <cellStyle name="Normal 1466 2" xfId="3939" xr:uid="{00000000-0005-0000-0000-0000BC0A0000}"/>
    <cellStyle name="Normal 1467" xfId="3229" xr:uid="{00000000-0005-0000-0000-0000BD0A0000}"/>
    <cellStyle name="Normal 1467 2" xfId="3940" xr:uid="{00000000-0005-0000-0000-0000BE0A0000}"/>
    <cellStyle name="Normal 1468" xfId="3230" xr:uid="{00000000-0005-0000-0000-0000BF0A0000}"/>
    <cellStyle name="Normal 1468 2" xfId="3941" xr:uid="{00000000-0005-0000-0000-0000C00A0000}"/>
    <cellStyle name="Normal 1469" xfId="3231" xr:uid="{00000000-0005-0000-0000-0000C10A0000}"/>
    <cellStyle name="Normal 1469 2" xfId="3942" xr:uid="{00000000-0005-0000-0000-0000C20A0000}"/>
    <cellStyle name="Normal 147" xfId="1146" xr:uid="{00000000-0005-0000-0000-0000C30A0000}"/>
    <cellStyle name="Normal 1470" xfId="3232" xr:uid="{00000000-0005-0000-0000-0000C40A0000}"/>
    <cellStyle name="Normal 1470 2" xfId="3943" xr:uid="{00000000-0005-0000-0000-0000C50A0000}"/>
    <cellStyle name="Normal 1471" xfId="3233" xr:uid="{00000000-0005-0000-0000-0000C60A0000}"/>
    <cellStyle name="Normal 1471 2" xfId="3944" xr:uid="{00000000-0005-0000-0000-0000C70A0000}"/>
    <cellStyle name="Normal 1472" xfId="3234" xr:uid="{00000000-0005-0000-0000-0000C80A0000}"/>
    <cellStyle name="Normal 1472 2" xfId="3945" xr:uid="{00000000-0005-0000-0000-0000C90A0000}"/>
    <cellStyle name="Normal 1473" xfId="3237" xr:uid="{00000000-0005-0000-0000-0000CA0A0000}"/>
    <cellStyle name="Normal 1473 2" xfId="3947" xr:uid="{00000000-0005-0000-0000-0000CB0A0000}"/>
    <cellStyle name="Normal 1474" xfId="3301" xr:uid="{00000000-0005-0000-0000-0000CC0A0000}"/>
    <cellStyle name="Normal 1474 2" xfId="3603" xr:uid="{00000000-0005-0000-0000-0000CD0A0000}"/>
    <cellStyle name="Normal 1474 2 2" xfId="4193" xr:uid="{00000000-0005-0000-0000-0000CE0A0000}"/>
    <cellStyle name="Normal 1474 2 3" xfId="4212" xr:uid="{B7537909-2A24-4E2C-A7C7-F0898D9A026D}"/>
    <cellStyle name="Normal 1474 3" xfId="3998" xr:uid="{00000000-0005-0000-0000-0000CF0A0000}"/>
    <cellStyle name="Normal 1475" xfId="3302" xr:uid="{00000000-0005-0000-0000-0000D00A0000}"/>
    <cellStyle name="Normal 1476" xfId="3235" xr:uid="{00000000-0005-0000-0000-0000D10A0000}"/>
    <cellStyle name="Normal 1476 2" xfId="3946" xr:uid="{00000000-0005-0000-0000-0000D20A0000}"/>
    <cellStyle name="Normal 1477" xfId="3318" xr:uid="{00000000-0005-0000-0000-0000D30A0000}"/>
    <cellStyle name="Normal 1477 2" xfId="4002" xr:uid="{00000000-0005-0000-0000-0000D40A0000}"/>
    <cellStyle name="Normal 1478" xfId="3319" xr:uid="{00000000-0005-0000-0000-0000D50A0000}"/>
    <cellStyle name="Normal 1478 2" xfId="4003" xr:uid="{00000000-0005-0000-0000-0000D60A0000}"/>
    <cellStyle name="Normal 1479" xfId="3326" xr:uid="{00000000-0005-0000-0000-0000D70A0000}"/>
    <cellStyle name="Normal 1479 2" xfId="4004" xr:uid="{00000000-0005-0000-0000-0000D80A0000}"/>
    <cellStyle name="Normal 148" xfId="1147" xr:uid="{00000000-0005-0000-0000-0000D90A0000}"/>
    <cellStyle name="Normal 1480" xfId="3485" xr:uid="{00000000-0005-0000-0000-0000DA0A0000}"/>
    <cellStyle name="Normal 1480 2" xfId="4121" xr:uid="{00000000-0005-0000-0000-0000DB0A0000}"/>
    <cellStyle name="Normal 1481" xfId="3309" xr:uid="{00000000-0005-0000-0000-0000DC0A0000}"/>
    <cellStyle name="Normal 1481 2" xfId="4000" xr:uid="{00000000-0005-0000-0000-0000DD0A0000}"/>
    <cellStyle name="Normal 1482" xfId="3473" xr:uid="{00000000-0005-0000-0000-0000DE0A0000}"/>
    <cellStyle name="Normal 1482 2" xfId="4119" xr:uid="{00000000-0005-0000-0000-0000DF0A0000}"/>
    <cellStyle name="Normal 1483" xfId="3487" xr:uid="{00000000-0005-0000-0000-0000E00A0000}"/>
    <cellStyle name="Normal 1483 2" xfId="4122" xr:uid="{00000000-0005-0000-0000-0000E10A0000}"/>
    <cellStyle name="Normal 1484" xfId="3444" xr:uid="{00000000-0005-0000-0000-0000E20A0000}"/>
    <cellStyle name="Normal 1484 2" xfId="4101" xr:uid="{00000000-0005-0000-0000-0000E30A0000}"/>
    <cellStyle name="Normal 1485" xfId="3306" xr:uid="{00000000-0005-0000-0000-0000E40A0000}"/>
    <cellStyle name="Normal 1485 2" xfId="3999" xr:uid="{00000000-0005-0000-0000-0000E50A0000}"/>
    <cellStyle name="Normal 1486" xfId="3335" xr:uid="{00000000-0005-0000-0000-0000E60A0000}"/>
    <cellStyle name="Normal 1486 2" xfId="4005" xr:uid="{00000000-0005-0000-0000-0000E70A0000}"/>
    <cellStyle name="Normal 1487" xfId="3480" xr:uid="{00000000-0005-0000-0000-0000E80A0000}"/>
    <cellStyle name="Normal 1487 2" xfId="4120" xr:uid="{00000000-0005-0000-0000-0000E90A0000}"/>
    <cellStyle name="Normal 1488" xfId="3493" xr:uid="{00000000-0005-0000-0000-0000EA0A0000}"/>
    <cellStyle name="Normal 1488 2" xfId="4125" xr:uid="{00000000-0005-0000-0000-0000EB0A0000}"/>
    <cellStyle name="Normal 1489" xfId="3494" xr:uid="{00000000-0005-0000-0000-0000EC0A0000}"/>
    <cellStyle name="Normal 1489 2" xfId="4126" xr:uid="{00000000-0005-0000-0000-0000ED0A0000}"/>
    <cellStyle name="Normal 149" xfId="1148" xr:uid="{00000000-0005-0000-0000-0000EE0A0000}"/>
    <cellStyle name="Normal 1490" xfId="3550" xr:uid="{00000000-0005-0000-0000-0000EF0A0000}"/>
    <cellStyle name="Normal 1490 2" xfId="3605" xr:uid="{00000000-0005-0000-0000-0000F00A0000}"/>
    <cellStyle name="Normal 1490 2 2" xfId="4195" xr:uid="{00000000-0005-0000-0000-0000F10A0000}"/>
    <cellStyle name="Normal 1491" xfId="3551" xr:uid="{00000000-0005-0000-0000-0000F20A0000}"/>
    <cellStyle name="Normal 1492" xfId="3554" xr:uid="{00000000-0005-0000-0000-0000F30A0000}"/>
    <cellStyle name="Normal 1492 2" xfId="4168" xr:uid="{00000000-0005-0000-0000-0000F40A0000}"/>
    <cellStyle name="Normal 1493" xfId="3555" xr:uid="{00000000-0005-0000-0000-0000F50A0000}"/>
    <cellStyle name="Normal 1493 2" xfId="4169" xr:uid="{00000000-0005-0000-0000-0000F60A0000}"/>
    <cellStyle name="Normal 1494" xfId="3556" xr:uid="{00000000-0005-0000-0000-0000F70A0000}"/>
    <cellStyle name="Normal 1495" xfId="3563" xr:uid="{00000000-0005-0000-0000-0000F80A0000}"/>
    <cellStyle name="Normal 1496" xfId="3559" xr:uid="{00000000-0005-0000-0000-0000F90A0000}"/>
    <cellStyle name="Normal 1497" xfId="3562" xr:uid="{00000000-0005-0000-0000-0000FA0A0000}"/>
    <cellStyle name="Normal 1498" xfId="3560" xr:uid="{00000000-0005-0000-0000-0000FB0A0000}"/>
    <cellStyle name="Normal 1499" xfId="4196" xr:uid="{00000000-0005-0000-0000-0000FC0A0000}"/>
    <cellStyle name="Normal 15" xfId="7" xr:uid="{00000000-0005-0000-0000-0000FD0A0000}"/>
    <cellStyle name="Normal 15 2" xfId="975" xr:uid="{00000000-0005-0000-0000-0000FE0A0000}"/>
    <cellStyle name="Normal 15 2 2" xfId="3592" xr:uid="{00000000-0005-0000-0000-0000FF0A0000}"/>
    <cellStyle name="Normal 15 3" xfId="3582" xr:uid="{00000000-0005-0000-0000-0000000B0000}"/>
    <cellStyle name="Normal 15 4" xfId="4225" xr:uid="{D8E72A00-703F-4853-861D-A66C977E0365}"/>
    <cellStyle name="Normal 150" xfId="1149" xr:uid="{00000000-0005-0000-0000-0000010B0000}"/>
    <cellStyle name="Normal 1500" xfId="4198" xr:uid="{00000000-0005-0000-0000-0000020B0000}"/>
    <cellStyle name="Normal 1501" xfId="4199" xr:uid="{00000000-0005-0000-0000-0000030B0000}"/>
    <cellStyle name="Normal 1502" xfId="4200" xr:uid="{00000000-0005-0000-0000-0000040B0000}"/>
    <cellStyle name="Normal 1503" xfId="4207" xr:uid="{00000000-0005-0000-0000-0000050B0000}"/>
    <cellStyle name="Normal 1503 2" xfId="4209" xr:uid="{11F93721-BB43-4C74-BFE7-BDA54CD411A6}"/>
    <cellStyle name="Normal 1504" xfId="4210" xr:uid="{8C619CD4-1558-446D-832F-19C81BEA6888}"/>
    <cellStyle name="Normal 1506" xfId="4222" xr:uid="{11AB780F-7047-4713-9ACC-4438696CBC5B}"/>
    <cellStyle name="Normal 1507" xfId="4221" xr:uid="{1A71652C-1A17-4C25-815B-3925613A8420}"/>
    <cellStyle name="Normal 1509" xfId="4227" xr:uid="{88D32C88-15B4-44CC-9F01-6208FBE65477}"/>
    <cellStyle name="Normal 151" xfId="1150" xr:uid="{00000000-0005-0000-0000-0000060B0000}"/>
    <cellStyle name="Normal 1510" xfId="4232" xr:uid="{53AAF8EB-57F6-440B-A566-EE97C7706CEC}"/>
    <cellStyle name="Normal 1513" xfId="4234" xr:uid="{97AD5F96-50C4-43AE-B4DD-CFDC79300B75}"/>
    <cellStyle name="Normal 152" xfId="1151" xr:uid="{00000000-0005-0000-0000-0000070B0000}"/>
    <cellStyle name="Normal 153" xfId="1152" xr:uid="{00000000-0005-0000-0000-0000080B0000}"/>
    <cellStyle name="Normal 154" xfId="1153" xr:uid="{00000000-0005-0000-0000-0000090B0000}"/>
    <cellStyle name="Normal 155" xfId="1154" xr:uid="{00000000-0005-0000-0000-00000A0B0000}"/>
    <cellStyle name="Normal 156" xfId="1155" xr:uid="{00000000-0005-0000-0000-00000B0B0000}"/>
    <cellStyle name="Normal 157" xfId="1156" xr:uid="{00000000-0005-0000-0000-00000C0B0000}"/>
    <cellStyle name="Normal 158" xfId="1157" xr:uid="{00000000-0005-0000-0000-00000D0B0000}"/>
    <cellStyle name="Normal 159" xfId="1158" xr:uid="{00000000-0005-0000-0000-00000E0B0000}"/>
    <cellStyle name="Normal 16" xfId="11" xr:uid="{00000000-0005-0000-0000-00000F0B0000}"/>
    <cellStyle name="Normal 16 2" xfId="976" xr:uid="{00000000-0005-0000-0000-0000100B0000}"/>
    <cellStyle name="Normal 16 3" xfId="3585" xr:uid="{00000000-0005-0000-0000-0000110B0000}"/>
    <cellStyle name="Normal 16 4" xfId="4228" xr:uid="{315F0377-7FBC-4BC9-ACF7-E03F34CB3D73}"/>
    <cellStyle name="Normal 160" xfId="1159" xr:uid="{00000000-0005-0000-0000-0000120B0000}"/>
    <cellStyle name="Normal 161" xfId="1160" xr:uid="{00000000-0005-0000-0000-0000130B0000}"/>
    <cellStyle name="Normal 162" xfId="1161" xr:uid="{00000000-0005-0000-0000-0000140B0000}"/>
    <cellStyle name="Normal 163" xfId="1162" xr:uid="{00000000-0005-0000-0000-0000150B0000}"/>
    <cellStyle name="Normal 164" xfId="1163" xr:uid="{00000000-0005-0000-0000-0000160B0000}"/>
    <cellStyle name="Normal 165" xfId="1164" xr:uid="{00000000-0005-0000-0000-0000170B0000}"/>
    <cellStyle name="Normal 166" xfId="1165" xr:uid="{00000000-0005-0000-0000-0000180B0000}"/>
    <cellStyle name="Normal 167" xfId="1166" xr:uid="{00000000-0005-0000-0000-0000190B0000}"/>
    <cellStyle name="Normal 168" xfId="1167" xr:uid="{00000000-0005-0000-0000-00001A0B0000}"/>
    <cellStyle name="Normal 169" xfId="1168" xr:uid="{00000000-0005-0000-0000-00001B0B0000}"/>
    <cellStyle name="Normal 17" xfId="15" xr:uid="{00000000-0005-0000-0000-00001C0B0000}"/>
    <cellStyle name="Normal 17 2" xfId="977" xr:uid="{00000000-0005-0000-0000-00001D0B0000}"/>
    <cellStyle name="Normal 170" xfId="1169" xr:uid="{00000000-0005-0000-0000-00001E0B0000}"/>
    <cellStyle name="Normal 171" xfId="1170" xr:uid="{00000000-0005-0000-0000-00001F0B0000}"/>
    <cellStyle name="Normal 172" xfId="1171" xr:uid="{00000000-0005-0000-0000-0000200B0000}"/>
    <cellStyle name="Normal 173" xfId="1172" xr:uid="{00000000-0005-0000-0000-0000210B0000}"/>
    <cellStyle name="Normal 174" xfId="1173" xr:uid="{00000000-0005-0000-0000-0000220B0000}"/>
    <cellStyle name="Normal 175" xfId="1174" xr:uid="{00000000-0005-0000-0000-0000230B0000}"/>
    <cellStyle name="Normal 176" xfId="1175" xr:uid="{00000000-0005-0000-0000-0000240B0000}"/>
    <cellStyle name="Normal 176 2" xfId="4218" xr:uid="{343B5710-B7DE-480B-A9C1-0A12BB0DC0A7}"/>
    <cellStyle name="Normal 177" xfId="1176" xr:uid="{00000000-0005-0000-0000-0000250B0000}"/>
    <cellStyle name="Normal 177 2" xfId="4217" xr:uid="{66030362-69C6-4A38-B2A7-101D6EA46C1C}"/>
    <cellStyle name="Normal 178" xfId="1177" xr:uid="{00000000-0005-0000-0000-0000260B0000}"/>
    <cellStyle name="Normal 179" xfId="1178" xr:uid="{00000000-0005-0000-0000-0000270B0000}"/>
    <cellStyle name="Normal 179 2" xfId="4216" xr:uid="{DD804370-45E7-4076-AFE9-1AC7509CEE61}"/>
    <cellStyle name="Normal 18" xfId="25" xr:uid="{00000000-0005-0000-0000-0000280B0000}"/>
    <cellStyle name="Normal 18 2" xfId="978" xr:uid="{00000000-0005-0000-0000-0000290B0000}"/>
    <cellStyle name="Normal 18 3" xfId="4229" xr:uid="{7CF865BB-19FD-467B-813A-FA0531DAF0DB}"/>
    <cellStyle name="Normal 180" xfId="1179" xr:uid="{00000000-0005-0000-0000-00002A0B0000}"/>
    <cellStyle name="Normal 180 2" xfId="4215" xr:uid="{2208E8CF-D306-436D-8887-2F7CAC80BBB9}"/>
    <cellStyle name="Normal 181" xfId="1180" xr:uid="{00000000-0005-0000-0000-00002B0B0000}"/>
    <cellStyle name="Normal 181 2" xfId="4214" xr:uid="{6E8A24A1-2F1A-4469-B6DF-32C69291BF9E}"/>
    <cellStyle name="Normal 182" xfId="1181" xr:uid="{00000000-0005-0000-0000-00002C0B0000}"/>
    <cellStyle name="Normal 183" xfId="1182" xr:uid="{00000000-0005-0000-0000-00002D0B0000}"/>
    <cellStyle name="Normal 184" xfId="1183" xr:uid="{00000000-0005-0000-0000-00002E0B0000}"/>
    <cellStyle name="Normal 185" xfId="1184" xr:uid="{00000000-0005-0000-0000-00002F0B0000}"/>
    <cellStyle name="Normal 186" xfId="1185" xr:uid="{00000000-0005-0000-0000-0000300B0000}"/>
    <cellStyle name="Normal 187" xfId="1186" xr:uid="{00000000-0005-0000-0000-0000310B0000}"/>
    <cellStyle name="Normal 188" xfId="1187" xr:uid="{00000000-0005-0000-0000-0000320B0000}"/>
    <cellStyle name="Normal 189" xfId="1188" xr:uid="{00000000-0005-0000-0000-0000330B0000}"/>
    <cellStyle name="Normal 19" xfId="81" xr:uid="{00000000-0005-0000-0000-0000340B0000}"/>
    <cellStyle name="Normal 19 2" xfId="129" xr:uid="{00000000-0005-0000-0000-0000350B0000}"/>
    <cellStyle name="Normal 19 2 2" xfId="574" xr:uid="{00000000-0005-0000-0000-0000360B0000}"/>
    <cellStyle name="Normal 19 3" xfId="132" xr:uid="{00000000-0005-0000-0000-0000370B0000}"/>
    <cellStyle name="Normal 19 3 2" xfId="575" xr:uid="{00000000-0005-0000-0000-0000380B0000}"/>
    <cellStyle name="Normal 19 4" xfId="126" xr:uid="{00000000-0005-0000-0000-0000390B0000}"/>
    <cellStyle name="Normal 19 4 2" xfId="576" xr:uid="{00000000-0005-0000-0000-00003A0B0000}"/>
    <cellStyle name="Normal 19 5" xfId="573" xr:uid="{00000000-0005-0000-0000-00003B0B0000}"/>
    <cellStyle name="Normal 19 6" xfId="979" xr:uid="{00000000-0005-0000-0000-00003C0B0000}"/>
    <cellStyle name="Normal 190" xfId="1189" xr:uid="{00000000-0005-0000-0000-00003D0B0000}"/>
    <cellStyle name="Normal 191" xfId="1190" xr:uid="{00000000-0005-0000-0000-00003E0B0000}"/>
    <cellStyle name="Normal 192" xfId="1191" xr:uid="{00000000-0005-0000-0000-00003F0B0000}"/>
    <cellStyle name="Normal 193" xfId="1192" xr:uid="{00000000-0005-0000-0000-0000400B0000}"/>
    <cellStyle name="Normal 194" xfId="1193" xr:uid="{00000000-0005-0000-0000-0000410B0000}"/>
    <cellStyle name="Normal 195" xfId="1194" xr:uid="{00000000-0005-0000-0000-0000420B0000}"/>
    <cellStyle name="Normal 196" xfId="1195" xr:uid="{00000000-0005-0000-0000-0000430B0000}"/>
    <cellStyle name="Normal 197" xfId="1196" xr:uid="{00000000-0005-0000-0000-0000440B0000}"/>
    <cellStyle name="Normal 198" xfId="1197" xr:uid="{00000000-0005-0000-0000-0000450B0000}"/>
    <cellStyle name="Normal 199" xfId="1198" xr:uid="{00000000-0005-0000-0000-0000460B0000}"/>
    <cellStyle name="Normal 2" xfId="8" xr:uid="{00000000-0005-0000-0000-0000470B0000}"/>
    <cellStyle name="Normal 2 10" xfId="435" xr:uid="{00000000-0005-0000-0000-0000480B0000}"/>
    <cellStyle name="Normal 2 10 2" xfId="980" xr:uid="{00000000-0005-0000-0000-0000490B0000}"/>
    <cellStyle name="Normal 2 10 2 2" xfId="3579" xr:uid="{00000000-0005-0000-0000-00004A0B0000}"/>
    <cellStyle name="Normal 2 10 2 2 2" xfId="4185" xr:uid="{00000000-0005-0000-0000-00004B0B0000}"/>
    <cellStyle name="Normal 2 10 3" xfId="3175" xr:uid="{00000000-0005-0000-0000-00004C0B0000}"/>
    <cellStyle name="Normal 2 10 4" xfId="3567" xr:uid="{00000000-0005-0000-0000-00004D0B0000}"/>
    <cellStyle name="Normal 2 10 4 2" xfId="4176" xr:uid="{00000000-0005-0000-0000-00004E0B0000}"/>
    <cellStyle name="Normal 2 11" xfId="452" xr:uid="{00000000-0005-0000-0000-00004F0B0000}"/>
    <cellStyle name="Normal 2 11 2" xfId="464" xr:uid="{00000000-0005-0000-0000-0000500B0000}"/>
    <cellStyle name="Normal 2 11 2 2" xfId="3736" xr:uid="{00000000-0005-0000-0000-0000510B0000}"/>
    <cellStyle name="Normal 2 11 3" xfId="559" xr:uid="{00000000-0005-0000-0000-0000520B0000}"/>
    <cellStyle name="Normal 2 11 4" xfId="3570" xr:uid="{00000000-0005-0000-0000-0000530B0000}"/>
    <cellStyle name="Normal 2 11 4 2" xfId="4179" xr:uid="{00000000-0005-0000-0000-0000540B0000}"/>
    <cellStyle name="Normal 2 11 5" xfId="3726" xr:uid="{00000000-0005-0000-0000-0000550B0000}"/>
    <cellStyle name="Normal 2 12" xfId="496" xr:uid="{00000000-0005-0000-0000-0000560B0000}"/>
    <cellStyle name="Normal 2 13" xfId="3224" xr:uid="{00000000-0005-0000-0000-0000570B0000}"/>
    <cellStyle name="Normal 2 13 2" xfId="3935" xr:uid="{00000000-0005-0000-0000-0000580B0000}"/>
    <cellStyle name="Normal 2 14" xfId="3225" xr:uid="{00000000-0005-0000-0000-0000590B0000}"/>
    <cellStyle name="Normal 2 14 2" xfId="3936" xr:uid="{00000000-0005-0000-0000-00005A0B0000}"/>
    <cellStyle name="Normal 2 15" xfId="3492" xr:uid="{00000000-0005-0000-0000-00005B0B0000}"/>
    <cellStyle name="Normal 2 15 2" xfId="4124" xr:uid="{00000000-0005-0000-0000-00005C0B0000}"/>
    <cellStyle name="Normal 2 16" xfId="3520" xr:uid="{00000000-0005-0000-0000-00005D0B0000}"/>
    <cellStyle name="Normal 2 16 2" xfId="4145" xr:uid="{00000000-0005-0000-0000-00005E0B0000}"/>
    <cellStyle name="Normal 2 17" xfId="3549" xr:uid="{00000000-0005-0000-0000-00005F0B0000}"/>
    <cellStyle name="Normal 2 17 2" xfId="4167" xr:uid="{00000000-0005-0000-0000-0000600B0000}"/>
    <cellStyle name="Normal 2 18" xfId="3553" xr:uid="{00000000-0005-0000-0000-0000610B0000}"/>
    <cellStyle name="Normal 2 19" xfId="3557" xr:uid="{00000000-0005-0000-0000-0000620B0000}"/>
    <cellStyle name="Normal 2 19 2" xfId="4170" xr:uid="{00000000-0005-0000-0000-0000630B0000}"/>
    <cellStyle name="Normal 2 2" xfId="22" xr:uid="{00000000-0005-0000-0000-0000640B0000}"/>
    <cellStyle name="Normal 2 2 2" xfId="34" xr:uid="{00000000-0005-0000-0000-0000650B0000}"/>
    <cellStyle name="Normal 2 2 2 2" xfId="344" xr:uid="{00000000-0005-0000-0000-0000660B0000}"/>
    <cellStyle name="Normal 2 2 3" xfId="83" xr:uid="{00000000-0005-0000-0000-0000670B0000}"/>
    <cellStyle name="Normal 2 2 3 2" xfId="350" xr:uid="{00000000-0005-0000-0000-0000680B0000}"/>
    <cellStyle name="Normal 2 2 3 3" xfId="580" xr:uid="{00000000-0005-0000-0000-0000690B0000}"/>
    <cellStyle name="Normal 2 2 3 3 2" xfId="3789" xr:uid="{00000000-0005-0000-0000-00006A0B0000}"/>
    <cellStyle name="Normal 2 2 3 4" xfId="3299" xr:uid="{00000000-0005-0000-0000-00006B0B0000}"/>
    <cellStyle name="Normal 2 2 3 4 2" xfId="3996" xr:uid="{00000000-0005-0000-0000-00006C0B0000}"/>
    <cellStyle name="Normal 2 2 3 5" xfId="3610" xr:uid="{00000000-0005-0000-0000-00006D0B0000}"/>
    <cellStyle name="Normal 2 2 4" xfId="356" xr:uid="{00000000-0005-0000-0000-00006E0B0000}"/>
    <cellStyle name="Normal 2 2 5" xfId="337" xr:uid="{00000000-0005-0000-0000-00006F0B0000}"/>
    <cellStyle name="Normal 2 2 6" xfId="578" xr:uid="{00000000-0005-0000-0000-0000700B0000}"/>
    <cellStyle name="Normal 2 2 6 2" xfId="3788" xr:uid="{00000000-0005-0000-0000-0000710B0000}"/>
    <cellStyle name="Normal 2 2 7" xfId="3298" xr:uid="{00000000-0005-0000-0000-0000720B0000}"/>
    <cellStyle name="Normal 2 2 7 2" xfId="3995" xr:uid="{00000000-0005-0000-0000-0000730B0000}"/>
    <cellStyle name="Normal 2 2 8" xfId="3599" xr:uid="{00000000-0005-0000-0000-0000740B0000}"/>
    <cellStyle name="Normal 2 2 8 2" xfId="4190" xr:uid="{00000000-0005-0000-0000-0000750B0000}"/>
    <cellStyle name="Normal 2 2 8 3" xfId="4226" xr:uid="{2FCBF546-724B-4CF4-B060-ACD1DE3566FC}"/>
    <cellStyle name="Normal 2 2 9" xfId="3606" xr:uid="{00000000-0005-0000-0000-0000760B0000}"/>
    <cellStyle name="Normal 2 3" xfId="35" xr:uid="{00000000-0005-0000-0000-0000770B0000}"/>
    <cellStyle name="Normal 2 3 2" xfId="357" xr:uid="{00000000-0005-0000-0000-0000780B0000}"/>
    <cellStyle name="Normal 2 3 2 2" xfId="981" xr:uid="{00000000-0005-0000-0000-0000790B0000}"/>
    <cellStyle name="Normal 2 3 3" xfId="347" xr:uid="{00000000-0005-0000-0000-00007A0B0000}"/>
    <cellStyle name="Normal 2 3 4" xfId="855" xr:uid="{00000000-0005-0000-0000-00007B0B0000}"/>
    <cellStyle name="Normal 2 4" xfId="16" xr:uid="{00000000-0005-0000-0000-00007C0B0000}"/>
    <cellStyle name="Normal 2 4 2" xfId="358" xr:uid="{00000000-0005-0000-0000-00007D0B0000}"/>
    <cellStyle name="Normal 2 4 2 2" xfId="982" xr:uid="{00000000-0005-0000-0000-00007E0B0000}"/>
    <cellStyle name="Normal 2 4 3" xfId="856" xr:uid="{00000000-0005-0000-0000-00007F0B0000}"/>
    <cellStyle name="Normal 2 5" xfId="32" xr:uid="{00000000-0005-0000-0000-0000800B0000}"/>
    <cellStyle name="Normal 2 5 2" xfId="359" xr:uid="{00000000-0005-0000-0000-0000810B0000}"/>
    <cellStyle name="Normal 2 5 2 2" xfId="983" xr:uid="{00000000-0005-0000-0000-0000820B0000}"/>
    <cellStyle name="Normal 2 5 3" xfId="857" xr:uid="{00000000-0005-0000-0000-0000830B0000}"/>
    <cellStyle name="Normal 2 6" xfId="139" xr:uid="{00000000-0005-0000-0000-0000840B0000}"/>
    <cellStyle name="Normal 2 6 2" xfId="360" xr:uid="{00000000-0005-0000-0000-0000850B0000}"/>
    <cellStyle name="Normal 2 6 2 2" xfId="984" xr:uid="{00000000-0005-0000-0000-0000860B0000}"/>
    <cellStyle name="Normal 2 6 3" xfId="858" xr:uid="{00000000-0005-0000-0000-0000870B0000}"/>
    <cellStyle name="Normal 2 6 4" xfId="3612" xr:uid="{00000000-0005-0000-0000-0000880B0000}"/>
    <cellStyle name="Normal 2 7" xfId="142" xr:uid="{00000000-0005-0000-0000-0000890B0000}"/>
    <cellStyle name="Normal 2 7 2" xfId="361" xr:uid="{00000000-0005-0000-0000-00008A0B0000}"/>
    <cellStyle name="Normal 2 7 2 2" xfId="985" xr:uid="{00000000-0005-0000-0000-00008B0B0000}"/>
    <cellStyle name="Normal 2 7 3" xfId="859" xr:uid="{00000000-0005-0000-0000-00008C0B0000}"/>
    <cellStyle name="Normal 2 8" xfId="362" xr:uid="{00000000-0005-0000-0000-00008D0B0000}"/>
    <cellStyle name="Normal 2 8 2" xfId="986" xr:uid="{00000000-0005-0000-0000-00008E0B0000}"/>
    <cellStyle name="Normal 2 9" xfId="336" xr:uid="{00000000-0005-0000-0000-00008F0B0000}"/>
    <cellStyle name="Normal 2 9 2" xfId="987" xr:uid="{00000000-0005-0000-0000-0000900B0000}"/>
    <cellStyle name="Normal 2 9 2 2" xfId="3576" xr:uid="{00000000-0005-0000-0000-0000910B0000}"/>
    <cellStyle name="Normal 2 9 2 2 2" xfId="4182" xr:uid="{00000000-0005-0000-0000-0000920B0000}"/>
    <cellStyle name="Normal 2 9 3" xfId="3564" xr:uid="{00000000-0005-0000-0000-0000930B0000}"/>
    <cellStyle name="Normal 2 9 3 2" xfId="4173" xr:uid="{00000000-0005-0000-0000-0000940B0000}"/>
    <cellStyle name="Normal 2 9 4" xfId="3722" xr:uid="{00000000-0005-0000-0000-0000950B0000}"/>
    <cellStyle name="Normal 2_Sheet1" xfId="988" xr:uid="{00000000-0005-0000-0000-0000960B0000}"/>
    <cellStyle name="Normal 20" xfId="135" xr:uid="{00000000-0005-0000-0000-0000970B0000}"/>
    <cellStyle name="Normal 20 2" xfId="584" xr:uid="{00000000-0005-0000-0000-0000980B0000}"/>
    <cellStyle name="Normal 20 3" xfId="989" xr:uid="{00000000-0005-0000-0000-0000990B0000}"/>
    <cellStyle name="Normal 20 4" xfId="4231" xr:uid="{06F29210-7D8C-438D-8366-2687EF70D59E}"/>
    <cellStyle name="Normal 200" xfId="1199" xr:uid="{00000000-0005-0000-0000-00009A0B0000}"/>
    <cellStyle name="Normal 201" xfId="1200" xr:uid="{00000000-0005-0000-0000-00009B0B0000}"/>
    <cellStyle name="Normal 202" xfId="1201" xr:uid="{00000000-0005-0000-0000-00009C0B0000}"/>
    <cellStyle name="Normal 203" xfId="1202" xr:uid="{00000000-0005-0000-0000-00009D0B0000}"/>
    <cellStyle name="Normal 204" xfId="1203" xr:uid="{00000000-0005-0000-0000-00009E0B0000}"/>
    <cellStyle name="Normal 205" xfId="1204" xr:uid="{00000000-0005-0000-0000-00009F0B0000}"/>
    <cellStyle name="Normal 206" xfId="1205" xr:uid="{00000000-0005-0000-0000-0000A00B0000}"/>
    <cellStyle name="Normal 207" xfId="1206" xr:uid="{00000000-0005-0000-0000-0000A10B0000}"/>
    <cellStyle name="Normal 208" xfId="1207" xr:uid="{00000000-0005-0000-0000-0000A20B0000}"/>
    <cellStyle name="Normal 209" xfId="1208" xr:uid="{00000000-0005-0000-0000-0000A30B0000}"/>
    <cellStyle name="Normal 21" xfId="333" xr:uid="{00000000-0005-0000-0000-0000A40B0000}"/>
    <cellStyle name="Normal 21 2" xfId="485" xr:uid="{00000000-0005-0000-0000-0000A50B0000}"/>
    <cellStyle name="Normal 21 3" xfId="990" xr:uid="{00000000-0005-0000-0000-0000A60B0000}"/>
    <cellStyle name="Normal 21 4" xfId="3601" xr:uid="{00000000-0005-0000-0000-0000A70B0000}"/>
    <cellStyle name="Normal 21 5" xfId="4230" xr:uid="{ED168D8B-5403-4D1A-86E0-8FAB7FC7080A}"/>
    <cellStyle name="Normal 210" xfId="1209" xr:uid="{00000000-0005-0000-0000-0000A80B0000}"/>
    <cellStyle name="Normal 211" xfId="1210" xr:uid="{00000000-0005-0000-0000-0000A90B0000}"/>
    <cellStyle name="Normal 212" xfId="1211" xr:uid="{00000000-0005-0000-0000-0000AA0B0000}"/>
    <cellStyle name="Normal 213" xfId="1212" xr:uid="{00000000-0005-0000-0000-0000AB0B0000}"/>
    <cellStyle name="Normal 214" xfId="1213" xr:uid="{00000000-0005-0000-0000-0000AC0B0000}"/>
    <cellStyle name="Normal 215" xfId="1214" xr:uid="{00000000-0005-0000-0000-0000AD0B0000}"/>
    <cellStyle name="Normal 216" xfId="1215" xr:uid="{00000000-0005-0000-0000-0000AE0B0000}"/>
    <cellStyle name="Normal 217" xfId="1216" xr:uid="{00000000-0005-0000-0000-0000AF0B0000}"/>
    <cellStyle name="Normal 218" xfId="1217" xr:uid="{00000000-0005-0000-0000-0000B00B0000}"/>
    <cellStyle name="Normal 219" xfId="1218" xr:uid="{00000000-0005-0000-0000-0000B10B0000}"/>
    <cellStyle name="Normal 22" xfId="406" xr:uid="{00000000-0005-0000-0000-0000B20B0000}"/>
    <cellStyle name="Normal 22 2" xfId="991" xr:uid="{00000000-0005-0000-0000-0000B30B0000}"/>
    <cellStyle name="Normal 22 3" xfId="3725" xr:uid="{00000000-0005-0000-0000-0000B40B0000}"/>
    <cellStyle name="Normal 22 4" xfId="4224" xr:uid="{10B38ECA-29C8-4A49-838D-8DABEE321DCD}"/>
    <cellStyle name="Normal 220" xfId="1219" xr:uid="{00000000-0005-0000-0000-0000B50B0000}"/>
    <cellStyle name="Normal 221" xfId="1220" xr:uid="{00000000-0005-0000-0000-0000B60B0000}"/>
    <cellStyle name="Normal 222" xfId="1221" xr:uid="{00000000-0005-0000-0000-0000B70B0000}"/>
    <cellStyle name="Normal 223" xfId="1222" xr:uid="{00000000-0005-0000-0000-0000B80B0000}"/>
    <cellStyle name="Normal 224" xfId="1223" xr:uid="{00000000-0005-0000-0000-0000B90B0000}"/>
    <cellStyle name="Normal 225" xfId="1224" xr:uid="{00000000-0005-0000-0000-0000BA0B0000}"/>
    <cellStyle name="Normal 226" xfId="1225" xr:uid="{00000000-0005-0000-0000-0000BB0B0000}"/>
    <cellStyle name="Normal 227" xfId="1226" xr:uid="{00000000-0005-0000-0000-0000BC0B0000}"/>
    <cellStyle name="Normal 228" xfId="1227" xr:uid="{00000000-0005-0000-0000-0000BD0B0000}"/>
    <cellStyle name="Normal 229" xfId="1228" xr:uid="{00000000-0005-0000-0000-0000BE0B0000}"/>
    <cellStyle name="Normal 23" xfId="454" xr:uid="{00000000-0005-0000-0000-0000BF0B0000}"/>
    <cellStyle name="Normal 23 2" xfId="992" xr:uid="{00000000-0005-0000-0000-0000C00B0000}"/>
    <cellStyle name="Normal 230" xfId="1229" xr:uid="{00000000-0005-0000-0000-0000C10B0000}"/>
    <cellStyle name="Normal 231" xfId="1230" xr:uid="{00000000-0005-0000-0000-0000C20B0000}"/>
    <cellStyle name="Normal 232" xfId="1231" xr:uid="{00000000-0005-0000-0000-0000C30B0000}"/>
    <cellStyle name="Normal 233" xfId="1232" xr:uid="{00000000-0005-0000-0000-0000C40B0000}"/>
    <cellStyle name="Normal 234" xfId="1233" xr:uid="{00000000-0005-0000-0000-0000C50B0000}"/>
    <cellStyle name="Normal 235" xfId="1234" xr:uid="{00000000-0005-0000-0000-0000C60B0000}"/>
    <cellStyle name="Normal 236" xfId="1235" xr:uid="{00000000-0005-0000-0000-0000C70B0000}"/>
    <cellStyle name="Normal 237" xfId="1236" xr:uid="{00000000-0005-0000-0000-0000C80B0000}"/>
    <cellStyle name="Normal 238" xfId="1237" xr:uid="{00000000-0005-0000-0000-0000C90B0000}"/>
    <cellStyle name="Normal 239" xfId="1238" xr:uid="{00000000-0005-0000-0000-0000CA0B0000}"/>
    <cellStyle name="Normal 24" xfId="137" xr:uid="{00000000-0005-0000-0000-0000CB0B0000}"/>
    <cellStyle name="Normal 240" xfId="1239" xr:uid="{00000000-0005-0000-0000-0000CC0B0000}"/>
    <cellStyle name="Normal 241" xfId="1240" xr:uid="{00000000-0005-0000-0000-0000CD0B0000}"/>
    <cellStyle name="Normal 242" xfId="1241" xr:uid="{00000000-0005-0000-0000-0000CE0B0000}"/>
    <cellStyle name="Normal 243" xfId="1242" xr:uid="{00000000-0005-0000-0000-0000CF0B0000}"/>
    <cellStyle name="Normal 244" xfId="1243" xr:uid="{00000000-0005-0000-0000-0000D00B0000}"/>
    <cellStyle name="Normal 245" xfId="1244" xr:uid="{00000000-0005-0000-0000-0000D10B0000}"/>
    <cellStyle name="Normal 246" xfId="1245" xr:uid="{00000000-0005-0000-0000-0000D20B0000}"/>
    <cellStyle name="Normal 247" xfId="1246" xr:uid="{00000000-0005-0000-0000-0000D30B0000}"/>
    <cellStyle name="Normal 248" xfId="1247" xr:uid="{00000000-0005-0000-0000-0000D40B0000}"/>
    <cellStyle name="Normal 249" xfId="1248" xr:uid="{00000000-0005-0000-0000-0000D50B0000}"/>
    <cellStyle name="Normal 25" xfId="455" xr:uid="{00000000-0005-0000-0000-0000D60B0000}"/>
    <cellStyle name="Normal 25 2" xfId="459" xr:uid="{00000000-0005-0000-0000-0000D70B0000}"/>
    <cellStyle name="Normal 25 2 2" xfId="3732" xr:uid="{00000000-0005-0000-0000-0000D80B0000}"/>
    <cellStyle name="Normal 25 3" xfId="463" xr:uid="{00000000-0005-0000-0000-0000D90B0000}"/>
    <cellStyle name="Normal 25 3 2" xfId="3735" xr:uid="{00000000-0005-0000-0000-0000DA0B0000}"/>
    <cellStyle name="Normal 25 4" xfId="993" xr:uid="{00000000-0005-0000-0000-0000DB0B0000}"/>
    <cellStyle name="Normal 25 5" xfId="3728" xr:uid="{00000000-0005-0000-0000-0000DC0B0000}"/>
    <cellStyle name="Normal 25 6" xfId="4223" xr:uid="{C13FEECB-ACA8-4F32-91FE-2BD1D7F95356}"/>
    <cellStyle name="Normal 250" xfId="1249" xr:uid="{00000000-0005-0000-0000-0000DD0B0000}"/>
    <cellStyle name="Normal 251" xfId="1250" xr:uid="{00000000-0005-0000-0000-0000DE0B0000}"/>
    <cellStyle name="Normal 252" xfId="1251" xr:uid="{00000000-0005-0000-0000-0000DF0B0000}"/>
    <cellStyle name="Normal 253" xfId="1252" xr:uid="{00000000-0005-0000-0000-0000E00B0000}"/>
    <cellStyle name="Normal 254" xfId="1253" xr:uid="{00000000-0005-0000-0000-0000E10B0000}"/>
    <cellStyle name="Normal 255" xfId="1254" xr:uid="{00000000-0005-0000-0000-0000E20B0000}"/>
    <cellStyle name="Normal 256" xfId="1255" xr:uid="{00000000-0005-0000-0000-0000E30B0000}"/>
    <cellStyle name="Normal 257" xfId="1256" xr:uid="{00000000-0005-0000-0000-0000E40B0000}"/>
    <cellStyle name="Normal 258" xfId="1257" xr:uid="{00000000-0005-0000-0000-0000E50B0000}"/>
    <cellStyle name="Normal 259" xfId="1258" xr:uid="{00000000-0005-0000-0000-0000E60B0000}"/>
    <cellStyle name="Normal 26" xfId="456" xr:uid="{00000000-0005-0000-0000-0000E70B0000}"/>
    <cellStyle name="Normal 26 2" xfId="994" xr:uid="{00000000-0005-0000-0000-0000E80B0000}"/>
    <cellStyle name="Normal 26 3" xfId="3729" xr:uid="{00000000-0005-0000-0000-0000E90B0000}"/>
    <cellStyle name="Normal 260" xfId="1259" xr:uid="{00000000-0005-0000-0000-0000EA0B0000}"/>
    <cellStyle name="Normal 261" xfId="1260" xr:uid="{00000000-0005-0000-0000-0000EB0B0000}"/>
    <cellStyle name="Normal 262" xfId="1261" xr:uid="{00000000-0005-0000-0000-0000EC0B0000}"/>
    <cellStyle name="Normal 263" xfId="1262" xr:uid="{00000000-0005-0000-0000-0000ED0B0000}"/>
    <cellStyle name="Normal 264" xfId="1263" xr:uid="{00000000-0005-0000-0000-0000EE0B0000}"/>
    <cellStyle name="Normal 265" xfId="1264" xr:uid="{00000000-0005-0000-0000-0000EF0B0000}"/>
    <cellStyle name="Normal 266" xfId="1265" xr:uid="{00000000-0005-0000-0000-0000F00B0000}"/>
    <cellStyle name="Normal 267" xfId="1266" xr:uid="{00000000-0005-0000-0000-0000F10B0000}"/>
    <cellStyle name="Normal 268" xfId="1267" xr:uid="{00000000-0005-0000-0000-0000F20B0000}"/>
    <cellStyle name="Normal 269" xfId="1268" xr:uid="{00000000-0005-0000-0000-0000F30B0000}"/>
    <cellStyle name="Normal 27" xfId="138" xr:uid="{00000000-0005-0000-0000-0000F40B0000}"/>
    <cellStyle name="Normal 270" xfId="1269" xr:uid="{00000000-0005-0000-0000-0000F50B0000}"/>
    <cellStyle name="Normal 271" xfId="1270" xr:uid="{00000000-0005-0000-0000-0000F60B0000}"/>
    <cellStyle name="Normal 272" xfId="1271" xr:uid="{00000000-0005-0000-0000-0000F70B0000}"/>
    <cellStyle name="Normal 273" xfId="1272" xr:uid="{00000000-0005-0000-0000-0000F80B0000}"/>
    <cellStyle name="Normal 274" xfId="1273" xr:uid="{00000000-0005-0000-0000-0000F90B0000}"/>
    <cellStyle name="Normal 275" xfId="1274" xr:uid="{00000000-0005-0000-0000-0000FA0B0000}"/>
    <cellStyle name="Normal 276" xfId="1275" xr:uid="{00000000-0005-0000-0000-0000FB0B0000}"/>
    <cellStyle name="Normal 277" xfId="1276" xr:uid="{00000000-0005-0000-0000-0000FC0B0000}"/>
    <cellStyle name="Normal 278" xfId="1277" xr:uid="{00000000-0005-0000-0000-0000FD0B0000}"/>
    <cellStyle name="Normal 279" xfId="1278" xr:uid="{00000000-0005-0000-0000-0000FE0B0000}"/>
    <cellStyle name="Normal 28" xfId="460" xr:uid="{00000000-0005-0000-0000-0000FF0B0000}"/>
    <cellStyle name="Normal 28 2" xfId="995" xr:uid="{00000000-0005-0000-0000-0000000C0000}"/>
    <cellStyle name="Normal 28 3" xfId="3733" xr:uid="{00000000-0005-0000-0000-0000010C0000}"/>
    <cellStyle name="Normal 280" xfId="1279" xr:uid="{00000000-0005-0000-0000-0000020C0000}"/>
    <cellStyle name="Normal 281" xfId="1280" xr:uid="{00000000-0005-0000-0000-0000030C0000}"/>
    <cellStyle name="Normal 282" xfId="1281" xr:uid="{00000000-0005-0000-0000-0000040C0000}"/>
    <cellStyle name="Normal 283" xfId="1282" xr:uid="{00000000-0005-0000-0000-0000050C0000}"/>
    <cellStyle name="Normal 284" xfId="1283" xr:uid="{00000000-0005-0000-0000-0000060C0000}"/>
    <cellStyle name="Normal 285" xfId="1284" xr:uid="{00000000-0005-0000-0000-0000070C0000}"/>
    <cellStyle name="Normal 286" xfId="1285" xr:uid="{00000000-0005-0000-0000-0000080C0000}"/>
    <cellStyle name="Normal 287" xfId="1286" xr:uid="{00000000-0005-0000-0000-0000090C0000}"/>
    <cellStyle name="Normal 288" xfId="1287" xr:uid="{00000000-0005-0000-0000-00000A0C0000}"/>
    <cellStyle name="Normal 289" xfId="1288" xr:uid="{00000000-0005-0000-0000-00000B0C0000}"/>
    <cellStyle name="Normal 29" xfId="462" xr:uid="{00000000-0005-0000-0000-00000C0C0000}"/>
    <cellStyle name="Normal 29 2" xfId="996" xr:uid="{00000000-0005-0000-0000-00000D0C0000}"/>
    <cellStyle name="Normal 29 3" xfId="3734" xr:uid="{00000000-0005-0000-0000-00000E0C0000}"/>
    <cellStyle name="Normal 29 4" xfId="4233" xr:uid="{D5D4A19C-1F66-432E-B3AD-98253F8C0601}"/>
    <cellStyle name="Normal 290" xfId="1289" xr:uid="{00000000-0005-0000-0000-00000F0C0000}"/>
    <cellStyle name="Normal 291" xfId="1290" xr:uid="{00000000-0005-0000-0000-0000100C0000}"/>
    <cellStyle name="Normal 292" xfId="1291" xr:uid="{00000000-0005-0000-0000-0000110C0000}"/>
    <cellStyle name="Normal 293" xfId="1292" xr:uid="{00000000-0005-0000-0000-0000120C0000}"/>
    <cellStyle name="Normal 294" xfId="1293" xr:uid="{00000000-0005-0000-0000-0000130C0000}"/>
    <cellStyle name="Normal 295" xfId="1294" xr:uid="{00000000-0005-0000-0000-0000140C0000}"/>
    <cellStyle name="Normal 296" xfId="1295" xr:uid="{00000000-0005-0000-0000-0000150C0000}"/>
    <cellStyle name="Normal 297" xfId="1296" xr:uid="{00000000-0005-0000-0000-0000160C0000}"/>
    <cellStyle name="Normal 298" xfId="1297" xr:uid="{00000000-0005-0000-0000-0000170C0000}"/>
    <cellStyle name="Normal 299" xfId="1298" xr:uid="{00000000-0005-0000-0000-0000180C0000}"/>
    <cellStyle name="Normal 3" xfId="27" xr:uid="{00000000-0005-0000-0000-0000190C0000}"/>
    <cellStyle name="Normal 3 10" xfId="502" xr:uid="{00000000-0005-0000-0000-00001A0C0000}"/>
    <cellStyle name="Normal 3 11" xfId="3159" xr:uid="{00000000-0005-0000-0000-00001B0C0000}"/>
    <cellStyle name="Normal 3 12" xfId="3528" xr:uid="{00000000-0005-0000-0000-00001C0C0000}"/>
    <cellStyle name="Normal 3 12 2" xfId="4147" xr:uid="{00000000-0005-0000-0000-00001D0C0000}"/>
    <cellStyle name="Normal 3 13" xfId="3552" xr:uid="{00000000-0005-0000-0000-00001E0C0000}"/>
    <cellStyle name="Normal 3 2" xfId="33" xr:uid="{00000000-0005-0000-0000-00001F0C0000}"/>
    <cellStyle name="Normal 3 2 2" xfId="305" xr:uid="{00000000-0005-0000-0000-0000200C0000}"/>
    <cellStyle name="Normal 3 2 2 2" xfId="3694" xr:uid="{00000000-0005-0000-0000-0000210C0000}"/>
    <cellStyle name="Normal 3 2 3" xfId="346" xr:uid="{00000000-0005-0000-0000-0000220C0000}"/>
    <cellStyle name="Normal 3 2 4" xfId="461" xr:uid="{00000000-0005-0000-0000-0000230C0000}"/>
    <cellStyle name="Normal 3 2 5" xfId="997" xr:uid="{00000000-0005-0000-0000-0000240C0000}"/>
    <cellStyle name="Normal 3 2 6" xfId="4203" xr:uid="{00000000-0005-0000-0000-0000250C0000}"/>
    <cellStyle name="Normal 3 3" xfId="127" xr:uid="{00000000-0005-0000-0000-0000260C0000}"/>
    <cellStyle name="Normal 3 3 2" xfId="363" xr:uid="{00000000-0005-0000-0000-0000270C0000}"/>
    <cellStyle name="Normal 3 3 3" xfId="587" xr:uid="{00000000-0005-0000-0000-0000280C0000}"/>
    <cellStyle name="Normal 3 4" xfId="130" xr:uid="{00000000-0005-0000-0000-0000290C0000}"/>
    <cellStyle name="Normal 3 4 2" xfId="364" xr:uid="{00000000-0005-0000-0000-00002A0C0000}"/>
    <cellStyle name="Normal 3 4 3" xfId="588" xr:uid="{00000000-0005-0000-0000-00002B0C0000}"/>
    <cellStyle name="Normal 3 5" xfId="85" xr:uid="{00000000-0005-0000-0000-00002C0C0000}"/>
    <cellStyle name="Normal 3 5 2" xfId="335" xr:uid="{00000000-0005-0000-0000-00002D0C0000}"/>
    <cellStyle name="Normal 3 5 3" xfId="589" xr:uid="{00000000-0005-0000-0000-00002E0C0000}"/>
    <cellStyle name="Normal 3 6" xfId="133" xr:uid="{00000000-0005-0000-0000-00002F0C0000}"/>
    <cellStyle name="Normal 3 6 2" xfId="590" xr:uid="{00000000-0005-0000-0000-0000300C0000}"/>
    <cellStyle name="Normal 3 7" xfId="184" xr:uid="{00000000-0005-0000-0000-0000310C0000}"/>
    <cellStyle name="Normal 3 7 2" xfId="3627" xr:uid="{00000000-0005-0000-0000-0000320C0000}"/>
    <cellStyle name="Normal 3 8" xfId="403" xr:uid="{00000000-0005-0000-0000-0000330C0000}"/>
    <cellStyle name="Normal 3 9" xfId="453" xr:uid="{00000000-0005-0000-0000-0000340C0000}"/>
    <cellStyle name="Normal 3 9 2" xfId="3727" xr:uid="{00000000-0005-0000-0000-0000350C0000}"/>
    <cellStyle name="Normal 30" xfId="465" xr:uid="{00000000-0005-0000-0000-0000360C0000}"/>
    <cellStyle name="Normal 30 2" xfId="998" xr:uid="{00000000-0005-0000-0000-0000370C0000}"/>
    <cellStyle name="Normal 30 3" xfId="3737" xr:uid="{00000000-0005-0000-0000-0000380C0000}"/>
    <cellStyle name="Normal 300" xfId="1299" xr:uid="{00000000-0005-0000-0000-0000390C0000}"/>
    <cellStyle name="Normal 301" xfId="1300" xr:uid="{00000000-0005-0000-0000-00003A0C0000}"/>
    <cellStyle name="Normal 302" xfId="1301" xr:uid="{00000000-0005-0000-0000-00003B0C0000}"/>
    <cellStyle name="Normal 303" xfId="1302" xr:uid="{00000000-0005-0000-0000-00003C0C0000}"/>
    <cellStyle name="Normal 304" xfId="1303" xr:uid="{00000000-0005-0000-0000-00003D0C0000}"/>
    <cellStyle name="Normal 305" xfId="1304" xr:uid="{00000000-0005-0000-0000-00003E0C0000}"/>
    <cellStyle name="Normal 306" xfId="1305" xr:uid="{00000000-0005-0000-0000-00003F0C0000}"/>
    <cellStyle name="Normal 307" xfId="1306" xr:uid="{00000000-0005-0000-0000-0000400C0000}"/>
    <cellStyle name="Normal 308" xfId="1307" xr:uid="{00000000-0005-0000-0000-0000410C0000}"/>
    <cellStyle name="Normal 309" xfId="1308" xr:uid="{00000000-0005-0000-0000-0000420C0000}"/>
    <cellStyle name="Normal 31" xfId="466" xr:uid="{00000000-0005-0000-0000-0000430C0000}"/>
    <cellStyle name="Normal 31 2" xfId="999" xr:uid="{00000000-0005-0000-0000-0000440C0000}"/>
    <cellStyle name="Normal 310" xfId="1309" xr:uid="{00000000-0005-0000-0000-0000450C0000}"/>
    <cellStyle name="Normal 311" xfId="1310" xr:uid="{00000000-0005-0000-0000-0000460C0000}"/>
    <cellStyle name="Normal 312" xfId="1311" xr:uid="{00000000-0005-0000-0000-0000470C0000}"/>
    <cellStyle name="Normal 313" xfId="1312" xr:uid="{00000000-0005-0000-0000-0000480C0000}"/>
    <cellStyle name="Normal 314" xfId="1313" xr:uid="{00000000-0005-0000-0000-0000490C0000}"/>
    <cellStyle name="Normal 315" xfId="1314" xr:uid="{00000000-0005-0000-0000-00004A0C0000}"/>
    <cellStyle name="Normal 316" xfId="1315" xr:uid="{00000000-0005-0000-0000-00004B0C0000}"/>
    <cellStyle name="Normal 317" xfId="1316" xr:uid="{00000000-0005-0000-0000-00004C0C0000}"/>
    <cellStyle name="Normal 318" xfId="1317" xr:uid="{00000000-0005-0000-0000-00004D0C0000}"/>
    <cellStyle name="Normal 319" xfId="1318" xr:uid="{00000000-0005-0000-0000-00004E0C0000}"/>
    <cellStyle name="Normal 32" xfId="467" xr:uid="{00000000-0005-0000-0000-00004F0C0000}"/>
    <cellStyle name="Normal 32 2" xfId="899" xr:uid="{00000000-0005-0000-0000-0000500C0000}"/>
    <cellStyle name="Normal 32 3" xfId="3604" xr:uid="{00000000-0005-0000-0000-0000510C0000}"/>
    <cellStyle name="Normal 32 3 2" xfId="4194" xr:uid="{00000000-0005-0000-0000-0000520C0000}"/>
    <cellStyle name="Normal 32 4" xfId="3738" xr:uid="{00000000-0005-0000-0000-0000530C0000}"/>
    <cellStyle name="Normal 320" xfId="1319" xr:uid="{00000000-0005-0000-0000-0000540C0000}"/>
    <cellStyle name="Normal 321" xfId="1320" xr:uid="{00000000-0005-0000-0000-0000550C0000}"/>
    <cellStyle name="Normal 322" xfId="1321" xr:uid="{00000000-0005-0000-0000-0000560C0000}"/>
    <cellStyle name="Normal 323" xfId="1322" xr:uid="{00000000-0005-0000-0000-0000570C0000}"/>
    <cellStyle name="Normal 324" xfId="1323" xr:uid="{00000000-0005-0000-0000-0000580C0000}"/>
    <cellStyle name="Normal 325" xfId="1324" xr:uid="{00000000-0005-0000-0000-0000590C0000}"/>
    <cellStyle name="Normal 326" xfId="1325" xr:uid="{00000000-0005-0000-0000-00005A0C0000}"/>
    <cellStyle name="Normal 327" xfId="1326" xr:uid="{00000000-0005-0000-0000-00005B0C0000}"/>
    <cellStyle name="Normal 328" xfId="1327" xr:uid="{00000000-0005-0000-0000-00005C0C0000}"/>
    <cellStyle name="Normal 329" xfId="1328" xr:uid="{00000000-0005-0000-0000-00005D0C0000}"/>
    <cellStyle name="Normal 33" xfId="482" xr:uid="{00000000-0005-0000-0000-00005E0C0000}"/>
    <cellStyle name="Normal 33 2" xfId="1022" xr:uid="{00000000-0005-0000-0000-00005F0C0000}"/>
    <cellStyle name="Normal 33 3" xfId="3753" xr:uid="{00000000-0005-0000-0000-0000600C0000}"/>
    <cellStyle name="Normal 330" xfId="1329" xr:uid="{00000000-0005-0000-0000-0000610C0000}"/>
    <cellStyle name="Normal 331" xfId="1330" xr:uid="{00000000-0005-0000-0000-0000620C0000}"/>
    <cellStyle name="Normal 332" xfId="1331" xr:uid="{00000000-0005-0000-0000-0000630C0000}"/>
    <cellStyle name="Normal 333" xfId="1332" xr:uid="{00000000-0005-0000-0000-0000640C0000}"/>
    <cellStyle name="Normal 334" xfId="1333" xr:uid="{00000000-0005-0000-0000-0000650C0000}"/>
    <cellStyle name="Normal 335" xfId="1334" xr:uid="{00000000-0005-0000-0000-0000660C0000}"/>
    <cellStyle name="Normal 336" xfId="1335" xr:uid="{00000000-0005-0000-0000-0000670C0000}"/>
    <cellStyle name="Normal 337" xfId="1336" xr:uid="{00000000-0005-0000-0000-0000680C0000}"/>
    <cellStyle name="Normal 338" xfId="1337" xr:uid="{00000000-0005-0000-0000-0000690C0000}"/>
    <cellStyle name="Normal 339" xfId="1338" xr:uid="{00000000-0005-0000-0000-00006A0C0000}"/>
    <cellStyle name="Normal 34" xfId="1026" xr:uid="{00000000-0005-0000-0000-00006B0C0000}"/>
    <cellStyle name="Normal 340" xfId="1339" xr:uid="{00000000-0005-0000-0000-00006C0C0000}"/>
    <cellStyle name="Normal 341" xfId="1340" xr:uid="{00000000-0005-0000-0000-00006D0C0000}"/>
    <cellStyle name="Normal 342" xfId="1341" xr:uid="{00000000-0005-0000-0000-00006E0C0000}"/>
    <cellStyle name="Normal 343" xfId="1342" xr:uid="{00000000-0005-0000-0000-00006F0C0000}"/>
    <cellStyle name="Normal 344" xfId="1343" xr:uid="{00000000-0005-0000-0000-0000700C0000}"/>
    <cellStyle name="Normal 345" xfId="1344" xr:uid="{00000000-0005-0000-0000-0000710C0000}"/>
    <cellStyle name="Normal 346" xfId="1345" xr:uid="{00000000-0005-0000-0000-0000720C0000}"/>
    <cellStyle name="Normal 347" xfId="1346" xr:uid="{00000000-0005-0000-0000-0000730C0000}"/>
    <cellStyle name="Normal 348" xfId="1347" xr:uid="{00000000-0005-0000-0000-0000740C0000}"/>
    <cellStyle name="Normal 349" xfId="1348" xr:uid="{00000000-0005-0000-0000-0000750C0000}"/>
    <cellStyle name="Normal 35" xfId="1027" xr:uid="{00000000-0005-0000-0000-0000760C0000}"/>
    <cellStyle name="Normal 350" xfId="1349" xr:uid="{00000000-0005-0000-0000-0000770C0000}"/>
    <cellStyle name="Normal 351" xfId="1350" xr:uid="{00000000-0005-0000-0000-0000780C0000}"/>
    <cellStyle name="Normal 352" xfId="1351" xr:uid="{00000000-0005-0000-0000-0000790C0000}"/>
    <cellStyle name="Normal 353" xfId="1352" xr:uid="{00000000-0005-0000-0000-00007A0C0000}"/>
    <cellStyle name="Normal 354" xfId="1353" xr:uid="{00000000-0005-0000-0000-00007B0C0000}"/>
    <cellStyle name="Normal 355" xfId="1354" xr:uid="{00000000-0005-0000-0000-00007C0C0000}"/>
    <cellStyle name="Normal 356" xfId="1355" xr:uid="{00000000-0005-0000-0000-00007D0C0000}"/>
    <cellStyle name="Normal 357" xfId="1356" xr:uid="{00000000-0005-0000-0000-00007E0C0000}"/>
    <cellStyle name="Normal 358" xfId="1357" xr:uid="{00000000-0005-0000-0000-00007F0C0000}"/>
    <cellStyle name="Normal 359" xfId="1358" xr:uid="{00000000-0005-0000-0000-0000800C0000}"/>
    <cellStyle name="Normal 36" xfId="1031" xr:uid="{00000000-0005-0000-0000-0000810C0000}"/>
    <cellStyle name="Normal 360" xfId="1359" xr:uid="{00000000-0005-0000-0000-0000820C0000}"/>
    <cellStyle name="Normal 361" xfId="1360" xr:uid="{00000000-0005-0000-0000-0000830C0000}"/>
    <cellStyle name="Normal 362" xfId="1361" xr:uid="{00000000-0005-0000-0000-0000840C0000}"/>
    <cellStyle name="Normal 363" xfId="1362" xr:uid="{00000000-0005-0000-0000-0000850C0000}"/>
    <cellStyle name="Normal 364" xfId="1363" xr:uid="{00000000-0005-0000-0000-0000860C0000}"/>
    <cellStyle name="Normal 365" xfId="1364" xr:uid="{00000000-0005-0000-0000-0000870C0000}"/>
    <cellStyle name="Normal 366" xfId="1365" xr:uid="{00000000-0005-0000-0000-0000880C0000}"/>
    <cellStyle name="Normal 367" xfId="1366" xr:uid="{00000000-0005-0000-0000-0000890C0000}"/>
    <cellStyle name="Normal 368" xfId="1367" xr:uid="{00000000-0005-0000-0000-00008A0C0000}"/>
    <cellStyle name="Normal 369" xfId="1368" xr:uid="{00000000-0005-0000-0000-00008B0C0000}"/>
    <cellStyle name="Normal 37" xfId="1032" xr:uid="{00000000-0005-0000-0000-00008C0C0000}"/>
    <cellStyle name="Normal 370" xfId="1369" xr:uid="{00000000-0005-0000-0000-00008D0C0000}"/>
    <cellStyle name="Normal 371" xfId="1370" xr:uid="{00000000-0005-0000-0000-00008E0C0000}"/>
    <cellStyle name="Normal 372" xfId="1371" xr:uid="{00000000-0005-0000-0000-00008F0C0000}"/>
    <cellStyle name="Normal 373" xfId="1372" xr:uid="{00000000-0005-0000-0000-0000900C0000}"/>
    <cellStyle name="Normal 374" xfId="1373" xr:uid="{00000000-0005-0000-0000-0000910C0000}"/>
    <cellStyle name="Normal 375" xfId="1374" xr:uid="{00000000-0005-0000-0000-0000920C0000}"/>
    <cellStyle name="Normal 376" xfId="1375" xr:uid="{00000000-0005-0000-0000-0000930C0000}"/>
    <cellStyle name="Normal 377" xfId="1376" xr:uid="{00000000-0005-0000-0000-0000940C0000}"/>
    <cellStyle name="Normal 378" xfId="1377" xr:uid="{00000000-0005-0000-0000-0000950C0000}"/>
    <cellStyle name="Normal 379" xfId="1378" xr:uid="{00000000-0005-0000-0000-0000960C0000}"/>
    <cellStyle name="Normal 38" xfId="1033" xr:uid="{00000000-0005-0000-0000-0000970C0000}"/>
    <cellStyle name="Normal 380" xfId="1379" xr:uid="{00000000-0005-0000-0000-0000980C0000}"/>
    <cellStyle name="Normal 381" xfId="1380" xr:uid="{00000000-0005-0000-0000-0000990C0000}"/>
    <cellStyle name="Normal 382" xfId="1381" xr:uid="{00000000-0005-0000-0000-00009A0C0000}"/>
    <cellStyle name="Normal 383" xfId="1382" xr:uid="{00000000-0005-0000-0000-00009B0C0000}"/>
    <cellStyle name="Normal 384" xfId="1383" xr:uid="{00000000-0005-0000-0000-00009C0C0000}"/>
    <cellStyle name="Normal 385" xfId="1384" xr:uid="{00000000-0005-0000-0000-00009D0C0000}"/>
    <cellStyle name="Normal 386" xfId="1385" xr:uid="{00000000-0005-0000-0000-00009E0C0000}"/>
    <cellStyle name="Normal 387" xfId="1386" xr:uid="{00000000-0005-0000-0000-00009F0C0000}"/>
    <cellStyle name="Normal 388" xfId="1387" xr:uid="{00000000-0005-0000-0000-0000A00C0000}"/>
    <cellStyle name="Normal 389" xfId="1388" xr:uid="{00000000-0005-0000-0000-0000A10C0000}"/>
    <cellStyle name="Normal 39" xfId="1034" xr:uid="{00000000-0005-0000-0000-0000A20C0000}"/>
    <cellStyle name="Normal 390" xfId="1389" xr:uid="{00000000-0005-0000-0000-0000A30C0000}"/>
    <cellStyle name="Normal 391" xfId="1390" xr:uid="{00000000-0005-0000-0000-0000A40C0000}"/>
    <cellStyle name="Normal 392" xfId="1391" xr:uid="{00000000-0005-0000-0000-0000A50C0000}"/>
    <cellStyle name="Normal 393" xfId="1392" xr:uid="{00000000-0005-0000-0000-0000A60C0000}"/>
    <cellStyle name="Normal 394" xfId="1393" xr:uid="{00000000-0005-0000-0000-0000A70C0000}"/>
    <cellStyle name="Normal 395" xfId="1394" xr:uid="{00000000-0005-0000-0000-0000A80C0000}"/>
    <cellStyle name="Normal 396" xfId="1395" xr:uid="{00000000-0005-0000-0000-0000A90C0000}"/>
    <cellStyle name="Normal 397" xfId="1396" xr:uid="{00000000-0005-0000-0000-0000AA0C0000}"/>
    <cellStyle name="Normal 398" xfId="1397" xr:uid="{00000000-0005-0000-0000-0000AB0C0000}"/>
    <cellStyle name="Normal 399" xfId="1398" xr:uid="{00000000-0005-0000-0000-0000AC0C0000}"/>
    <cellStyle name="Normal 4" xfId="28" xr:uid="{00000000-0005-0000-0000-0000AD0C0000}"/>
    <cellStyle name="Normal 4 10" xfId="436" xr:uid="{00000000-0005-0000-0000-0000AE0C0000}"/>
    <cellStyle name="Normal 4 11" xfId="457" xr:uid="{00000000-0005-0000-0000-0000AF0C0000}"/>
    <cellStyle name="Normal 4 11 2" xfId="3730" xr:uid="{00000000-0005-0000-0000-0000B00C0000}"/>
    <cellStyle name="Normal 4 12" xfId="500" xr:uid="{00000000-0005-0000-0000-0000B10C0000}"/>
    <cellStyle name="Normal 4 13" xfId="3548" xr:uid="{00000000-0005-0000-0000-0000B20C0000}"/>
    <cellStyle name="Normal 4 2" xfId="37" xr:uid="{00000000-0005-0000-0000-0000B30C0000}"/>
    <cellStyle name="Normal 4 2 2" xfId="319" xr:uid="{00000000-0005-0000-0000-0000B40C0000}"/>
    <cellStyle name="Normal 4 2 2 2" xfId="1000" xr:uid="{00000000-0005-0000-0000-0000B50C0000}"/>
    <cellStyle name="Normal 4 2 2 3" xfId="3708" xr:uid="{00000000-0005-0000-0000-0000B60C0000}"/>
    <cellStyle name="Normal 4 2 3" xfId="365" xr:uid="{00000000-0005-0000-0000-0000B70C0000}"/>
    <cellStyle name="Normal 4 2 4" xfId="862" xr:uid="{00000000-0005-0000-0000-0000B80C0000}"/>
    <cellStyle name="Normal 4 3" xfId="1" xr:uid="{00000000-0005-0000-0000-0000B90C0000}"/>
    <cellStyle name="Normal 4 3 2" xfId="366" xr:uid="{00000000-0005-0000-0000-0000BA0C0000}"/>
    <cellStyle name="Normal 4 3 3" xfId="863" xr:uid="{00000000-0005-0000-0000-0000BB0C0000}"/>
    <cellStyle name="Normal 4 4" xfId="128" xr:uid="{00000000-0005-0000-0000-0000BC0C0000}"/>
    <cellStyle name="Normal 4 4 2" xfId="367" xr:uid="{00000000-0005-0000-0000-0000BD0C0000}"/>
    <cellStyle name="Normal 4 4 3" xfId="594" xr:uid="{00000000-0005-0000-0000-0000BE0C0000}"/>
    <cellStyle name="Normal 4 4 4" xfId="864" xr:uid="{00000000-0005-0000-0000-0000BF0C0000}"/>
    <cellStyle name="Normal 4 5" xfId="131" xr:uid="{00000000-0005-0000-0000-0000C00C0000}"/>
    <cellStyle name="Normal 4 5 2" xfId="368" xr:uid="{00000000-0005-0000-0000-0000C10C0000}"/>
    <cellStyle name="Normal 4 5 3" xfId="595" xr:uid="{00000000-0005-0000-0000-0000C20C0000}"/>
    <cellStyle name="Normal 4 5 4" xfId="865" xr:uid="{00000000-0005-0000-0000-0000C30C0000}"/>
    <cellStyle name="Normal 4 6" xfId="86" xr:uid="{00000000-0005-0000-0000-0000C40C0000}"/>
    <cellStyle name="Normal 4 6 2" xfId="349" xr:uid="{00000000-0005-0000-0000-0000C50C0000}"/>
    <cellStyle name="Normal 4 6 3" xfId="596" xr:uid="{00000000-0005-0000-0000-0000C60C0000}"/>
    <cellStyle name="Normal 4 6 4" xfId="866" xr:uid="{00000000-0005-0000-0000-0000C70C0000}"/>
    <cellStyle name="Normal 4 7" xfId="134" xr:uid="{00000000-0005-0000-0000-0000C80C0000}"/>
    <cellStyle name="Normal 4 7 2" xfId="597" xr:uid="{00000000-0005-0000-0000-0000C90C0000}"/>
    <cellStyle name="Normal 4 7 3" xfId="861" xr:uid="{00000000-0005-0000-0000-0000CA0C0000}"/>
    <cellStyle name="Normal 4 8" xfId="198" xr:uid="{00000000-0005-0000-0000-0000CB0C0000}"/>
    <cellStyle name="Normal 4 8 2" xfId="3641" xr:uid="{00000000-0005-0000-0000-0000CC0C0000}"/>
    <cellStyle name="Normal 4 9" xfId="404" xr:uid="{00000000-0005-0000-0000-0000CD0C0000}"/>
    <cellStyle name="Normal 40" xfId="1038" xr:uid="{00000000-0005-0000-0000-0000CE0C0000}"/>
    <cellStyle name="Normal 400" xfId="1399" xr:uid="{00000000-0005-0000-0000-0000CF0C0000}"/>
    <cellStyle name="Normal 401" xfId="1400" xr:uid="{00000000-0005-0000-0000-0000D00C0000}"/>
    <cellStyle name="Normal 402" xfId="1401" xr:uid="{00000000-0005-0000-0000-0000D10C0000}"/>
    <cellStyle name="Normal 403" xfId="1402" xr:uid="{00000000-0005-0000-0000-0000D20C0000}"/>
    <cellStyle name="Normal 404" xfId="1403" xr:uid="{00000000-0005-0000-0000-0000D30C0000}"/>
    <cellStyle name="Normal 405" xfId="1404" xr:uid="{00000000-0005-0000-0000-0000D40C0000}"/>
    <cellStyle name="Normal 406" xfId="1405" xr:uid="{00000000-0005-0000-0000-0000D50C0000}"/>
    <cellStyle name="Normal 407" xfId="1406" xr:uid="{00000000-0005-0000-0000-0000D60C0000}"/>
    <cellStyle name="Normal 408" xfId="1407" xr:uid="{00000000-0005-0000-0000-0000D70C0000}"/>
    <cellStyle name="Normal 409" xfId="1408" xr:uid="{00000000-0005-0000-0000-0000D80C0000}"/>
    <cellStyle name="Normal 41" xfId="1039" xr:uid="{00000000-0005-0000-0000-0000D90C0000}"/>
    <cellStyle name="Normal 410" xfId="1409" xr:uid="{00000000-0005-0000-0000-0000DA0C0000}"/>
    <cellStyle name="Normal 411" xfId="1410" xr:uid="{00000000-0005-0000-0000-0000DB0C0000}"/>
    <cellStyle name="Normal 412" xfId="1411" xr:uid="{00000000-0005-0000-0000-0000DC0C0000}"/>
    <cellStyle name="Normal 413" xfId="1412" xr:uid="{00000000-0005-0000-0000-0000DD0C0000}"/>
    <cellStyle name="Normal 414" xfId="1413" xr:uid="{00000000-0005-0000-0000-0000DE0C0000}"/>
    <cellStyle name="Normal 415" xfId="1414" xr:uid="{00000000-0005-0000-0000-0000DF0C0000}"/>
    <cellStyle name="Normal 416" xfId="1415" xr:uid="{00000000-0005-0000-0000-0000E00C0000}"/>
    <cellStyle name="Normal 417" xfId="1416" xr:uid="{00000000-0005-0000-0000-0000E10C0000}"/>
    <cellStyle name="Normal 418" xfId="1417" xr:uid="{00000000-0005-0000-0000-0000E20C0000}"/>
    <cellStyle name="Normal 419" xfId="1418" xr:uid="{00000000-0005-0000-0000-0000E30C0000}"/>
    <cellStyle name="Normal 42" xfId="1040" xr:uid="{00000000-0005-0000-0000-0000E40C0000}"/>
    <cellStyle name="Normal 420" xfId="1419" xr:uid="{00000000-0005-0000-0000-0000E50C0000}"/>
    <cellStyle name="Normal 421" xfId="1420" xr:uid="{00000000-0005-0000-0000-0000E60C0000}"/>
    <cellStyle name="Normal 422" xfId="1421" xr:uid="{00000000-0005-0000-0000-0000E70C0000}"/>
    <cellStyle name="Normal 423" xfId="1422" xr:uid="{00000000-0005-0000-0000-0000E80C0000}"/>
    <cellStyle name="Normal 424" xfId="1423" xr:uid="{00000000-0005-0000-0000-0000E90C0000}"/>
    <cellStyle name="Normal 425" xfId="1424" xr:uid="{00000000-0005-0000-0000-0000EA0C0000}"/>
    <cellStyle name="Normal 426" xfId="1425" xr:uid="{00000000-0005-0000-0000-0000EB0C0000}"/>
    <cellStyle name="Normal 427" xfId="1426" xr:uid="{00000000-0005-0000-0000-0000EC0C0000}"/>
    <cellStyle name="Normal 428" xfId="1427" xr:uid="{00000000-0005-0000-0000-0000ED0C0000}"/>
    <cellStyle name="Normal 429" xfId="1428" xr:uid="{00000000-0005-0000-0000-0000EE0C0000}"/>
    <cellStyle name="Normal 43" xfId="1041" xr:uid="{00000000-0005-0000-0000-0000EF0C0000}"/>
    <cellStyle name="Normal 430" xfId="1429" xr:uid="{00000000-0005-0000-0000-0000F00C0000}"/>
    <cellStyle name="Normal 431" xfId="1430" xr:uid="{00000000-0005-0000-0000-0000F10C0000}"/>
    <cellStyle name="Normal 432" xfId="1431" xr:uid="{00000000-0005-0000-0000-0000F20C0000}"/>
    <cellStyle name="Normal 433" xfId="1432" xr:uid="{00000000-0005-0000-0000-0000F30C0000}"/>
    <cellStyle name="Normal 434" xfId="1433" xr:uid="{00000000-0005-0000-0000-0000F40C0000}"/>
    <cellStyle name="Normal 435" xfId="1434" xr:uid="{00000000-0005-0000-0000-0000F50C0000}"/>
    <cellStyle name="Normal 436" xfId="1435" xr:uid="{00000000-0005-0000-0000-0000F60C0000}"/>
    <cellStyle name="Normal 437" xfId="1436" xr:uid="{00000000-0005-0000-0000-0000F70C0000}"/>
    <cellStyle name="Normal 438" xfId="1437" xr:uid="{00000000-0005-0000-0000-0000F80C0000}"/>
    <cellStyle name="Normal 439" xfId="1438" xr:uid="{00000000-0005-0000-0000-0000F90C0000}"/>
    <cellStyle name="Normal 44" xfId="1042" xr:uid="{00000000-0005-0000-0000-0000FA0C0000}"/>
    <cellStyle name="Normal 440" xfId="1439" xr:uid="{00000000-0005-0000-0000-0000FB0C0000}"/>
    <cellStyle name="Normal 441" xfId="1440" xr:uid="{00000000-0005-0000-0000-0000FC0C0000}"/>
    <cellStyle name="Normal 442" xfId="1441" xr:uid="{00000000-0005-0000-0000-0000FD0C0000}"/>
    <cellStyle name="Normal 443" xfId="1442" xr:uid="{00000000-0005-0000-0000-0000FE0C0000}"/>
    <cellStyle name="Normal 444" xfId="1443" xr:uid="{00000000-0005-0000-0000-0000FF0C0000}"/>
    <cellStyle name="Normal 445" xfId="1444" xr:uid="{00000000-0005-0000-0000-0000000D0000}"/>
    <cellStyle name="Normal 446" xfId="1445" xr:uid="{00000000-0005-0000-0000-0000010D0000}"/>
    <cellStyle name="Normal 447" xfId="1447" xr:uid="{00000000-0005-0000-0000-0000020D0000}"/>
    <cellStyle name="Normal 448" xfId="1448" xr:uid="{00000000-0005-0000-0000-0000030D0000}"/>
    <cellStyle name="Normal 449" xfId="1449" xr:uid="{00000000-0005-0000-0000-0000040D0000}"/>
    <cellStyle name="Normal 45" xfId="1043" xr:uid="{00000000-0005-0000-0000-0000050D0000}"/>
    <cellStyle name="Normal 450" xfId="1450" xr:uid="{00000000-0005-0000-0000-0000060D0000}"/>
    <cellStyle name="Normal 451" xfId="1451" xr:uid="{00000000-0005-0000-0000-0000070D0000}"/>
    <cellStyle name="Normal 452" xfId="1452" xr:uid="{00000000-0005-0000-0000-0000080D0000}"/>
    <cellStyle name="Normal 453" xfId="1453" xr:uid="{00000000-0005-0000-0000-0000090D0000}"/>
    <cellStyle name="Normal 454" xfId="1454" xr:uid="{00000000-0005-0000-0000-00000A0D0000}"/>
    <cellStyle name="Normal 455" xfId="1455" xr:uid="{00000000-0005-0000-0000-00000B0D0000}"/>
    <cellStyle name="Normal 456" xfId="1456" xr:uid="{00000000-0005-0000-0000-00000C0D0000}"/>
    <cellStyle name="Normal 457" xfId="1457" xr:uid="{00000000-0005-0000-0000-00000D0D0000}"/>
    <cellStyle name="Normal 458" xfId="1458" xr:uid="{00000000-0005-0000-0000-00000E0D0000}"/>
    <cellStyle name="Normal 459" xfId="1459" xr:uid="{00000000-0005-0000-0000-00000F0D0000}"/>
    <cellStyle name="Normal 46" xfId="1044" xr:uid="{00000000-0005-0000-0000-0000100D0000}"/>
    <cellStyle name="Normal 460" xfId="1460" xr:uid="{00000000-0005-0000-0000-0000110D0000}"/>
    <cellStyle name="Normal 461" xfId="1461" xr:uid="{00000000-0005-0000-0000-0000120D0000}"/>
    <cellStyle name="Normal 462" xfId="1462" xr:uid="{00000000-0005-0000-0000-0000130D0000}"/>
    <cellStyle name="Normal 463" xfId="1463" xr:uid="{00000000-0005-0000-0000-0000140D0000}"/>
    <cellStyle name="Normal 464" xfId="1464" xr:uid="{00000000-0005-0000-0000-0000150D0000}"/>
    <cellStyle name="Normal 465" xfId="1465" xr:uid="{00000000-0005-0000-0000-0000160D0000}"/>
    <cellStyle name="Normal 466" xfId="1466" xr:uid="{00000000-0005-0000-0000-0000170D0000}"/>
    <cellStyle name="Normal 467" xfId="1467" xr:uid="{00000000-0005-0000-0000-0000180D0000}"/>
    <cellStyle name="Normal 468" xfId="1468" xr:uid="{00000000-0005-0000-0000-0000190D0000}"/>
    <cellStyle name="Normal 469" xfId="1469" xr:uid="{00000000-0005-0000-0000-00001A0D0000}"/>
    <cellStyle name="Normal 47" xfId="1045" xr:uid="{00000000-0005-0000-0000-00001B0D0000}"/>
    <cellStyle name="Normal 470" xfId="1470" xr:uid="{00000000-0005-0000-0000-00001C0D0000}"/>
    <cellStyle name="Normal 471" xfId="1471" xr:uid="{00000000-0005-0000-0000-00001D0D0000}"/>
    <cellStyle name="Normal 472" xfId="1472" xr:uid="{00000000-0005-0000-0000-00001E0D0000}"/>
    <cellStyle name="Normal 473" xfId="1473" xr:uid="{00000000-0005-0000-0000-00001F0D0000}"/>
    <cellStyle name="Normal 474" xfId="1474" xr:uid="{00000000-0005-0000-0000-0000200D0000}"/>
    <cellStyle name="Normal 475" xfId="1475" xr:uid="{00000000-0005-0000-0000-0000210D0000}"/>
    <cellStyle name="Normal 476" xfId="1476" xr:uid="{00000000-0005-0000-0000-0000220D0000}"/>
    <cellStyle name="Normal 477" xfId="1477" xr:uid="{00000000-0005-0000-0000-0000230D0000}"/>
    <cellStyle name="Normal 478" xfId="1478" xr:uid="{00000000-0005-0000-0000-0000240D0000}"/>
    <cellStyle name="Normal 479" xfId="1479" xr:uid="{00000000-0005-0000-0000-0000250D0000}"/>
    <cellStyle name="Normal 48" xfId="1046" xr:uid="{00000000-0005-0000-0000-0000260D0000}"/>
    <cellStyle name="Normal 480" xfId="1480" xr:uid="{00000000-0005-0000-0000-0000270D0000}"/>
    <cellStyle name="Normal 481" xfId="1481" xr:uid="{00000000-0005-0000-0000-0000280D0000}"/>
    <cellStyle name="Normal 482" xfId="1482" xr:uid="{00000000-0005-0000-0000-0000290D0000}"/>
    <cellStyle name="Normal 483" xfId="1483" xr:uid="{00000000-0005-0000-0000-00002A0D0000}"/>
    <cellStyle name="Normal 484" xfId="1484" xr:uid="{00000000-0005-0000-0000-00002B0D0000}"/>
    <cellStyle name="Normal 485" xfId="1485" xr:uid="{00000000-0005-0000-0000-00002C0D0000}"/>
    <cellStyle name="Normal 486" xfId="1486" xr:uid="{00000000-0005-0000-0000-00002D0D0000}"/>
    <cellStyle name="Normal 487" xfId="1487" xr:uid="{00000000-0005-0000-0000-00002E0D0000}"/>
    <cellStyle name="Normal 488" xfId="1488" xr:uid="{00000000-0005-0000-0000-00002F0D0000}"/>
    <cellStyle name="Normal 489" xfId="1489" xr:uid="{00000000-0005-0000-0000-0000300D0000}"/>
    <cellStyle name="Normal 49" xfId="1047" xr:uid="{00000000-0005-0000-0000-0000310D0000}"/>
    <cellStyle name="Normal 490" xfId="1490" xr:uid="{00000000-0005-0000-0000-0000320D0000}"/>
    <cellStyle name="Normal 491" xfId="1491" xr:uid="{00000000-0005-0000-0000-0000330D0000}"/>
    <cellStyle name="Normal 492" xfId="1492" xr:uid="{00000000-0005-0000-0000-0000340D0000}"/>
    <cellStyle name="Normal 493" xfId="1493" xr:uid="{00000000-0005-0000-0000-0000350D0000}"/>
    <cellStyle name="Normal 494" xfId="1494" xr:uid="{00000000-0005-0000-0000-0000360D0000}"/>
    <cellStyle name="Normal 495" xfId="1495" xr:uid="{00000000-0005-0000-0000-0000370D0000}"/>
    <cellStyle name="Normal 496" xfId="1496" xr:uid="{00000000-0005-0000-0000-0000380D0000}"/>
    <cellStyle name="Normal 497" xfId="1497" xr:uid="{00000000-0005-0000-0000-0000390D0000}"/>
    <cellStyle name="Normal 498" xfId="1498" xr:uid="{00000000-0005-0000-0000-00003A0D0000}"/>
    <cellStyle name="Normal 499" xfId="1499" xr:uid="{00000000-0005-0000-0000-00003B0D0000}"/>
    <cellStyle name="Normal 5" xfId="10" xr:uid="{00000000-0005-0000-0000-00003C0D0000}"/>
    <cellStyle name="Normal 5 10" xfId="4201" xr:uid="{00000000-0005-0000-0000-00003D0D0000}"/>
    <cellStyle name="Normal 5 2" xfId="31" xr:uid="{00000000-0005-0000-0000-00003E0D0000}"/>
    <cellStyle name="Normal 5 2 2" xfId="369" xr:uid="{00000000-0005-0000-0000-00003F0D0000}"/>
    <cellStyle name="Normal 5 2 3" xfId="1001" xr:uid="{00000000-0005-0000-0000-0000400D0000}"/>
    <cellStyle name="Normal 5 3" xfId="212" xr:uid="{00000000-0005-0000-0000-0000410D0000}"/>
    <cellStyle name="Normal 5 3 2" xfId="370" xr:uid="{00000000-0005-0000-0000-0000420D0000}"/>
    <cellStyle name="Normal 5 3 3" xfId="867" xr:uid="{00000000-0005-0000-0000-0000430D0000}"/>
    <cellStyle name="Normal 5 3 4" xfId="3655" xr:uid="{00000000-0005-0000-0000-0000440D0000}"/>
    <cellStyle name="Normal 5 4" xfId="371" xr:uid="{00000000-0005-0000-0000-0000450D0000}"/>
    <cellStyle name="Normal 5 5" xfId="372" xr:uid="{00000000-0005-0000-0000-0000460D0000}"/>
    <cellStyle name="Normal 5 6" xfId="348" xr:uid="{00000000-0005-0000-0000-0000470D0000}"/>
    <cellStyle name="Normal 5 7" xfId="506" xr:uid="{00000000-0005-0000-0000-0000480D0000}"/>
    <cellStyle name="Normal 5 7 2" xfId="3756" xr:uid="{00000000-0005-0000-0000-0000490D0000}"/>
    <cellStyle name="Normal 5 8" xfId="3145" xr:uid="{00000000-0005-0000-0000-00004A0D0000}"/>
    <cellStyle name="Normal 5 9" xfId="3267" xr:uid="{00000000-0005-0000-0000-00004B0D0000}"/>
    <cellStyle name="Normal 5 9 2" xfId="3964" xr:uid="{00000000-0005-0000-0000-00004C0D0000}"/>
    <cellStyle name="Normal 50" xfId="1048" xr:uid="{00000000-0005-0000-0000-00004D0D0000}"/>
    <cellStyle name="Normal 500" xfId="1500" xr:uid="{00000000-0005-0000-0000-00004E0D0000}"/>
    <cellStyle name="Normal 501" xfId="1501" xr:uid="{00000000-0005-0000-0000-00004F0D0000}"/>
    <cellStyle name="Normal 502" xfId="1502" xr:uid="{00000000-0005-0000-0000-0000500D0000}"/>
    <cellStyle name="Normal 503" xfId="1503" xr:uid="{00000000-0005-0000-0000-0000510D0000}"/>
    <cellStyle name="Normal 504" xfId="1504" xr:uid="{00000000-0005-0000-0000-0000520D0000}"/>
    <cellStyle name="Normal 505" xfId="1505" xr:uid="{00000000-0005-0000-0000-0000530D0000}"/>
    <cellStyle name="Normal 506" xfId="1506" xr:uid="{00000000-0005-0000-0000-0000540D0000}"/>
    <cellStyle name="Normal 507" xfId="1507" xr:uid="{00000000-0005-0000-0000-0000550D0000}"/>
    <cellStyle name="Normal 508" xfId="1508" xr:uid="{00000000-0005-0000-0000-0000560D0000}"/>
    <cellStyle name="Normal 509" xfId="1509" xr:uid="{00000000-0005-0000-0000-0000570D0000}"/>
    <cellStyle name="Normal 51" xfId="1049" xr:uid="{00000000-0005-0000-0000-0000580D0000}"/>
    <cellStyle name="Normal 510" xfId="1510" xr:uid="{00000000-0005-0000-0000-0000590D0000}"/>
    <cellStyle name="Normal 511" xfId="1511" xr:uid="{00000000-0005-0000-0000-00005A0D0000}"/>
    <cellStyle name="Normal 512" xfId="1512" xr:uid="{00000000-0005-0000-0000-00005B0D0000}"/>
    <cellStyle name="Normal 513" xfId="1513" xr:uid="{00000000-0005-0000-0000-00005C0D0000}"/>
    <cellStyle name="Normal 514" xfId="1514" xr:uid="{00000000-0005-0000-0000-00005D0D0000}"/>
    <cellStyle name="Normal 515" xfId="1515" xr:uid="{00000000-0005-0000-0000-00005E0D0000}"/>
    <cellStyle name="Normal 516" xfId="1516" xr:uid="{00000000-0005-0000-0000-00005F0D0000}"/>
    <cellStyle name="Normal 517" xfId="1517" xr:uid="{00000000-0005-0000-0000-0000600D0000}"/>
    <cellStyle name="Normal 518" xfId="1518" xr:uid="{00000000-0005-0000-0000-0000610D0000}"/>
    <cellStyle name="Normal 519" xfId="1519" xr:uid="{00000000-0005-0000-0000-0000620D0000}"/>
    <cellStyle name="Normal 52" xfId="1050" xr:uid="{00000000-0005-0000-0000-0000630D0000}"/>
    <cellStyle name="Normal 520" xfId="1520" xr:uid="{00000000-0005-0000-0000-0000640D0000}"/>
    <cellStyle name="Normal 521" xfId="1522" xr:uid="{00000000-0005-0000-0000-0000650D0000}"/>
    <cellStyle name="Normal 522" xfId="1523" xr:uid="{00000000-0005-0000-0000-0000660D0000}"/>
    <cellStyle name="Normal 523" xfId="1524" xr:uid="{00000000-0005-0000-0000-0000670D0000}"/>
    <cellStyle name="Normal 524" xfId="1525" xr:uid="{00000000-0005-0000-0000-0000680D0000}"/>
    <cellStyle name="Normal 525" xfId="1526" xr:uid="{00000000-0005-0000-0000-0000690D0000}"/>
    <cellStyle name="Normal 526" xfId="1527" xr:uid="{00000000-0005-0000-0000-00006A0D0000}"/>
    <cellStyle name="Normal 527" xfId="1528" xr:uid="{00000000-0005-0000-0000-00006B0D0000}"/>
    <cellStyle name="Normal 528" xfId="1529" xr:uid="{00000000-0005-0000-0000-00006C0D0000}"/>
    <cellStyle name="Normal 529" xfId="1530" xr:uid="{00000000-0005-0000-0000-00006D0D0000}"/>
    <cellStyle name="Normal 53" xfId="1051" xr:uid="{00000000-0005-0000-0000-00006E0D0000}"/>
    <cellStyle name="Normal 530" xfId="1531" xr:uid="{00000000-0005-0000-0000-00006F0D0000}"/>
    <cellStyle name="Normal 531" xfId="1532" xr:uid="{00000000-0005-0000-0000-0000700D0000}"/>
    <cellStyle name="Normal 532" xfId="1533" xr:uid="{00000000-0005-0000-0000-0000710D0000}"/>
    <cellStyle name="Normal 533" xfId="1534" xr:uid="{00000000-0005-0000-0000-0000720D0000}"/>
    <cellStyle name="Normal 534" xfId="1535" xr:uid="{00000000-0005-0000-0000-0000730D0000}"/>
    <cellStyle name="Normal 535" xfId="1536" xr:uid="{00000000-0005-0000-0000-0000740D0000}"/>
    <cellStyle name="Normal 536" xfId="1537" xr:uid="{00000000-0005-0000-0000-0000750D0000}"/>
    <cellStyle name="Normal 537" xfId="1538" xr:uid="{00000000-0005-0000-0000-0000760D0000}"/>
    <cellStyle name="Normal 538" xfId="1539" xr:uid="{00000000-0005-0000-0000-0000770D0000}"/>
    <cellStyle name="Normal 539" xfId="1540" xr:uid="{00000000-0005-0000-0000-0000780D0000}"/>
    <cellStyle name="Normal 54" xfId="1052" xr:uid="{00000000-0005-0000-0000-0000790D0000}"/>
    <cellStyle name="Normal 540" xfId="1541" xr:uid="{00000000-0005-0000-0000-00007A0D0000}"/>
    <cellStyle name="Normal 541" xfId="1542" xr:uid="{00000000-0005-0000-0000-00007B0D0000}"/>
    <cellStyle name="Normal 542" xfId="1543" xr:uid="{00000000-0005-0000-0000-00007C0D0000}"/>
    <cellStyle name="Normal 543" xfId="1544" xr:uid="{00000000-0005-0000-0000-00007D0D0000}"/>
    <cellStyle name="Normal 544" xfId="1545" xr:uid="{00000000-0005-0000-0000-00007E0D0000}"/>
    <cellStyle name="Normal 545" xfId="1546" xr:uid="{00000000-0005-0000-0000-00007F0D0000}"/>
    <cellStyle name="Normal 546" xfId="1547" xr:uid="{00000000-0005-0000-0000-0000800D0000}"/>
    <cellStyle name="Normal 547" xfId="1548" xr:uid="{00000000-0005-0000-0000-0000810D0000}"/>
    <cellStyle name="Normal 548" xfId="1549" xr:uid="{00000000-0005-0000-0000-0000820D0000}"/>
    <cellStyle name="Normal 549" xfId="1550" xr:uid="{00000000-0005-0000-0000-0000830D0000}"/>
    <cellStyle name="Normal 55" xfId="1053" xr:uid="{00000000-0005-0000-0000-0000840D0000}"/>
    <cellStyle name="Normal 550" xfId="1551" xr:uid="{00000000-0005-0000-0000-0000850D0000}"/>
    <cellStyle name="Normal 551" xfId="1552" xr:uid="{00000000-0005-0000-0000-0000860D0000}"/>
    <cellStyle name="Normal 552" xfId="1553" xr:uid="{00000000-0005-0000-0000-0000870D0000}"/>
    <cellStyle name="Normal 553" xfId="1554" xr:uid="{00000000-0005-0000-0000-0000880D0000}"/>
    <cellStyle name="Normal 554" xfId="1555" xr:uid="{00000000-0005-0000-0000-0000890D0000}"/>
    <cellStyle name="Normal 555" xfId="1556" xr:uid="{00000000-0005-0000-0000-00008A0D0000}"/>
    <cellStyle name="Normal 556" xfId="1557" xr:uid="{00000000-0005-0000-0000-00008B0D0000}"/>
    <cellStyle name="Normal 557" xfId="1558" xr:uid="{00000000-0005-0000-0000-00008C0D0000}"/>
    <cellStyle name="Normal 558" xfId="1559" xr:uid="{00000000-0005-0000-0000-00008D0D0000}"/>
    <cellStyle name="Normal 559" xfId="1560" xr:uid="{00000000-0005-0000-0000-00008E0D0000}"/>
    <cellStyle name="Normal 56" xfId="1055" xr:uid="{00000000-0005-0000-0000-00008F0D0000}"/>
    <cellStyle name="Normal 560" xfId="1561" xr:uid="{00000000-0005-0000-0000-0000900D0000}"/>
    <cellStyle name="Normal 561" xfId="1562" xr:uid="{00000000-0005-0000-0000-0000910D0000}"/>
    <cellStyle name="Normal 562" xfId="1563" xr:uid="{00000000-0005-0000-0000-0000920D0000}"/>
    <cellStyle name="Normal 563" xfId="1564" xr:uid="{00000000-0005-0000-0000-0000930D0000}"/>
    <cellStyle name="Normal 564" xfId="1565" xr:uid="{00000000-0005-0000-0000-0000940D0000}"/>
    <cellStyle name="Normal 565" xfId="1566" xr:uid="{00000000-0005-0000-0000-0000950D0000}"/>
    <cellStyle name="Normal 566" xfId="1567" xr:uid="{00000000-0005-0000-0000-0000960D0000}"/>
    <cellStyle name="Normal 567" xfId="1568" xr:uid="{00000000-0005-0000-0000-0000970D0000}"/>
    <cellStyle name="Normal 568" xfId="1569" xr:uid="{00000000-0005-0000-0000-0000980D0000}"/>
    <cellStyle name="Normal 569" xfId="1570" xr:uid="{00000000-0005-0000-0000-0000990D0000}"/>
    <cellStyle name="Normal 57" xfId="1056" xr:uid="{00000000-0005-0000-0000-00009A0D0000}"/>
    <cellStyle name="Normal 570" xfId="1571" xr:uid="{00000000-0005-0000-0000-00009B0D0000}"/>
    <cellStyle name="Normal 571" xfId="1572" xr:uid="{00000000-0005-0000-0000-00009C0D0000}"/>
    <cellStyle name="Normal 572" xfId="1573" xr:uid="{00000000-0005-0000-0000-00009D0D0000}"/>
    <cellStyle name="Normal 573" xfId="1574" xr:uid="{00000000-0005-0000-0000-00009E0D0000}"/>
    <cellStyle name="Normal 574" xfId="1575" xr:uid="{00000000-0005-0000-0000-00009F0D0000}"/>
    <cellStyle name="Normal 575" xfId="1576" xr:uid="{00000000-0005-0000-0000-0000A00D0000}"/>
    <cellStyle name="Normal 576" xfId="1577" xr:uid="{00000000-0005-0000-0000-0000A10D0000}"/>
    <cellStyle name="Normal 577" xfId="1578" xr:uid="{00000000-0005-0000-0000-0000A20D0000}"/>
    <cellStyle name="Normal 578" xfId="1579" xr:uid="{00000000-0005-0000-0000-0000A30D0000}"/>
    <cellStyle name="Normal 579" xfId="1580" xr:uid="{00000000-0005-0000-0000-0000A40D0000}"/>
    <cellStyle name="Normal 58" xfId="1057" xr:uid="{00000000-0005-0000-0000-0000A50D0000}"/>
    <cellStyle name="Normal 580" xfId="1581" xr:uid="{00000000-0005-0000-0000-0000A60D0000}"/>
    <cellStyle name="Normal 581" xfId="1582" xr:uid="{00000000-0005-0000-0000-0000A70D0000}"/>
    <cellStyle name="Normal 582" xfId="1583" xr:uid="{00000000-0005-0000-0000-0000A80D0000}"/>
    <cellStyle name="Normal 583" xfId="1584" xr:uid="{00000000-0005-0000-0000-0000A90D0000}"/>
    <cellStyle name="Normal 584" xfId="1585" xr:uid="{00000000-0005-0000-0000-0000AA0D0000}"/>
    <cellStyle name="Normal 585" xfId="1586" xr:uid="{00000000-0005-0000-0000-0000AB0D0000}"/>
    <cellStyle name="Normal 586" xfId="1587" xr:uid="{00000000-0005-0000-0000-0000AC0D0000}"/>
    <cellStyle name="Normal 587" xfId="1588" xr:uid="{00000000-0005-0000-0000-0000AD0D0000}"/>
    <cellStyle name="Normal 588" xfId="1589" xr:uid="{00000000-0005-0000-0000-0000AE0D0000}"/>
    <cellStyle name="Normal 589" xfId="1590" xr:uid="{00000000-0005-0000-0000-0000AF0D0000}"/>
    <cellStyle name="Normal 59" xfId="1058" xr:uid="{00000000-0005-0000-0000-0000B00D0000}"/>
    <cellStyle name="Normal 590" xfId="1591" xr:uid="{00000000-0005-0000-0000-0000B10D0000}"/>
    <cellStyle name="Normal 591" xfId="1592" xr:uid="{00000000-0005-0000-0000-0000B20D0000}"/>
    <cellStyle name="Normal 592" xfId="1593" xr:uid="{00000000-0005-0000-0000-0000B30D0000}"/>
    <cellStyle name="Normal 593" xfId="1594" xr:uid="{00000000-0005-0000-0000-0000B40D0000}"/>
    <cellStyle name="Normal 594" xfId="1595" xr:uid="{00000000-0005-0000-0000-0000B50D0000}"/>
    <cellStyle name="Normal 595" xfId="1596" xr:uid="{00000000-0005-0000-0000-0000B60D0000}"/>
    <cellStyle name="Normal 596" xfId="1597" xr:uid="{00000000-0005-0000-0000-0000B70D0000}"/>
    <cellStyle name="Normal 597" xfId="1598" xr:uid="{00000000-0005-0000-0000-0000B80D0000}"/>
    <cellStyle name="Normal 598" xfId="1599" xr:uid="{00000000-0005-0000-0000-0000B90D0000}"/>
    <cellStyle name="Normal 599" xfId="1600" xr:uid="{00000000-0005-0000-0000-0000BA0D0000}"/>
    <cellStyle name="Normal 6" xfId="19" xr:uid="{00000000-0005-0000-0000-0000BB0D0000}"/>
    <cellStyle name="Normal 6 2" xfId="29" xr:uid="{00000000-0005-0000-0000-0000BC0D0000}"/>
    <cellStyle name="Normal 6 2 2" xfId="373" xr:uid="{00000000-0005-0000-0000-0000BD0D0000}"/>
    <cellStyle name="Normal 6 2 3" xfId="601" xr:uid="{00000000-0005-0000-0000-0000BE0D0000}"/>
    <cellStyle name="Normal 6 2 3 2" xfId="3790" xr:uid="{00000000-0005-0000-0000-0000BF0D0000}"/>
    <cellStyle name="Normal 6 2 4" xfId="1002" xr:uid="{00000000-0005-0000-0000-0000C00D0000}"/>
    <cellStyle name="Normal 6 2 5" xfId="3300" xr:uid="{00000000-0005-0000-0000-0000C10D0000}"/>
    <cellStyle name="Normal 6 2 5 2" xfId="3997" xr:uid="{00000000-0005-0000-0000-0000C20D0000}"/>
    <cellStyle name="Normal 6 2 6" xfId="3608" xr:uid="{00000000-0005-0000-0000-0000C30D0000}"/>
    <cellStyle name="Normal 6 3" xfId="374" xr:uid="{00000000-0005-0000-0000-0000C40D0000}"/>
    <cellStyle name="Normal 6 4" xfId="351" xr:uid="{00000000-0005-0000-0000-0000C50D0000}"/>
    <cellStyle name="Normal 6 5" xfId="3223" xr:uid="{00000000-0005-0000-0000-0000C60D0000}"/>
    <cellStyle name="Normal 6 6" xfId="4202" xr:uid="{00000000-0005-0000-0000-0000C70D0000}"/>
    <cellStyle name="Normal 60" xfId="1059" xr:uid="{00000000-0005-0000-0000-0000C80D0000}"/>
    <cellStyle name="Normal 600" xfId="1601" xr:uid="{00000000-0005-0000-0000-0000C90D0000}"/>
    <cellStyle name="Normal 601" xfId="1602" xr:uid="{00000000-0005-0000-0000-0000CA0D0000}"/>
    <cellStyle name="Normal 602" xfId="1603" xr:uid="{00000000-0005-0000-0000-0000CB0D0000}"/>
    <cellStyle name="Normal 603" xfId="1604" xr:uid="{00000000-0005-0000-0000-0000CC0D0000}"/>
    <cellStyle name="Normal 604" xfId="1605" xr:uid="{00000000-0005-0000-0000-0000CD0D0000}"/>
    <cellStyle name="Normal 605" xfId="1606" xr:uid="{00000000-0005-0000-0000-0000CE0D0000}"/>
    <cellStyle name="Normal 606" xfId="1607" xr:uid="{00000000-0005-0000-0000-0000CF0D0000}"/>
    <cellStyle name="Normal 607" xfId="1608" xr:uid="{00000000-0005-0000-0000-0000D00D0000}"/>
    <cellStyle name="Normal 608" xfId="1609" xr:uid="{00000000-0005-0000-0000-0000D10D0000}"/>
    <cellStyle name="Normal 609" xfId="1610" xr:uid="{00000000-0005-0000-0000-0000D20D0000}"/>
    <cellStyle name="Normal 61" xfId="1060" xr:uid="{00000000-0005-0000-0000-0000D30D0000}"/>
    <cellStyle name="Normal 610" xfId="1611" xr:uid="{00000000-0005-0000-0000-0000D40D0000}"/>
    <cellStyle name="Normal 611" xfId="1612" xr:uid="{00000000-0005-0000-0000-0000D50D0000}"/>
    <cellStyle name="Normal 612" xfId="1613" xr:uid="{00000000-0005-0000-0000-0000D60D0000}"/>
    <cellStyle name="Normal 613" xfId="1614" xr:uid="{00000000-0005-0000-0000-0000D70D0000}"/>
    <cellStyle name="Normal 614" xfId="1615" xr:uid="{00000000-0005-0000-0000-0000D80D0000}"/>
    <cellStyle name="Normal 615" xfId="1616" xr:uid="{00000000-0005-0000-0000-0000D90D0000}"/>
    <cellStyle name="Normal 616" xfId="1617" xr:uid="{00000000-0005-0000-0000-0000DA0D0000}"/>
    <cellStyle name="Normal 617" xfId="1618" xr:uid="{00000000-0005-0000-0000-0000DB0D0000}"/>
    <cellStyle name="Normal 618" xfId="1619" xr:uid="{00000000-0005-0000-0000-0000DC0D0000}"/>
    <cellStyle name="Normal 619" xfId="1620" xr:uid="{00000000-0005-0000-0000-0000DD0D0000}"/>
    <cellStyle name="Normal 62" xfId="1061" xr:uid="{00000000-0005-0000-0000-0000DE0D0000}"/>
    <cellStyle name="Normal 620" xfId="1621" xr:uid="{00000000-0005-0000-0000-0000DF0D0000}"/>
    <cellStyle name="Normal 621" xfId="1622" xr:uid="{00000000-0005-0000-0000-0000E00D0000}"/>
    <cellStyle name="Normal 622" xfId="1623" xr:uid="{00000000-0005-0000-0000-0000E10D0000}"/>
    <cellStyle name="Normal 623" xfId="1624" xr:uid="{00000000-0005-0000-0000-0000E20D0000}"/>
    <cellStyle name="Normal 624" xfId="1625" xr:uid="{00000000-0005-0000-0000-0000E30D0000}"/>
    <cellStyle name="Normal 625" xfId="1626" xr:uid="{00000000-0005-0000-0000-0000E40D0000}"/>
    <cellStyle name="Normal 626" xfId="1627" xr:uid="{00000000-0005-0000-0000-0000E50D0000}"/>
    <cellStyle name="Normal 627" xfId="1628" xr:uid="{00000000-0005-0000-0000-0000E60D0000}"/>
    <cellStyle name="Normal 628" xfId="1629" xr:uid="{00000000-0005-0000-0000-0000E70D0000}"/>
    <cellStyle name="Normal 629" xfId="1630" xr:uid="{00000000-0005-0000-0000-0000E80D0000}"/>
    <cellStyle name="Normal 63" xfId="1062" xr:uid="{00000000-0005-0000-0000-0000E90D0000}"/>
    <cellStyle name="Normal 630" xfId="1631" xr:uid="{00000000-0005-0000-0000-0000EA0D0000}"/>
    <cellStyle name="Normal 631" xfId="1632" xr:uid="{00000000-0005-0000-0000-0000EB0D0000}"/>
    <cellStyle name="Normal 632" xfId="1633" xr:uid="{00000000-0005-0000-0000-0000EC0D0000}"/>
    <cellStyle name="Normal 633" xfId="1634" xr:uid="{00000000-0005-0000-0000-0000ED0D0000}"/>
    <cellStyle name="Normal 634" xfId="1635" xr:uid="{00000000-0005-0000-0000-0000EE0D0000}"/>
    <cellStyle name="Normal 635" xfId="1636" xr:uid="{00000000-0005-0000-0000-0000EF0D0000}"/>
    <cellStyle name="Normal 636" xfId="1637" xr:uid="{00000000-0005-0000-0000-0000F00D0000}"/>
    <cellStyle name="Normal 637" xfId="1638" xr:uid="{00000000-0005-0000-0000-0000F10D0000}"/>
    <cellStyle name="Normal 638" xfId="1639" xr:uid="{00000000-0005-0000-0000-0000F20D0000}"/>
    <cellStyle name="Normal 639" xfId="1640" xr:uid="{00000000-0005-0000-0000-0000F30D0000}"/>
    <cellStyle name="Normal 64" xfId="1063" xr:uid="{00000000-0005-0000-0000-0000F40D0000}"/>
    <cellStyle name="Normal 640" xfId="1641" xr:uid="{00000000-0005-0000-0000-0000F50D0000}"/>
    <cellStyle name="Normal 641" xfId="1642" xr:uid="{00000000-0005-0000-0000-0000F60D0000}"/>
    <cellStyle name="Normal 642" xfId="1643" xr:uid="{00000000-0005-0000-0000-0000F70D0000}"/>
    <cellStyle name="Normal 643" xfId="1644" xr:uid="{00000000-0005-0000-0000-0000F80D0000}"/>
    <cellStyle name="Normal 644" xfId="1645" xr:uid="{00000000-0005-0000-0000-0000F90D0000}"/>
    <cellStyle name="Normal 645" xfId="1646" xr:uid="{00000000-0005-0000-0000-0000FA0D0000}"/>
    <cellStyle name="Normal 646" xfId="1647" xr:uid="{00000000-0005-0000-0000-0000FB0D0000}"/>
    <cellStyle name="Normal 647" xfId="1648" xr:uid="{00000000-0005-0000-0000-0000FC0D0000}"/>
    <cellStyle name="Normal 648" xfId="1649" xr:uid="{00000000-0005-0000-0000-0000FD0D0000}"/>
    <cellStyle name="Normal 649" xfId="1650" xr:uid="{00000000-0005-0000-0000-0000FE0D0000}"/>
    <cellStyle name="Normal 65" xfId="1064" xr:uid="{00000000-0005-0000-0000-0000FF0D0000}"/>
    <cellStyle name="Normal 650" xfId="1651" xr:uid="{00000000-0005-0000-0000-0000000E0000}"/>
    <cellStyle name="Normal 651" xfId="1652" xr:uid="{00000000-0005-0000-0000-0000010E0000}"/>
    <cellStyle name="Normal 652" xfId="1653" xr:uid="{00000000-0005-0000-0000-0000020E0000}"/>
    <cellStyle name="Normal 653" xfId="1654" xr:uid="{00000000-0005-0000-0000-0000030E0000}"/>
    <cellStyle name="Normal 654" xfId="1655" xr:uid="{00000000-0005-0000-0000-0000040E0000}"/>
    <cellStyle name="Normal 655" xfId="1656" xr:uid="{00000000-0005-0000-0000-0000050E0000}"/>
    <cellStyle name="Normal 656" xfId="1657" xr:uid="{00000000-0005-0000-0000-0000060E0000}"/>
    <cellStyle name="Normal 657" xfId="1658" xr:uid="{00000000-0005-0000-0000-0000070E0000}"/>
    <cellStyle name="Normal 658" xfId="1659" xr:uid="{00000000-0005-0000-0000-0000080E0000}"/>
    <cellStyle name="Normal 659" xfId="1660" xr:uid="{00000000-0005-0000-0000-0000090E0000}"/>
    <cellStyle name="Normal 66" xfId="1065" xr:uid="{00000000-0005-0000-0000-00000A0E0000}"/>
    <cellStyle name="Normal 660" xfId="1661" xr:uid="{00000000-0005-0000-0000-00000B0E0000}"/>
    <cellStyle name="Normal 661" xfId="1662" xr:uid="{00000000-0005-0000-0000-00000C0E0000}"/>
    <cellStyle name="Normal 662" xfId="1663" xr:uid="{00000000-0005-0000-0000-00000D0E0000}"/>
    <cellStyle name="Normal 663" xfId="1664" xr:uid="{00000000-0005-0000-0000-00000E0E0000}"/>
    <cellStyle name="Normal 664" xfId="1665" xr:uid="{00000000-0005-0000-0000-00000F0E0000}"/>
    <cellStyle name="Normal 665" xfId="1666" xr:uid="{00000000-0005-0000-0000-0000100E0000}"/>
    <cellStyle name="Normal 666" xfId="1667" xr:uid="{00000000-0005-0000-0000-0000110E0000}"/>
    <cellStyle name="Normal 667" xfId="1668" xr:uid="{00000000-0005-0000-0000-0000120E0000}"/>
    <cellStyle name="Normal 668" xfId="1669" xr:uid="{00000000-0005-0000-0000-0000130E0000}"/>
    <cellStyle name="Normal 669" xfId="1670" xr:uid="{00000000-0005-0000-0000-0000140E0000}"/>
    <cellStyle name="Normal 67" xfId="1066" xr:uid="{00000000-0005-0000-0000-0000150E0000}"/>
    <cellStyle name="Normal 670" xfId="1671" xr:uid="{00000000-0005-0000-0000-0000160E0000}"/>
    <cellStyle name="Normal 671" xfId="1672" xr:uid="{00000000-0005-0000-0000-0000170E0000}"/>
    <cellStyle name="Normal 672" xfId="1673" xr:uid="{00000000-0005-0000-0000-0000180E0000}"/>
    <cellStyle name="Normal 673" xfId="1674" xr:uid="{00000000-0005-0000-0000-0000190E0000}"/>
    <cellStyle name="Normal 674" xfId="1675" xr:uid="{00000000-0005-0000-0000-00001A0E0000}"/>
    <cellStyle name="Normal 675" xfId="1676" xr:uid="{00000000-0005-0000-0000-00001B0E0000}"/>
    <cellStyle name="Normal 676" xfId="1677" xr:uid="{00000000-0005-0000-0000-00001C0E0000}"/>
    <cellStyle name="Normal 677" xfId="1678" xr:uid="{00000000-0005-0000-0000-00001D0E0000}"/>
    <cellStyle name="Normal 678" xfId="1679" xr:uid="{00000000-0005-0000-0000-00001E0E0000}"/>
    <cellStyle name="Normal 679" xfId="1680" xr:uid="{00000000-0005-0000-0000-00001F0E0000}"/>
    <cellStyle name="Normal 68" xfId="1067" xr:uid="{00000000-0005-0000-0000-0000200E0000}"/>
    <cellStyle name="Normal 680" xfId="1681" xr:uid="{00000000-0005-0000-0000-0000210E0000}"/>
    <cellStyle name="Normal 681" xfId="1682" xr:uid="{00000000-0005-0000-0000-0000220E0000}"/>
    <cellStyle name="Normal 682" xfId="1683" xr:uid="{00000000-0005-0000-0000-0000230E0000}"/>
    <cellStyle name="Normal 683" xfId="1684" xr:uid="{00000000-0005-0000-0000-0000240E0000}"/>
    <cellStyle name="Normal 684" xfId="1685" xr:uid="{00000000-0005-0000-0000-0000250E0000}"/>
    <cellStyle name="Normal 685" xfId="1686" xr:uid="{00000000-0005-0000-0000-0000260E0000}"/>
    <cellStyle name="Normal 686" xfId="1687" xr:uid="{00000000-0005-0000-0000-0000270E0000}"/>
    <cellStyle name="Normal 687" xfId="1688" xr:uid="{00000000-0005-0000-0000-0000280E0000}"/>
    <cellStyle name="Normal 688" xfId="1689" xr:uid="{00000000-0005-0000-0000-0000290E0000}"/>
    <cellStyle name="Normal 689" xfId="1690" xr:uid="{00000000-0005-0000-0000-00002A0E0000}"/>
    <cellStyle name="Normal 69" xfId="1068" xr:uid="{00000000-0005-0000-0000-00002B0E0000}"/>
    <cellStyle name="Normal 690" xfId="1691" xr:uid="{00000000-0005-0000-0000-00002C0E0000}"/>
    <cellStyle name="Normal 691" xfId="1692" xr:uid="{00000000-0005-0000-0000-00002D0E0000}"/>
    <cellStyle name="Normal 692" xfId="1693" xr:uid="{00000000-0005-0000-0000-00002E0E0000}"/>
    <cellStyle name="Normal 693" xfId="1694" xr:uid="{00000000-0005-0000-0000-00002F0E0000}"/>
    <cellStyle name="Normal 694" xfId="1695" xr:uid="{00000000-0005-0000-0000-0000300E0000}"/>
    <cellStyle name="Normal 695" xfId="1696" xr:uid="{00000000-0005-0000-0000-0000310E0000}"/>
    <cellStyle name="Normal 696" xfId="1697" xr:uid="{00000000-0005-0000-0000-0000320E0000}"/>
    <cellStyle name="Normal 697" xfId="1698" xr:uid="{00000000-0005-0000-0000-0000330E0000}"/>
    <cellStyle name="Normal 698" xfId="1699" xr:uid="{00000000-0005-0000-0000-0000340E0000}"/>
    <cellStyle name="Normal 699" xfId="1700" xr:uid="{00000000-0005-0000-0000-0000350E0000}"/>
    <cellStyle name="Normal 7" xfId="20" xr:uid="{00000000-0005-0000-0000-0000360E0000}"/>
    <cellStyle name="Normal 7 2" xfId="376" xr:uid="{00000000-0005-0000-0000-0000370E0000}"/>
    <cellStyle name="Normal 7 2 2" xfId="1003" xr:uid="{00000000-0005-0000-0000-0000380E0000}"/>
    <cellStyle name="Normal 7 3" xfId="375" xr:uid="{00000000-0005-0000-0000-0000390E0000}"/>
    <cellStyle name="Normal 7 3 2" xfId="3578" xr:uid="{00000000-0005-0000-0000-00003A0E0000}"/>
    <cellStyle name="Normal 7 3 2 2" xfId="4184" xr:uid="{00000000-0005-0000-0000-00003B0E0000}"/>
    <cellStyle name="Normal 7 3 3" xfId="3566" xr:uid="{00000000-0005-0000-0000-00003C0E0000}"/>
    <cellStyle name="Normal 7 3 3 2" xfId="4175" xr:uid="{00000000-0005-0000-0000-00003D0E0000}"/>
    <cellStyle name="Normal 7 3 4" xfId="3724" xr:uid="{00000000-0005-0000-0000-00003E0E0000}"/>
    <cellStyle name="Normal 7 4" xfId="334" xr:uid="{00000000-0005-0000-0000-00003F0E0000}"/>
    <cellStyle name="Normal 7 4 2" xfId="3581" xr:uid="{00000000-0005-0000-0000-0000400E0000}"/>
    <cellStyle name="Normal 7 4 2 2" xfId="4187" xr:uid="{00000000-0005-0000-0000-0000410E0000}"/>
    <cellStyle name="Normal 7 4 3" xfId="3569" xr:uid="{00000000-0005-0000-0000-0000420E0000}"/>
    <cellStyle name="Normal 7 4 3 2" xfId="4178" xr:uid="{00000000-0005-0000-0000-0000430E0000}"/>
    <cellStyle name="Normal 7 5" xfId="868" xr:uid="{00000000-0005-0000-0000-0000440E0000}"/>
    <cellStyle name="Normal 7 5 2" xfId="3572" xr:uid="{00000000-0005-0000-0000-0000450E0000}"/>
    <cellStyle name="Normal 7 5 2 2" xfId="4181" xr:uid="{00000000-0005-0000-0000-0000460E0000}"/>
    <cellStyle name="Normal 7 6" xfId="3195" xr:uid="{00000000-0005-0000-0000-0000470E0000}"/>
    <cellStyle name="Normal 7 7" xfId="3561" xr:uid="{00000000-0005-0000-0000-0000480E0000}"/>
    <cellStyle name="Normal 7 7 2" xfId="4172" xr:uid="{00000000-0005-0000-0000-0000490E0000}"/>
    <cellStyle name="Normal 70" xfId="1069" xr:uid="{00000000-0005-0000-0000-00004A0E0000}"/>
    <cellStyle name="Normal 700" xfId="1701" xr:uid="{00000000-0005-0000-0000-00004B0E0000}"/>
    <cellStyle name="Normal 701" xfId="1702" xr:uid="{00000000-0005-0000-0000-00004C0E0000}"/>
    <cellStyle name="Normal 702" xfId="1703" xr:uid="{00000000-0005-0000-0000-00004D0E0000}"/>
    <cellStyle name="Normal 703" xfId="1704" xr:uid="{00000000-0005-0000-0000-00004E0E0000}"/>
    <cellStyle name="Normal 704" xfId="1705" xr:uid="{00000000-0005-0000-0000-00004F0E0000}"/>
    <cellStyle name="Normal 705" xfId="1706" xr:uid="{00000000-0005-0000-0000-0000500E0000}"/>
    <cellStyle name="Normal 706" xfId="1707" xr:uid="{00000000-0005-0000-0000-0000510E0000}"/>
    <cellStyle name="Normal 707" xfId="1708" xr:uid="{00000000-0005-0000-0000-0000520E0000}"/>
    <cellStyle name="Normal 708" xfId="1709" xr:uid="{00000000-0005-0000-0000-0000530E0000}"/>
    <cellStyle name="Normal 709" xfId="1710" xr:uid="{00000000-0005-0000-0000-0000540E0000}"/>
    <cellStyle name="Normal 71" xfId="1070" xr:uid="{00000000-0005-0000-0000-0000550E0000}"/>
    <cellStyle name="Normal 710" xfId="1711" xr:uid="{00000000-0005-0000-0000-0000560E0000}"/>
    <cellStyle name="Normal 711" xfId="1712" xr:uid="{00000000-0005-0000-0000-0000570E0000}"/>
    <cellStyle name="Normal 712" xfId="1713" xr:uid="{00000000-0005-0000-0000-0000580E0000}"/>
    <cellStyle name="Normal 713" xfId="1714" xr:uid="{00000000-0005-0000-0000-0000590E0000}"/>
    <cellStyle name="Normal 714" xfId="1715" xr:uid="{00000000-0005-0000-0000-00005A0E0000}"/>
    <cellStyle name="Normal 715" xfId="1716" xr:uid="{00000000-0005-0000-0000-00005B0E0000}"/>
    <cellStyle name="Normal 716" xfId="1717" xr:uid="{00000000-0005-0000-0000-00005C0E0000}"/>
    <cellStyle name="Normal 717" xfId="1718" xr:uid="{00000000-0005-0000-0000-00005D0E0000}"/>
    <cellStyle name="Normal 718" xfId="1719" xr:uid="{00000000-0005-0000-0000-00005E0E0000}"/>
    <cellStyle name="Normal 719" xfId="1720" xr:uid="{00000000-0005-0000-0000-00005F0E0000}"/>
    <cellStyle name="Normal 72" xfId="1071" xr:uid="{00000000-0005-0000-0000-0000600E0000}"/>
    <cellStyle name="Normal 720" xfId="1721" xr:uid="{00000000-0005-0000-0000-0000610E0000}"/>
    <cellStyle name="Normal 721" xfId="1722" xr:uid="{00000000-0005-0000-0000-0000620E0000}"/>
    <cellStyle name="Normal 722" xfId="1723" xr:uid="{00000000-0005-0000-0000-0000630E0000}"/>
    <cellStyle name="Normal 723" xfId="1724" xr:uid="{00000000-0005-0000-0000-0000640E0000}"/>
    <cellStyle name="Normal 724" xfId="1725" xr:uid="{00000000-0005-0000-0000-0000650E0000}"/>
    <cellStyle name="Normal 725" xfId="1726" xr:uid="{00000000-0005-0000-0000-0000660E0000}"/>
    <cellStyle name="Normal 726" xfId="1727" xr:uid="{00000000-0005-0000-0000-0000670E0000}"/>
    <cellStyle name="Normal 727" xfId="1728" xr:uid="{00000000-0005-0000-0000-0000680E0000}"/>
    <cellStyle name="Normal 728" xfId="1729" xr:uid="{00000000-0005-0000-0000-0000690E0000}"/>
    <cellStyle name="Normal 729" xfId="1730" xr:uid="{00000000-0005-0000-0000-00006A0E0000}"/>
    <cellStyle name="Normal 73" xfId="1072" xr:uid="{00000000-0005-0000-0000-00006B0E0000}"/>
    <cellStyle name="Normal 730" xfId="1731" xr:uid="{00000000-0005-0000-0000-00006C0E0000}"/>
    <cellStyle name="Normal 731" xfId="1732" xr:uid="{00000000-0005-0000-0000-00006D0E0000}"/>
    <cellStyle name="Normal 732" xfId="1733" xr:uid="{00000000-0005-0000-0000-00006E0E0000}"/>
    <cellStyle name="Normal 733" xfId="1734" xr:uid="{00000000-0005-0000-0000-00006F0E0000}"/>
    <cellStyle name="Normal 734" xfId="1735" xr:uid="{00000000-0005-0000-0000-0000700E0000}"/>
    <cellStyle name="Normal 735" xfId="1736" xr:uid="{00000000-0005-0000-0000-0000710E0000}"/>
    <cellStyle name="Normal 736" xfId="1737" xr:uid="{00000000-0005-0000-0000-0000720E0000}"/>
    <cellStyle name="Normal 737" xfId="1738" xr:uid="{00000000-0005-0000-0000-0000730E0000}"/>
    <cellStyle name="Normal 738" xfId="1739" xr:uid="{00000000-0005-0000-0000-0000740E0000}"/>
    <cellStyle name="Normal 739" xfId="1740" xr:uid="{00000000-0005-0000-0000-0000750E0000}"/>
    <cellStyle name="Normal 74" xfId="1073" xr:uid="{00000000-0005-0000-0000-0000760E0000}"/>
    <cellStyle name="Normal 740" xfId="1741" xr:uid="{00000000-0005-0000-0000-0000770E0000}"/>
    <cellStyle name="Normal 741" xfId="1742" xr:uid="{00000000-0005-0000-0000-0000780E0000}"/>
    <cellStyle name="Normal 742" xfId="1743" xr:uid="{00000000-0005-0000-0000-0000790E0000}"/>
    <cellStyle name="Normal 743" xfId="1744" xr:uid="{00000000-0005-0000-0000-00007A0E0000}"/>
    <cellStyle name="Normal 744" xfId="1745" xr:uid="{00000000-0005-0000-0000-00007B0E0000}"/>
    <cellStyle name="Normal 745" xfId="1746" xr:uid="{00000000-0005-0000-0000-00007C0E0000}"/>
    <cellStyle name="Normal 746" xfId="1747" xr:uid="{00000000-0005-0000-0000-00007D0E0000}"/>
    <cellStyle name="Normal 747" xfId="1748" xr:uid="{00000000-0005-0000-0000-00007E0E0000}"/>
    <cellStyle name="Normal 748" xfId="1749" xr:uid="{00000000-0005-0000-0000-00007F0E0000}"/>
    <cellStyle name="Normal 749" xfId="1750" xr:uid="{00000000-0005-0000-0000-0000800E0000}"/>
    <cellStyle name="Normal 75" xfId="1074" xr:uid="{00000000-0005-0000-0000-0000810E0000}"/>
    <cellStyle name="Normal 750" xfId="1751" xr:uid="{00000000-0005-0000-0000-0000820E0000}"/>
    <cellStyle name="Normal 751" xfId="1752" xr:uid="{00000000-0005-0000-0000-0000830E0000}"/>
    <cellStyle name="Normal 752" xfId="1753" xr:uid="{00000000-0005-0000-0000-0000840E0000}"/>
    <cellStyle name="Normal 753" xfId="1754" xr:uid="{00000000-0005-0000-0000-0000850E0000}"/>
    <cellStyle name="Normal 754" xfId="1755" xr:uid="{00000000-0005-0000-0000-0000860E0000}"/>
    <cellStyle name="Normal 755" xfId="1756" xr:uid="{00000000-0005-0000-0000-0000870E0000}"/>
    <cellStyle name="Normal 756" xfId="1757" xr:uid="{00000000-0005-0000-0000-0000880E0000}"/>
    <cellStyle name="Normal 757" xfId="1758" xr:uid="{00000000-0005-0000-0000-0000890E0000}"/>
    <cellStyle name="Normal 758" xfId="1759" xr:uid="{00000000-0005-0000-0000-00008A0E0000}"/>
    <cellStyle name="Normal 759" xfId="1760" xr:uid="{00000000-0005-0000-0000-00008B0E0000}"/>
    <cellStyle name="Normal 76" xfId="1075" xr:uid="{00000000-0005-0000-0000-00008C0E0000}"/>
    <cellStyle name="Normal 760" xfId="1761" xr:uid="{00000000-0005-0000-0000-00008D0E0000}"/>
    <cellStyle name="Normal 761" xfId="1762" xr:uid="{00000000-0005-0000-0000-00008E0E0000}"/>
    <cellStyle name="Normal 762" xfId="1763" xr:uid="{00000000-0005-0000-0000-00008F0E0000}"/>
    <cellStyle name="Normal 763" xfId="1764" xr:uid="{00000000-0005-0000-0000-0000900E0000}"/>
    <cellStyle name="Normal 764" xfId="1765" xr:uid="{00000000-0005-0000-0000-0000910E0000}"/>
    <cellStyle name="Normal 765" xfId="1766" xr:uid="{00000000-0005-0000-0000-0000920E0000}"/>
    <cellStyle name="Normal 766" xfId="1767" xr:uid="{00000000-0005-0000-0000-0000930E0000}"/>
    <cellStyle name="Normal 767" xfId="1768" xr:uid="{00000000-0005-0000-0000-0000940E0000}"/>
    <cellStyle name="Normal 768" xfId="1769" xr:uid="{00000000-0005-0000-0000-0000950E0000}"/>
    <cellStyle name="Normal 769" xfId="1770" xr:uid="{00000000-0005-0000-0000-0000960E0000}"/>
    <cellStyle name="Normal 77" xfId="1076" xr:uid="{00000000-0005-0000-0000-0000970E0000}"/>
    <cellStyle name="Normal 770" xfId="1771" xr:uid="{00000000-0005-0000-0000-0000980E0000}"/>
    <cellStyle name="Normal 771" xfId="1772" xr:uid="{00000000-0005-0000-0000-0000990E0000}"/>
    <cellStyle name="Normal 772" xfId="1773" xr:uid="{00000000-0005-0000-0000-00009A0E0000}"/>
    <cellStyle name="Normal 773" xfId="1774" xr:uid="{00000000-0005-0000-0000-00009B0E0000}"/>
    <cellStyle name="Normal 774" xfId="1775" xr:uid="{00000000-0005-0000-0000-00009C0E0000}"/>
    <cellStyle name="Normal 775" xfId="1776" xr:uid="{00000000-0005-0000-0000-00009D0E0000}"/>
    <cellStyle name="Normal 776" xfId="1777" xr:uid="{00000000-0005-0000-0000-00009E0E0000}"/>
    <cellStyle name="Normal 777" xfId="1778" xr:uid="{00000000-0005-0000-0000-00009F0E0000}"/>
    <cellStyle name="Normal 778" xfId="1779" xr:uid="{00000000-0005-0000-0000-0000A00E0000}"/>
    <cellStyle name="Normal 779" xfId="1780" xr:uid="{00000000-0005-0000-0000-0000A10E0000}"/>
    <cellStyle name="Normal 78" xfId="1077" xr:uid="{00000000-0005-0000-0000-0000A20E0000}"/>
    <cellStyle name="Normal 780" xfId="1781" xr:uid="{00000000-0005-0000-0000-0000A30E0000}"/>
    <cellStyle name="Normal 781" xfId="1782" xr:uid="{00000000-0005-0000-0000-0000A40E0000}"/>
    <cellStyle name="Normal 782" xfId="1783" xr:uid="{00000000-0005-0000-0000-0000A50E0000}"/>
    <cellStyle name="Normal 783" xfId="1784" xr:uid="{00000000-0005-0000-0000-0000A60E0000}"/>
    <cellStyle name="Normal 784" xfId="1785" xr:uid="{00000000-0005-0000-0000-0000A70E0000}"/>
    <cellStyle name="Normal 785" xfId="1786" xr:uid="{00000000-0005-0000-0000-0000A80E0000}"/>
    <cellStyle name="Normal 786" xfId="1787" xr:uid="{00000000-0005-0000-0000-0000A90E0000}"/>
    <cellStyle name="Normal 787" xfId="1788" xr:uid="{00000000-0005-0000-0000-0000AA0E0000}"/>
    <cellStyle name="Normal 788" xfId="1789" xr:uid="{00000000-0005-0000-0000-0000AB0E0000}"/>
    <cellStyle name="Normal 789" xfId="1790" xr:uid="{00000000-0005-0000-0000-0000AC0E0000}"/>
    <cellStyle name="Normal 79" xfId="1078" xr:uid="{00000000-0005-0000-0000-0000AD0E0000}"/>
    <cellStyle name="Normal 790" xfId="1791" xr:uid="{00000000-0005-0000-0000-0000AE0E0000}"/>
    <cellStyle name="Normal 791" xfId="1792" xr:uid="{00000000-0005-0000-0000-0000AF0E0000}"/>
    <cellStyle name="Normal 792" xfId="1793" xr:uid="{00000000-0005-0000-0000-0000B00E0000}"/>
    <cellStyle name="Normal 793" xfId="1794" xr:uid="{00000000-0005-0000-0000-0000B10E0000}"/>
    <cellStyle name="Normal 794" xfId="1795" xr:uid="{00000000-0005-0000-0000-0000B20E0000}"/>
    <cellStyle name="Normal 795" xfId="1796" xr:uid="{00000000-0005-0000-0000-0000B30E0000}"/>
    <cellStyle name="Normal 796" xfId="1797" xr:uid="{00000000-0005-0000-0000-0000B40E0000}"/>
    <cellStyle name="Normal 797" xfId="1798" xr:uid="{00000000-0005-0000-0000-0000B50E0000}"/>
    <cellStyle name="Normal 798" xfId="1799" xr:uid="{00000000-0005-0000-0000-0000B60E0000}"/>
    <cellStyle name="Normal 799" xfId="1800" xr:uid="{00000000-0005-0000-0000-0000B70E0000}"/>
    <cellStyle name="Normal 8" xfId="17" xr:uid="{00000000-0005-0000-0000-0000B80E0000}"/>
    <cellStyle name="Normal 8 2" xfId="377" xr:uid="{00000000-0005-0000-0000-0000B90E0000}"/>
    <cellStyle name="Normal 8 2 2" xfId="1004" xr:uid="{00000000-0005-0000-0000-0000BA0E0000}"/>
    <cellStyle name="Normal 8 3" xfId="3157" xr:uid="{00000000-0005-0000-0000-0000BB0E0000}"/>
    <cellStyle name="Normal 80" xfId="1079" xr:uid="{00000000-0005-0000-0000-0000BC0E0000}"/>
    <cellStyle name="Normal 800" xfId="1801" xr:uid="{00000000-0005-0000-0000-0000BD0E0000}"/>
    <cellStyle name="Normal 801" xfId="1802" xr:uid="{00000000-0005-0000-0000-0000BE0E0000}"/>
    <cellStyle name="Normal 802" xfId="1803" xr:uid="{00000000-0005-0000-0000-0000BF0E0000}"/>
    <cellStyle name="Normal 803" xfId="1804" xr:uid="{00000000-0005-0000-0000-0000C00E0000}"/>
    <cellStyle name="Normal 804" xfId="1805" xr:uid="{00000000-0005-0000-0000-0000C10E0000}"/>
    <cellStyle name="Normal 805" xfId="1806" xr:uid="{00000000-0005-0000-0000-0000C20E0000}"/>
    <cellStyle name="Normal 806" xfId="1807" xr:uid="{00000000-0005-0000-0000-0000C30E0000}"/>
    <cellStyle name="Normal 807" xfId="1808" xr:uid="{00000000-0005-0000-0000-0000C40E0000}"/>
    <cellStyle name="Normal 808" xfId="1809" xr:uid="{00000000-0005-0000-0000-0000C50E0000}"/>
    <cellStyle name="Normal 809" xfId="1810" xr:uid="{00000000-0005-0000-0000-0000C60E0000}"/>
    <cellStyle name="Normal 81" xfId="1080" xr:uid="{00000000-0005-0000-0000-0000C70E0000}"/>
    <cellStyle name="Normal 810" xfId="1811" xr:uid="{00000000-0005-0000-0000-0000C80E0000}"/>
    <cellStyle name="Normal 811" xfId="1812" xr:uid="{00000000-0005-0000-0000-0000C90E0000}"/>
    <cellStyle name="Normal 812" xfId="1813" xr:uid="{00000000-0005-0000-0000-0000CA0E0000}"/>
    <cellStyle name="Normal 813" xfId="1814" xr:uid="{00000000-0005-0000-0000-0000CB0E0000}"/>
    <cellStyle name="Normal 814" xfId="1815" xr:uid="{00000000-0005-0000-0000-0000CC0E0000}"/>
    <cellStyle name="Normal 815" xfId="1816" xr:uid="{00000000-0005-0000-0000-0000CD0E0000}"/>
    <cellStyle name="Normal 816" xfId="1817" xr:uid="{00000000-0005-0000-0000-0000CE0E0000}"/>
    <cellStyle name="Normal 817" xfId="1818" xr:uid="{00000000-0005-0000-0000-0000CF0E0000}"/>
    <cellStyle name="Normal 818" xfId="1819" xr:uid="{00000000-0005-0000-0000-0000D00E0000}"/>
    <cellStyle name="Normal 819" xfId="1820" xr:uid="{00000000-0005-0000-0000-0000D10E0000}"/>
    <cellStyle name="Normal 82" xfId="1081" xr:uid="{00000000-0005-0000-0000-0000D20E0000}"/>
    <cellStyle name="Normal 820" xfId="1821" xr:uid="{00000000-0005-0000-0000-0000D30E0000}"/>
    <cellStyle name="Normal 821" xfId="1822" xr:uid="{00000000-0005-0000-0000-0000D40E0000}"/>
    <cellStyle name="Normal 822" xfId="1823" xr:uid="{00000000-0005-0000-0000-0000D50E0000}"/>
    <cellStyle name="Normal 823" xfId="1824" xr:uid="{00000000-0005-0000-0000-0000D60E0000}"/>
    <cellStyle name="Normal 824" xfId="1825" xr:uid="{00000000-0005-0000-0000-0000D70E0000}"/>
    <cellStyle name="Normal 825" xfId="1826" xr:uid="{00000000-0005-0000-0000-0000D80E0000}"/>
    <cellStyle name="Normal 826" xfId="1827" xr:uid="{00000000-0005-0000-0000-0000D90E0000}"/>
    <cellStyle name="Normal 827" xfId="1828" xr:uid="{00000000-0005-0000-0000-0000DA0E0000}"/>
    <cellStyle name="Normal 828" xfId="1829" xr:uid="{00000000-0005-0000-0000-0000DB0E0000}"/>
    <cellStyle name="Normal 829" xfId="1830" xr:uid="{00000000-0005-0000-0000-0000DC0E0000}"/>
    <cellStyle name="Normal 83" xfId="1082" xr:uid="{00000000-0005-0000-0000-0000DD0E0000}"/>
    <cellStyle name="Normal 830" xfId="1831" xr:uid="{00000000-0005-0000-0000-0000DE0E0000}"/>
    <cellStyle name="Normal 831" xfId="1832" xr:uid="{00000000-0005-0000-0000-0000DF0E0000}"/>
    <cellStyle name="Normal 832" xfId="1833" xr:uid="{00000000-0005-0000-0000-0000E00E0000}"/>
    <cellStyle name="Normal 833" xfId="1834" xr:uid="{00000000-0005-0000-0000-0000E10E0000}"/>
    <cellStyle name="Normal 834" xfId="1835" xr:uid="{00000000-0005-0000-0000-0000E20E0000}"/>
    <cellStyle name="Normal 835" xfId="1836" xr:uid="{00000000-0005-0000-0000-0000E30E0000}"/>
    <cellStyle name="Normal 836" xfId="1837" xr:uid="{00000000-0005-0000-0000-0000E40E0000}"/>
    <cellStyle name="Normal 837" xfId="1838" xr:uid="{00000000-0005-0000-0000-0000E50E0000}"/>
    <cellStyle name="Normal 838" xfId="1839" xr:uid="{00000000-0005-0000-0000-0000E60E0000}"/>
    <cellStyle name="Normal 839" xfId="1840" xr:uid="{00000000-0005-0000-0000-0000E70E0000}"/>
    <cellStyle name="Normal 84" xfId="1083" xr:uid="{00000000-0005-0000-0000-0000E80E0000}"/>
    <cellStyle name="Normal 840" xfId="1841" xr:uid="{00000000-0005-0000-0000-0000E90E0000}"/>
    <cellStyle name="Normal 841" xfId="1842" xr:uid="{00000000-0005-0000-0000-0000EA0E0000}"/>
    <cellStyle name="Normal 842" xfId="1843" xr:uid="{00000000-0005-0000-0000-0000EB0E0000}"/>
    <cellStyle name="Normal 843" xfId="1844" xr:uid="{00000000-0005-0000-0000-0000EC0E0000}"/>
    <cellStyle name="Normal 844" xfId="1845" xr:uid="{00000000-0005-0000-0000-0000ED0E0000}"/>
    <cellStyle name="Normal 845" xfId="1846" xr:uid="{00000000-0005-0000-0000-0000EE0E0000}"/>
    <cellStyle name="Normal 846" xfId="1847" xr:uid="{00000000-0005-0000-0000-0000EF0E0000}"/>
    <cellStyle name="Normal 847" xfId="1848" xr:uid="{00000000-0005-0000-0000-0000F00E0000}"/>
    <cellStyle name="Normal 848" xfId="1849" xr:uid="{00000000-0005-0000-0000-0000F10E0000}"/>
    <cellStyle name="Normal 849" xfId="1850" xr:uid="{00000000-0005-0000-0000-0000F20E0000}"/>
    <cellStyle name="Normal 85" xfId="1084" xr:uid="{00000000-0005-0000-0000-0000F30E0000}"/>
    <cellStyle name="Normal 850" xfId="1851" xr:uid="{00000000-0005-0000-0000-0000F40E0000}"/>
    <cellStyle name="Normal 851" xfId="1852" xr:uid="{00000000-0005-0000-0000-0000F50E0000}"/>
    <cellStyle name="Normal 852" xfId="1853" xr:uid="{00000000-0005-0000-0000-0000F60E0000}"/>
    <cellStyle name="Normal 853" xfId="1854" xr:uid="{00000000-0005-0000-0000-0000F70E0000}"/>
    <cellStyle name="Normal 854" xfId="1855" xr:uid="{00000000-0005-0000-0000-0000F80E0000}"/>
    <cellStyle name="Normal 855" xfId="1856" xr:uid="{00000000-0005-0000-0000-0000F90E0000}"/>
    <cellStyle name="Normal 856" xfId="1857" xr:uid="{00000000-0005-0000-0000-0000FA0E0000}"/>
    <cellStyle name="Normal 857" xfId="1858" xr:uid="{00000000-0005-0000-0000-0000FB0E0000}"/>
    <cellStyle name="Normal 858" xfId="1859" xr:uid="{00000000-0005-0000-0000-0000FC0E0000}"/>
    <cellStyle name="Normal 859" xfId="1860" xr:uid="{00000000-0005-0000-0000-0000FD0E0000}"/>
    <cellStyle name="Normal 86" xfId="1085" xr:uid="{00000000-0005-0000-0000-0000FE0E0000}"/>
    <cellStyle name="Normal 860" xfId="1861" xr:uid="{00000000-0005-0000-0000-0000FF0E0000}"/>
    <cellStyle name="Normal 861" xfId="1862" xr:uid="{00000000-0005-0000-0000-0000000F0000}"/>
    <cellStyle name="Normal 862" xfId="1863" xr:uid="{00000000-0005-0000-0000-0000010F0000}"/>
    <cellStyle name="Normal 863" xfId="1864" xr:uid="{00000000-0005-0000-0000-0000020F0000}"/>
    <cellStyle name="Normal 864" xfId="1865" xr:uid="{00000000-0005-0000-0000-0000030F0000}"/>
    <cellStyle name="Normal 865" xfId="1866" xr:uid="{00000000-0005-0000-0000-0000040F0000}"/>
    <cellStyle name="Normal 866" xfId="1867" xr:uid="{00000000-0005-0000-0000-0000050F0000}"/>
    <cellStyle name="Normal 867" xfId="1868" xr:uid="{00000000-0005-0000-0000-0000060F0000}"/>
    <cellStyle name="Normal 868" xfId="1869" xr:uid="{00000000-0005-0000-0000-0000070F0000}"/>
    <cellStyle name="Normal 869" xfId="1870" xr:uid="{00000000-0005-0000-0000-0000080F0000}"/>
    <cellStyle name="Normal 87" xfId="1086" xr:uid="{00000000-0005-0000-0000-0000090F0000}"/>
    <cellStyle name="Normal 870" xfId="1871" xr:uid="{00000000-0005-0000-0000-00000A0F0000}"/>
    <cellStyle name="Normal 871" xfId="1872" xr:uid="{00000000-0005-0000-0000-00000B0F0000}"/>
    <cellStyle name="Normal 872" xfId="1873" xr:uid="{00000000-0005-0000-0000-00000C0F0000}"/>
    <cellStyle name="Normal 873" xfId="1874" xr:uid="{00000000-0005-0000-0000-00000D0F0000}"/>
    <cellStyle name="Normal 874" xfId="1875" xr:uid="{00000000-0005-0000-0000-00000E0F0000}"/>
    <cellStyle name="Normal 875" xfId="1876" xr:uid="{00000000-0005-0000-0000-00000F0F0000}"/>
    <cellStyle name="Normal 876" xfId="1877" xr:uid="{00000000-0005-0000-0000-0000100F0000}"/>
    <cellStyle name="Normal 877" xfId="1878" xr:uid="{00000000-0005-0000-0000-0000110F0000}"/>
    <cellStyle name="Normal 878" xfId="1879" xr:uid="{00000000-0005-0000-0000-0000120F0000}"/>
    <cellStyle name="Normal 879" xfId="1880" xr:uid="{00000000-0005-0000-0000-0000130F0000}"/>
    <cellStyle name="Normal 88" xfId="1087" xr:uid="{00000000-0005-0000-0000-0000140F0000}"/>
    <cellStyle name="Normal 880" xfId="1881" xr:uid="{00000000-0005-0000-0000-0000150F0000}"/>
    <cellStyle name="Normal 881" xfId="1882" xr:uid="{00000000-0005-0000-0000-0000160F0000}"/>
    <cellStyle name="Normal 882" xfId="1883" xr:uid="{00000000-0005-0000-0000-0000170F0000}"/>
    <cellStyle name="Normal 883" xfId="1884" xr:uid="{00000000-0005-0000-0000-0000180F0000}"/>
    <cellStyle name="Normal 884" xfId="1885" xr:uid="{00000000-0005-0000-0000-0000190F0000}"/>
    <cellStyle name="Normal 885" xfId="1886" xr:uid="{00000000-0005-0000-0000-00001A0F0000}"/>
    <cellStyle name="Normal 886" xfId="1887" xr:uid="{00000000-0005-0000-0000-00001B0F0000}"/>
    <cellStyle name="Normal 887" xfId="1888" xr:uid="{00000000-0005-0000-0000-00001C0F0000}"/>
    <cellStyle name="Normal 888" xfId="1889" xr:uid="{00000000-0005-0000-0000-00001D0F0000}"/>
    <cellStyle name="Normal 889" xfId="1890" xr:uid="{00000000-0005-0000-0000-00001E0F0000}"/>
    <cellStyle name="Normal 89" xfId="1088" xr:uid="{00000000-0005-0000-0000-00001F0F0000}"/>
    <cellStyle name="Normal 890" xfId="1891" xr:uid="{00000000-0005-0000-0000-0000200F0000}"/>
    <cellStyle name="Normal 891" xfId="1892" xr:uid="{00000000-0005-0000-0000-0000210F0000}"/>
    <cellStyle name="Normal 892" xfId="1893" xr:uid="{00000000-0005-0000-0000-0000220F0000}"/>
    <cellStyle name="Normal 893" xfId="1894" xr:uid="{00000000-0005-0000-0000-0000230F0000}"/>
    <cellStyle name="Normal 894" xfId="1895" xr:uid="{00000000-0005-0000-0000-0000240F0000}"/>
    <cellStyle name="Normal 895" xfId="1896" xr:uid="{00000000-0005-0000-0000-0000250F0000}"/>
    <cellStyle name="Normal 896" xfId="1897" xr:uid="{00000000-0005-0000-0000-0000260F0000}"/>
    <cellStyle name="Normal 897" xfId="1898" xr:uid="{00000000-0005-0000-0000-0000270F0000}"/>
    <cellStyle name="Normal 898" xfId="1899" xr:uid="{00000000-0005-0000-0000-0000280F0000}"/>
    <cellStyle name="Normal 899" xfId="1900" xr:uid="{00000000-0005-0000-0000-0000290F0000}"/>
    <cellStyle name="Normal 9" xfId="5" xr:uid="{00000000-0005-0000-0000-00002A0F0000}"/>
    <cellStyle name="Normal 9 2" xfId="379" xr:uid="{00000000-0005-0000-0000-00002B0F0000}"/>
    <cellStyle name="Normal 9 3" xfId="378" xr:uid="{00000000-0005-0000-0000-00002C0F0000}"/>
    <cellStyle name="Normal 9 4" xfId="1005" xr:uid="{00000000-0005-0000-0000-00002D0F0000}"/>
    <cellStyle name="Normal 9 5" xfId="3163" xr:uid="{00000000-0005-0000-0000-00002E0F0000}"/>
    <cellStyle name="Normal 90" xfId="1089" xr:uid="{00000000-0005-0000-0000-00002F0F0000}"/>
    <cellStyle name="Normal 900" xfId="1901" xr:uid="{00000000-0005-0000-0000-0000300F0000}"/>
    <cellStyle name="Normal 901" xfId="1902" xr:uid="{00000000-0005-0000-0000-0000310F0000}"/>
    <cellStyle name="Normal 902" xfId="1903" xr:uid="{00000000-0005-0000-0000-0000320F0000}"/>
    <cellStyle name="Normal 903" xfId="1904" xr:uid="{00000000-0005-0000-0000-0000330F0000}"/>
    <cellStyle name="Normal 904" xfId="1905" xr:uid="{00000000-0005-0000-0000-0000340F0000}"/>
    <cellStyle name="Normal 905" xfId="1906" xr:uid="{00000000-0005-0000-0000-0000350F0000}"/>
    <cellStyle name="Normal 906" xfId="1907" xr:uid="{00000000-0005-0000-0000-0000360F0000}"/>
    <cellStyle name="Normal 907" xfId="1908" xr:uid="{00000000-0005-0000-0000-0000370F0000}"/>
    <cellStyle name="Normal 908" xfId="1909" xr:uid="{00000000-0005-0000-0000-0000380F0000}"/>
    <cellStyle name="Normal 909" xfId="1910" xr:uid="{00000000-0005-0000-0000-0000390F0000}"/>
    <cellStyle name="Normal 91" xfId="1090" xr:uid="{00000000-0005-0000-0000-00003A0F0000}"/>
    <cellStyle name="Normal 910" xfId="1911" xr:uid="{00000000-0005-0000-0000-00003B0F0000}"/>
    <cellStyle name="Normal 911" xfId="1912" xr:uid="{00000000-0005-0000-0000-00003C0F0000}"/>
    <cellStyle name="Normal 912" xfId="1913" xr:uid="{00000000-0005-0000-0000-00003D0F0000}"/>
    <cellStyle name="Normal 913" xfId="1914" xr:uid="{00000000-0005-0000-0000-00003E0F0000}"/>
    <cellStyle name="Normal 914" xfId="1915" xr:uid="{00000000-0005-0000-0000-00003F0F0000}"/>
    <cellStyle name="Normal 915" xfId="1916" xr:uid="{00000000-0005-0000-0000-0000400F0000}"/>
    <cellStyle name="Normal 916" xfId="1917" xr:uid="{00000000-0005-0000-0000-0000410F0000}"/>
    <cellStyle name="Normal 917" xfId="1918" xr:uid="{00000000-0005-0000-0000-0000420F0000}"/>
    <cellStyle name="Normal 918" xfId="1919" xr:uid="{00000000-0005-0000-0000-0000430F0000}"/>
    <cellStyle name="Normal 919" xfId="1920" xr:uid="{00000000-0005-0000-0000-0000440F0000}"/>
    <cellStyle name="Normal 92" xfId="1091" xr:uid="{00000000-0005-0000-0000-0000450F0000}"/>
    <cellStyle name="Normal 920" xfId="1921" xr:uid="{00000000-0005-0000-0000-0000460F0000}"/>
    <cellStyle name="Normal 921" xfId="1922" xr:uid="{00000000-0005-0000-0000-0000470F0000}"/>
    <cellStyle name="Normal 922" xfId="1923" xr:uid="{00000000-0005-0000-0000-0000480F0000}"/>
    <cellStyle name="Normal 923" xfId="1924" xr:uid="{00000000-0005-0000-0000-0000490F0000}"/>
    <cellStyle name="Normal 924" xfId="1925" xr:uid="{00000000-0005-0000-0000-00004A0F0000}"/>
    <cellStyle name="Normal 925" xfId="1926" xr:uid="{00000000-0005-0000-0000-00004B0F0000}"/>
    <cellStyle name="Normal 926" xfId="1927" xr:uid="{00000000-0005-0000-0000-00004C0F0000}"/>
    <cellStyle name="Normal 927" xfId="1928" xr:uid="{00000000-0005-0000-0000-00004D0F0000}"/>
    <cellStyle name="Normal 928" xfId="1929" xr:uid="{00000000-0005-0000-0000-00004E0F0000}"/>
    <cellStyle name="Normal 929" xfId="1930" xr:uid="{00000000-0005-0000-0000-00004F0F0000}"/>
    <cellStyle name="Normal 93" xfId="1092" xr:uid="{00000000-0005-0000-0000-0000500F0000}"/>
    <cellStyle name="Normal 930" xfId="1931" xr:uid="{00000000-0005-0000-0000-0000510F0000}"/>
    <cellStyle name="Normal 931" xfId="1932" xr:uid="{00000000-0005-0000-0000-0000520F0000}"/>
    <cellStyle name="Normal 932" xfId="1933" xr:uid="{00000000-0005-0000-0000-0000530F0000}"/>
    <cellStyle name="Normal 933" xfId="1934" xr:uid="{00000000-0005-0000-0000-0000540F0000}"/>
    <cellStyle name="Normal 934" xfId="1935" xr:uid="{00000000-0005-0000-0000-0000550F0000}"/>
    <cellStyle name="Normal 935" xfId="1936" xr:uid="{00000000-0005-0000-0000-0000560F0000}"/>
    <cellStyle name="Normal 936" xfId="1937" xr:uid="{00000000-0005-0000-0000-0000570F0000}"/>
    <cellStyle name="Normal 937" xfId="1938" xr:uid="{00000000-0005-0000-0000-0000580F0000}"/>
    <cellStyle name="Normal 938" xfId="1939" xr:uid="{00000000-0005-0000-0000-0000590F0000}"/>
    <cellStyle name="Normal 939" xfId="1940" xr:uid="{00000000-0005-0000-0000-00005A0F0000}"/>
    <cellStyle name="Normal 94" xfId="1093" xr:uid="{00000000-0005-0000-0000-00005B0F0000}"/>
    <cellStyle name="Normal 940" xfId="1941" xr:uid="{00000000-0005-0000-0000-00005C0F0000}"/>
    <cellStyle name="Normal 941" xfId="1942" xr:uid="{00000000-0005-0000-0000-00005D0F0000}"/>
    <cellStyle name="Normal 942" xfId="1943" xr:uid="{00000000-0005-0000-0000-00005E0F0000}"/>
    <cellStyle name="Normal 943" xfId="1944" xr:uid="{00000000-0005-0000-0000-00005F0F0000}"/>
    <cellStyle name="Normal 944" xfId="1945" xr:uid="{00000000-0005-0000-0000-0000600F0000}"/>
    <cellStyle name="Normal 945" xfId="1946" xr:uid="{00000000-0005-0000-0000-0000610F0000}"/>
    <cellStyle name="Normal 946" xfId="1947" xr:uid="{00000000-0005-0000-0000-0000620F0000}"/>
    <cellStyle name="Normal 947" xfId="1948" xr:uid="{00000000-0005-0000-0000-0000630F0000}"/>
    <cellStyle name="Normal 948" xfId="1949" xr:uid="{00000000-0005-0000-0000-0000640F0000}"/>
    <cellStyle name="Normal 949" xfId="1950" xr:uid="{00000000-0005-0000-0000-0000650F0000}"/>
    <cellStyle name="Normal 95" xfId="1094" xr:uid="{00000000-0005-0000-0000-0000660F0000}"/>
    <cellStyle name="Normal 950" xfId="1951" xr:uid="{00000000-0005-0000-0000-0000670F0000}"/>
    <cellStyle name="Normal 951" xfId="1952" xr:uid="{00000000-0005-0000-0000-0000680F0000}"/>
    <cellStyle name="Normal 952" xfId="1953" xr:uid="{00000000-0005-0000-0000-0000690F0000}"/>
    <cellStyle name="Normal 953" xfId="1954" xr:uid="{00000000-0005-0000-0000-00006A0F0000}"/>
    <cellStyle name="Normal 954" xfId="1955" xr:uid="{00000000-0005-0000-0000-00006B0F0000}"/>
    <cellStyle name="Normal 955" xfId="1956" xr:uid="{00000000-0005-0000-0000-00006C0F0000}"/>
    <cellStyle name="Normal 956" xfId="1957" xr:uid="{00000000-0005-0000-0000-00006D0F0000}"/>
    <cellStyle name="Normal 957" xfId="1958" xr:uid="{00000000-0005-0000-0000-00006E0F0000}"/>
    <cellStyle name="Normal 958" xfId="1959" xr:uid="{00000000-0005-0000-0000-00006F0F0000}"/>
    <cellStyle name="Normal 959" xfId="1960" xr:uid="{00000000-0005-0000-0000-0000700F0000}"/>
    <cellStyle name="Normal 96" xfId="1095" xr:uid="{00000000-0005-0000-0000-0000710F0000}"/>
    <cellStyle name="Normal 960" xfId="1961" xr:uid="{00000000-0005-0000-0000-0000720F0000}"/>
    <cellStyle name="Normal 961" xfId="1962" xr:uid="{00000000-0005-0000-0000-0000730F0000}"/>
    <cellStyle name="Normal 962" xfId="1963" xr:uid="{00000000-0005-0000-0000-0000740F0000}"/>
    <cellStyle name="Normal 963" xfId="1964" xr:uid="{00000000-0005-0000-0000-0000750F0000}"/>
    <cellStyle name="Normal 964" xfId="1965" xr:uid="{00000000-0005-0000-0000-0000760F0000}"/>
    <cellStyle name="Normal 965" xfId="1966" xr:uid="{00000000-0005-0000-0000-0000770F0000}"/>
    <cellStyle name="Normal 966" xfId="1967" xr:uid="{00000000-0005-0000-0000-0000780F0000}"/>
    <cellStyle name="Normal 967" xfId="1968" xr:uid="{00000000-0005-0000-0000-0000790F0000}"/>
    <cellStyle name="Normal 968" xfId="1969" xr:uid="{00000000-0005-0000-0000-00007A0F0000}"/>
    <cellStyle name="Normal 969" xfId="1970" xr:uid="{00000000-0005-0000-0000-00007B0F0000}"/>
    <cellStyle name="Normal 97" xfId="1096" xr:uid="{00000000-0005-0000-0000-00007C0F0000}"/>
    <cellStyle name="Normal 970" xfId="1971" xr:uid="{00000000-0005-0000-0000-00007D0F0000}"/>
    <cellStyle name="Normal 971" xfId="1972" xr:uid="{00000000-0005-0000-0000-00007E0F0000}"/>
    <cellStyle name="Normal 972" xfId="1973" xr:uid="{00000000-0005-0000-0000-00007F0F0000}"/>
    <cellStyle name="Normal 973" xfId="1974" xr:uid="{00000000-0005-0000-0000-0000800F0000}"/>
    <cellStyle name="Normal 974" xfId="1975" xr:uid="{00000000-0005-0000-0000-0000810F0000}"/>
    <cellStyle name="Normal 975" xfId="1976" xr:uid="{00000000-0005-0000-0000-0000820F0000}"/>
    <cellStyle name="Normal 976" xfId="1977" xr:uid="{00000000-0005-0000-0000-0000830F0000}"/>
    <cellStyle name="Normal 977" xfId="1978" xr:uid="{00000000-0005-0000-0000-0000840F0000}"/>
    <cellStyle name="Normal 978" xfId="1979" xr:uid="{00000000-0005-0000-0000-0000850F0000}"/>
    <cellStyle name="Normal 979" xfId="1980" xr:uid="{00000000-0005-0000-0000-0000860F0000}"/>
    <cellStyle name="Normal 98" xfId="1097" xr:uid="{00000000-0005-0000-0000-0000870F0000}"/>
    <cellStyle name="Normal 980" xfId="1981" xr:uid="{00000000-0005-0000-0000-0000880F0000}"/>
    <cellStyle name="Normal 981" xfId="1982" xr:uid="{00000000-0005-0000-0000-0000890F0000}"/>
    <cellStyle name="Normal 982" xfId="1983" xr:uid="{00000000-0005-0000-0000-00008A0F0000}"/>
    <cellStyle name="Normal 983" xfId="1984" xr:uid="{00000000-0005-0000-0000-00008B0F0000}"/>
    <cellStyle name="Normal 984" xfId="1985" xr:uid="{00000000-0005-0000-0000-00008C0F0000}"/>
    <cellStyle name="Normal 985" xfId="1986" xr:uid="{00000000-0005-0000-0000-00008D0F0000}"/>
    <cellStyle name="Normal 986" xfId="1987" xr:uid="{00000000-0005-0000-0000-00008E0F0000}"/>
    <cellStyle name="Normal 987" xfId="1988" xr:uid="{00000000-0005-0000-0000-00008F0F0000}"/>
    <cellStyle name="Normal 988" xfId="1989" xr:uid="{00000000-0005-0000-0000-0000900F0000}"/>
    <cellStyle name="Normal 989" xfId="1990" xr:uid="{00000000-0005-0000-0000-0000910F0000}"/>
    <cellStyle name="Normal 99" xfId="1098" xr:uid="{00000000-0005-0000-0000-0000920F0000}"/>
    <cellStyle name="Normal 990" xfId="1991" xr:uid="{00000000-0005-0000-0000-0000930F0000}"/>
    <cellStyle name="Normal 991" xfId="1992" xr:uid="{00000000-0005-0000-0000-0000940F0000}"/>
    <cellStyle name="Normal 992" xfId="1993" xr:uid="{00000000-0005-0000-0000-0000950F0000}"/>
    <cellStyle name="Normal 993" xfId="1994" xr:uid="{00000000-0005-0000-0000-0000960F0000}"/>
    <cellStyle name="Normal 994" xfId="1995" xr:uid="{00000000-0005-0000-0000-0000970F0000}"/>
    <cellStyle name="Normal 995" xfId="1996" xr:uid="{00000000-0005-0000-0000-0000980F0000}"/>
    <cellStyle name="Normal 996" xfId="1997" xr:uid="{00000000-0005-0000-0000-0000990F0000}"/>
    <cellStyle name="Normal 997" xfId="1998" xr:uid="{00000000-0005-0000-0000-00009A0F0000}"/>
    <cellStyle name="Normal 998" xfId="1999" xr:uid="{00000000-0005-0000-0000-00009B0F0000}"/>
    <cellStyle name="Normal 999" xfId="2000" xr:uid="{00000000-0005-0000-0000-00009C0F0000}"/>
    <cellStyle name="normální_Graf III.5_ZOI_IV_2008_III_2_novy" xfId="2" xr:uid="{00000000-0005-0000-0000-00009D0F0000}"/>
    <cellStyle name="normální_III.2 Prognóza" xfId="3" xr:uid="{00000000-0005-0000-0000-00009E0F0000}"/>
    <cellStyle name="Note" xfId="54" builtinId="10" customBuiltin="1"/>
    <cellStyle name="Note 2" xfId="183" xr:uid="{00000000-0005-0000-0000-00009F0F0000}"/>
    <cellStyle name="Note 2 2" xfId="304" xr:uid="{00000000-0005-0000-0000-0000A00F0000}"/>
    <cellStyle name="Note 2 2 2" xfId="3693" xr:uid="{00000000-0005-0000-0000-0000A10F0000}"/>
    <cellStyle name="Note 2 3" xfId="606" xr:uid="{00000000-0005-0000-0000-0000A20F0000}"/>
    <cellStyle name="Note 2 4" xfId="869" xr:uid="{00000000-0005-0000-0000-0000A30F0000}"/>
    <cellStyle name="Note 2 5" xfId="3521" xr:uid="{00000000-0005-0000-0000-0000A40F0000}"/>
    <cellStyle name="Note 2 5 2" xfId="4146" xr:uid="{00000000-0005-0000-0000-0000A50F0000}"/>
    <cellStyle name="Note 2 6" xfId="3626" xr:uid="{00000000-0005-0000-0000-0000A60F0000}"/>
    <cellStyle name="Note 3" xfId="185" xr:uid="{00000000-0005-0000-0000-0000A70F0000}"/>
    <cellStyle name="Note 3 2" xfId="306" xr:uid="{00000000-0005-0000-0000-0000A80F0000}"/>
    <cellStyle name="Note 3 2 2" xfId="3695" xr:uid="{00000000-0005-0000-0000-0000A90F0000}"/>
    <cellStyle name="Note 3 3" xfId="870" xr:uid="{00000000-0005-0000-0000-0000AA0F0000}"/>
    <cellStyle name="Note 3 4" xfId="3628" xr:uid="{00000000-0005-0000-0000-0000AB0F0000}"/>
    <cellStyle name="Note 4" xfId="199" xr:uid="{00000000-0005-0000-0000-0000AC0F0000}"/>
    <cellStyle name="Note 4 2" xfId="320" xr:uid="{00000000-0005-0000-0000-0000AD0F0000}"/>
    <cellStyle name="Note 4 2 2" xfId="3709" xr:uid="{00000000-0005-0000-0000-0000AE0F0000}"/>
    <cellStyle name="Note 4 3" xfId="871" xr:uid="{00000000-0005-0000-0000-0000AF0F0000}"/>
    <cellStyle name="Note 4 4" xfId="3642" xr:uid="{00000000-0005-0000-0000-0000B00F0000}"/>
    <cellStyle name="Note 5" xfId="213" xr:uid="{00000000-0005-0000-0000-0000B10F0000}"/>
    <cellStyle name="Note 5 2" xfId="872" xr:uid="{00000000-0005-0000-0000-0000B20F0000}"/>
    <cellStyle name="Note 5 3" xfId="3656" xr:uid="{00000000-0005-0000-0000-0000B30F0000}"/>
    <cellStyle name="Note 6" xfId="143" xr:uid="{00000000-0005-0000-0000-0000B40F0000}"/>
    <cellStyle name="Note 6 2" xfId="873" xr:uid="{00000000-0005-0000-0000-0000B50F0000}"/>
    <cellStyle name="Note 6 3" xfId="3613" xr:uid="{00000000-0005-0000-0000-0000B60F0000}"/>
    <cellStyle name="Note 7" xfId="469" xr:uid="{00000000-0005-0000-0000-0000B70F0000}"/>
    <cellStyle name="Note 7 2" xfId="874" xr:uid="{00000000-0005-0000-0000-0000B80F0000}"/>
    <cellStyle name="Note 7 3" xfId="3740" xr:uid="{00000000-0005-0000-0000-0000B90F0000}"/>
    <cellStyle name="Note 8" xfId="632" xr:uid="{00000000-0005-0000-0000-0000BA0F0000}"/>
    <cellStyle name="Note 8 2" xfId="3804" xr:uid="{00000000-0005-0000-0000-0000BB0F0000}"/>
    <cellStyle name="Note 9" xfId="3238" xr:uid="{00000000-0005-0000-0000-0000BC0F0000}"/>
    <cellStyle name="Note 9 2" xfId="3948" xr:uid="{00000000-0005-0000-0000-0000BD0F0000}"/>
    <cellStyle name="Output" xfId="49" builtinId="21" customBuiltin="1"/>
    <cellStyle name="Output 2" xfId="95" xr:uid="{00000000-0005-0000-0000-0000BE0F0000}"/>
    <cellStyle name="Output 2 2" xfId="273" xr:uid="{00000000-0005-0000-0000-0000BF0F0000}"/>
    <cellStyle name="Output 2 3" xfId="875" xr:uid="{00000000-0005-0000-0000-0000C00F0000}"/>
    <cellStyle name="Output 3" xfId="234" xr:uid="{00000000-0005-0000-0000-0000C10F0000}"/>
    <cellStyle name="Output 3 2" xfId="607" xr:uid="{00000000-0005-0000-0000-0000C20F0000}"/>
    <cellStyle name="Output 3 3" xfId="876" xr:uid="{00000000-0005-0000-0000-0000C30F0000}"/>
    <cellStyle name="Output 4" xfId="152" xr:uid="{00000000-0005-0000-0000-0000C40F0000}"/>
    <cellStyle name="Output 4 2" xfId="877" xr:uid="{00000000-0005-0000-0000-0000C50F0000}"/>
    <cellStyle name="Output 5" xfId="878" xr:uid="{00000000-0005-0000-0000-0000C60F0000}"/>
    <cellStyle name="Output 6" xfId="879" xr:uid="{00000000-0005-0000-0000-0000C70F0000}"/>
    <cellStyle name="Output 7" xfId="880" xr:uid="{00000000-0005-0000-0000-0000C80F0000}"/>
    <cellStyle name="Percent" xfId="82" builtinId="5"/>
    <cellStyle name="Percent 2" xfId="26" xr:uid="{00000000-0005-0000-0000-0000C90F0000}"/>
    <cellStyle name="Percent 2 2" xfId="140" xr:uid="{00000000-0005-0000-0000-0000CA0F0000}"/>
    <cellStyle name="Percent 2 3" xfId="437" xr:uid="{00000000-0005-0000-0000-0000CB0F0000}"/>
    <cellStyle name="Percent 2 4" xfId="3529" xr:uid="{00000000-0005-0000-0000-0000CC0F0000}"/>
    <cellStyle name="Percent 2 4 2" xfId="4148" xr:uid="{00000000-0005-0000-0000-0000CD0F0000}"/>
    <cellStyle name="Percent 2 5" xfId="4197" xr:uid="{00000000-0005-0000-0000-0000CE0F0000}"/>
    <cellStyle name="Percent 3" xfId="458" xr:uid="{00000000-0005-0000-0000-0000CF0F0000}"/>
    <cellStyle name="Percent 3 2" xfId="609" xr:uid="{00000000-0005-0000-0000-0000D00F0000}"/>
    <cellStyle name="Percent 3 3" xfId="530" xr:uid="{00000000-0005-0000-0000-0000D10F0000}"/>
    <cellStyle name="Percent 3 4" xfId="3731" xr:uid="{00000000-0005-0000-0000-0000D20F0000}"/>
    <cellStyle name="Percent 4" xfId="136" xr:uid="{00000000-0005-0000-0000-0000D30F0000}"/>
    <cellStyle name="Percent 5" xfId="3150" xr:uid="{00000000-0005-0000-0000-0000D40F0000}"/>
    <cellStyle name="Percent 5 2" xfId="3597" xr:uid="{00000000-0005-0000-0000-0000D50F0000}"/>
    <cellStyle name="Percent 5 2 2" xfId="4188" xr:uid="{00000000-0005-0000-0000-0000D60F0000}"/>
    <cellStyle name="Percent 5 3" xfId="3919" xr:uid="{00000000-0005-0000-0000-0000D70F0000}"/>
    <cellStyle name="Percent 6" xfId="3491" xr:uid="{00000000-0005-0000-0000-0000D80F0000}"/>
    <cellStyle name="Percent 6 2" xfId="3598" xr:uid="{00000000-0005-0000-0000-0000D90F0000}"/>
    <cellStyle name="Percent 6 2 2" xfId="4189" xr:uid="{00000000-0005-0000-0000-0000DA0F0000}"/>
    <cellStyle name="Percent 6 3" xfId="4123" xr:uid="{00000000-0005-0000-0000-0000DB0F0000}"/>
    <cellStyle name="percentage difference" xfId="1006" xr:uid="{00000000-0005-0000-0000-0000DC0F0000}"/>
    <cellStyle name="Poznámka" xfId="438" xr:uid="{00000000-0005-0000-0000-0000DD0F0000}"/>
    <cellStyle name="Propojená buňka" xfId="439" xr:uid="{00000000-0005-0000-0000-0000DE0F0000}"/>
    <cellStyle name="Publication" xfId="141" xr:uid="{00000000-0005-0000-0000-0000DF0F0000}"/>
    <cellStyle name="s0" xfId="4204" xr:uid="{00000000-0005-0000-0000-0000E00F0000}"/>
    <cellStyle name="s13" xfId="4205" xr:uid="{00000000-0005-0000-0000-0000E10F0000}"/>
    <cellStyle name="s16" xfId="4206" xr:uid="{00000000-0005-0000-0000-0000E20F0000}"/>
    <cellStyle name="Sheet Title" xfId="1007" xr:uid="{00000000-0005-0000-0000-0000E30F0000}"/>
    <cellStyle name="Správně" xfId="440" xr:uid="{00000000-0005-0000-0000-0000E40F0000}"/>
    <cellStyle name="Standard_laroux" xfId="1008" xr:uid="{00000000-0005-0000-0000-0000E50F0000}"/>
    <cellStyle name="Style 1" xfId="1009" xr:uid="{00000000-0005-0000-0000-0000E60F0000}"/>
    <cellStyle name="Style 1 2" xfId="1010" xr:uid="{00000000-0005-0000-0000-0000E70F0000}"/>
    <cellStyle name="Style 2" xfId="1011" xr:uid="{00000000-0005-0000-0000-0000E80F0000}"/>
    <cellStyle name="style1643197893806" xfId="3531" xr:uid="{00000000-0005-0000-0000-0000E90F0000}"/>
    <cellStyle name="style1643197893806 2" xfId="4150" xr:uid="{00000000-0005-0000-0000-0000EA0F0000}"/>
    <cellStyle name="style1643197893963" xfId="3530" xr:uid="{00000000-0005-0000-0000-0000EB0F0000}"/>
    <cellStyle name="style1643197893963 2" xfId="4149" xr:uid="{00000000-0005-0000-0000-0000EC0F0000}"/>
    <cellStyle name="style1643197894213" xfId="3538" xr:uid="{00000000-0005-0000-0000-0000ED0F0000}"/>
    <cellStyle name="style1643197894213 2" xfId="4157" xr:uid="{00000000-0005-0000-0000-0000EE0F0000}"/>
    <cellStyle name="style1643197894291" xfId="3539" xr:uid="{00000000-0005-0000-0000-0000EF0F0000}"/>
    <cellStyle name="style1643197894291 2" xfId="4158" xr:uid="{00000000-0005-0000-0000-0000F00F0000}"/>
    <cellStyle name="style1643197894369" xfId="3542" xr:uid="{00000000-0005-0000-0000-0000F10F0000}"/>
    <cellStyle name="style1643197894369 2" xfId="4161" xr:uid="{00000000-0005-0000-0000-0000F20F0000}"/>
    <cellStyle name="style1643197894431" xfId="3543" xr:uid="{00000000-0005-0000-0000-0000F30F0000}"/>
    <cellStyle name="style1643197894431 2" xfId="4162" xr:uid="{00000000-0005-0000-0000-0000F40F0000}"/>
    <cellStyle name="style1643197894853" xfId="3532" xr:uid="{00000000-0005-0000-0000-0000F50F0000}"/>
    <cellStyle name="style1643197894853 2" xfId="4151" xr:uid="{00000000-0005-0000-0000-0000F60F0000}"/>
    <cellStyle name="style1643197894931" xfId="3533" xr:uid="{00000000-0005-0000-0000-0000F70F0000}"/>
    <cellStyle name="style1643197894931 2" xfId="4152" xr:uid="{00000000-0005-0000-0000-0000F80F0000}"/>
    <cellStyle name="style1643197895103" xfId="3534" xr:uid="{00000000-0005-0000-0000-0000F90F0000}"/>
    <cellStyle name="style1643197895103 2" xfId="4153" xr:uid="{00000000-0005-0000-0000-0000FA0F0000}"/>
    <cellStyle name="style1643197895181" xfId="3535" xr:uid="{00000000-0005-0000-0000-0000FB0F0000}"/>
    <cellStyle name="style1643197895181 2" xfId="4154" xr:uid="{00000000-0005-0000-0000-0000FC0F0000}"/>
    <cellStyle name="style1643197895259" xfId="3536" xr:uid="{00000000-0005-0000-0000-0000FD0F0000}"/>
    <cellStyle name="style1643197895259 2" xfId="4155" xr:uid="{00000000-0005-0000-0000-0000FE0F0000}"/>
    <cellStyle name="style1643197895494" xfId="3544" xr:uid="{00000000-0005-0000-0000-0000FF0F0000}"/>
    <cellStyle name="style1643197895494 2" xfId="4163" xr:uid="{00000000-0005-0000-0000-000000100000}"/>
    <cellStyle name="style1643197895744" xfId="3537" xr:uid="{00000000-0005-0000-0000-000001100000}"/>
    <cellStyle name="style1643197895744 2" xfId="4156" xr:uid="{00000000-0005-0000-0000-000002100000}"/>
    <cellStyle name="style1643197895869" xfId="3540" xr:uid="{00000000-0005-0000-0000-000003100000}"/>
    <cellStyle name="style1643197895869 2" xfId="4159" xr:uid="{00000000-0005-0000-0000-000004100000}"/>
    <cellStyle name="style1643197895947" xfId="3541" xr:uid="{00000000-0005-0000-0000-000005100000}"/>
    <cellStyle name="style1643197895947 2" xfId="4160" xr:uid="{00000000-0005-0000-0000-000006100000}"/>
    <cellStyle name="style1643197896103" xfId="3545" xr:uid="{00000000-0005-0000-0000-000007100000}"/>
    <cellStyle name="style1643197896103 2" xfId="4164" xr:uid="{00000000-0005-0000-0000-000008100000}"/>
    <cellStyle name="style1643197896228" xfId="3546" xr:uid="{00000000-0005-0000-0000-000009100000}"/>
    <cellStyle name="style1643197896228 2" xfId="4165" xr:uid="{00000000-0005-0000-0000-00000A100000}"/>
    <cellStyle name="style1643197896291" xfId="3547" xr:uid="{00000000-0005-0000-0000-00000B100000}"/>
    <cellStyle name="style1643197896291 2" xfId="4166" xr:uid="{00000000-0005-0000-0000-00000C100000}"/>
    <cellStyle name="Text" xfId="1012" xr:uid="{00000000-0005-0000-0000-00000D100000}"/>
    <cellStyle name="Text upozornění" xfId="441" xr:uid="{00000000-0005-0000-0000-00000E100000}"/>
    <cellStyle name="Title" xfId="40" builtinId="15" customBuiltin="1"/>
    <cellStyle name="Title 2" xfId="881" xr:uid="{00000000-0005-0000-0000-00000F100000}"/>
    <cellStyle name="Title 3" xfId="882" xr:uid="{00000000-0005-0000-0000-000010100000}"/>
    <cellStyle name="Title 4" xfId="883" xr:uid="{00000000-0005-0000-0000-000011100000}"/>
    <cellStyle name="Title 5" xfId="884" xr:uid="{00000000-0005-0000-0000-000012100000}"/>
    <cellStyle name="Title 6" xfId="885" xr:uid="{00000000-0005-0000-0000-000013100000}"/>
    <cellStyle name="Title 7" xfId="886" xr:uid="{00000000-0005-0000-0000-000014100000}"/>
    <cellStyle name="Total" xfId="56" builtinId="25" customBuiltin="1"/>
    <cellStyle name="Total 2" xfId="101" xr:uid="{00000000-0005-0000-0000-000015100000}"/>
    <cellStyle name="Total 2 2" xfId="279" xr:uid="{00000000-0005-0000-0000-000016100000}"/>
    <cellStyle name="Total 2 3" xfId="887" xr:uid="{00000000-0005-0000-0000-000017100000}"/>
    <cellStyle name="Total 3" xfId="240" xr:uid="{00000000-0005-0000-0000-000018100000}"/>
    <cellStyle name="Total 3 2" xfId="611" xr:uid="{00000000-0005-0000-0000-000019100000}"/>
    <cellStyle name="Total 3 3" xfId="888" xr:uid="{00000000-0005-0000-0000-00001A100000}"/>
    <cellStyle name="Total 4" xfId="158" xr:uid="{00000000-0005-0000-0000-00001B100000}"/>
    <cellStyle name="Total 4 2" xfId="889" xr:uid="{00000000-0005-0000-0000-00001C100000}"/>
    <cellStyle name="Total 5" xfId="890" xr:uid="{00000000-0005-0000-0000-00001D100000}"/>
    <cellStyle name="Total 6" xfId="891" xr:uid="{00000000-0005-0000-0000-00001E100000}"/>
    <cellStyle name="Total 7" xfId="892" xr:uid="{00000000-0005-0000-0000-00001F100000}"/>
    <cellStyle name="ux" xfId="1013" xr:uid="{00000000-0005-0000-0000-000020100000}"/>
    <cellStyle name="Vstup" xfId="442" xr:uid="{00000000-0005-0000-0000-000021100000}"/>
    <cellStyle name="Výpočet" xfId="443" xr:uid="{00000000-0005-0000-0000-000022100000}"/>
    <cellStyle name="Výstup" xfId="444" xr:uid="{00000000-0005-0000-0000-000023100000}"/>
    <cellStyle name="Vysvětlující text" xfId="445" xr:uid="{00000000-0005-0000-0000-000024100000}"/>
    <cellStyle name="Währung [0]_laroux" xfId="1014" xr:uid="{00000000-0005-0000-0000-000025100000}"/>
    <cellStyle name="Währung_laroux" xfId="1015" xr:uid="{00000000-0005-0000-0000-000026100000}"/>
    <cellStyle name="Warning Text" xfId="53" builtinId="11" customBuiltin="1"/>
    <cellStyle name="Warning Text 2" xfId="99" xr:uid="{00000000-0005-0000-0000-000027100000}"/>
    <cellStyle name="Warning Text 2 2" xfId="277" xr:uid="{00000000-0005-0000-0000-000028100000}"/>
    <cellStyle name="Warning Text 2 3" xfId="893" xr:uid="{00000000-0005-0000-0000-000029100000}"/>
    <cellStyle name="Warning Text 3" xfId="238" xr:uid="{00000000-0005-0000-0000-00002A100000}"/>
    <cellStyle name="Warning Text 3 2" xfId="612" xr:uid="{00000000-0005-0000-0000-00002B100000}"/>
    <cellStyle name="Warning Text 3 3" xfId="894" xr:uid="{00000000-0005-0000-0000-00002C100000}"/>
    <cellStyle name="Warning Text 4" xfId="156" xr:uid="{00000000-0005-0000-0000-00002D100000}"/>
    <cellStyle name="Warning Text 4 2" xfId="895" xr:uid="{00000000-0005-0000-0000-00002E100000}"/>
    <cellStyle name="Warning Text 5" xfId="896" xr:uid="{00000000-0005-0000-0000-00002F100000}"/>
    <cellStyle name="Warning Text 6" xfId="897" xr:uid="{00000000-0005-0000-0000-000030100000}"/>
    <cellStyle name="Warning Text 7" xfId="898" xr:uid="{00000000-0005-0000-0000-000031100000}"/>
    <cellStyle name="Zvýraznění 1" xfId="446" xr:uid="{00000000-0005-0000-0000-000032100000}"/>
    <cellStyle name="Zvýraznění 2" xfId="447" xr:uid="{00000000-0005-0000-0000-000033100000}"/>
    <cellStyle name="Zvýraznění 3" xfId="448" xr:uid="{00000000-0005-0000-0000-000034100000}"/>
    <cellStyle name="Zvýraznění 4" xfId="449" xr:uid="{00000000-0005-0000-0000-000035100000}"/>
    <cellStyle name="Zvýraznění 5" xfId="450" xr:uid="{00000000-0005-0000-0000-000036100000}"/>
    <cellStyle name="Zvýraznění 6" xfId="451" xr:uid="{00000000-0005-0000-0000-000037100000}"/>
    <cellStyle name="ДАТА" xfId="1016" xr:uid="{00000000-0005-0000-0000-000042100000}"/>
    <cellStyle name="ЗАГОЛОВОК1" xfId="1017" xr:uid="{00000000-0005-0000-0000-000047100000}"/>
    <cellStyle name="ЗАГОЛОВОК2" xfId="1018" xr:uid="{00000000-0005-0000-0000-000048100000}"/>
    <cellStyle name="ИТОГОВЫЙ" xfId="1019" xr:uid="{00000000-0005-0000-0000-00004A100000}"/>
    <cellStyle name="Обычный 2" xfId="340" xr:uid="{00000000-0005-0000-0000-00004F100000}"/>
    <cellStyle name="Обычный 2 2" xfId="380" xr:uid="{00000000-0005-0000-0000-000050100000}"/>
    <cellStyle name="Обычный 2 2 2" xfId="381" xr:uid="{00000000-0005-0000-0000-000051100000}"/>
    <cellStyle name="Обычный 2 3" xfId="382" xr:uid="{00000000-0005-0000-0000-000052100000}"/>
    <cellStyle name="Обычный 2 4" xfId="383" xr:uid="{00000000-0005-0000-0000-000053100000}"/>
    <cellStyle name="Обычный 3" xfId="36" xr:uid="{00000000-0005-0000-0000-000054100000}"/>
    <cellStyle name="Обычный 3 2" xfId="384" xr:uid="{00000000-0005-0000-0000-000055100000}"/>
    <cellStyle name="Обычный 3 2 2" xfId="385" xr:uid="{00000000-0005-0000-0000-000056100000}"/>
    <cellStyle name="Обычный 3 3" xfId="386" xr:uid="{00000000-0005-0000-0000-000057100000}"/>
    <cellStyle name="Обычный 3 4" xfId="387" xr:uid="{00000000-0005-0000-0000-000058100000}"/>
    <cellStyle name="Обычный 3 5" xfId="388" xr:uid="{00000000-0005-0000-0000-000059100000}"/>
    <cellStyle name="Обычный 3 6" xfId="389" xr:uid="{00000000-0005-0000-0000-00005A100000}"/>
    <cellStyle name="Обычный 3 7" xfId="341" xr:uid="{00000000-0005-0000-0000-00005B100000}"/>
    <cellStyle name="Обычный 4" xfId="342" xr:uid="{00000000-0005-0000-0000-00005C100000}"/>
    <cellStyle name="Обычный 4 2" xfId="390" xr:uid="{00000000-0005-0000-0000-00005D100000}"/>
    <cellStyle name="Обычный 4 3" xfId="391" xr:uid="{00000000-0005-0000-0000-00005E100000}"/>
    <cellStyle name="Обычный 4 4" xfId="392" xr:uid="{00000000-0005-0000-0000-00005F100000}"/>
    <cellStyle name="Обычный 5" xfId="393" xr:uid="{00000000-0005-0000-0000-000060100000}"/>
    <cellStyle name="Обычный 5 2" xfId="394" xr:uid="{00000000-0005-0000-0000-000061100000}"/>
    <cellStyle name="Обычный 6" xfId="38" xr:uid="{00000000-0005-0000-0000-000062100000}"/>
    <cellStyle name="Обычный 6 2" xfId="396" xr:uid="{00000000-0005-0000-0000-000063100000}"/>
    <cellStyle name="Обычный 6 3" xfId="397" xr:uid="{00000000-0005-0000-0000-000064100000}"/>
    <cellStyle name="Обычный 6 4" xfId="395" xr:uid="{00000000-0005-0000-0000-000065100000}"/>
    <cellStyle name="ТЕКСТ" xfId="1020" xr:uid="{00000000-0005-0000-0000-00006B100000}"/>
    <cellStyle name="ФИКСИРОВАННЫЙ" xfId="1021" xr:uid="{00000000-0005-0000-0000-00006D100000}"/>
  </cellStyles>
  <dxfs count="108">
    <dxf>
      <font>
        <b/>
        <i val="0"/>
        <strike val="0"/>
        <condense val="0"/>
        <extend val="0"/>
        <outline val="0"/>
        <shadow val="0"/>
        <u val="none"/>
        <vertAlign val="baseline"/>
        <sz val="10"/>
        <color theme="1"/>
        <name val="GHEA Grapalat"/>
        <family val="3"/>
        <scheme val="none"/>
      </font>
      <numFmt numFmtId="2" formatCode="0.00"/>
    </dxf>
    <dxf>
      <numFmt numFmtId="2" formatCode="0.00"/>
    </dxf>
    <dxf>
      <numFmt numFmtId="2" formatCode="0.00"/>
    </dxf>
    <dxf>
      <font>
        <b val="0"/>
        <i val="0"/>
        <strike val="0"/>
        <condense val="0"/>
        <extend val="0"/>
        <outline val="0"/>
        <shadow val="0"/>
        <u val="none"/>
        <vertAlign val="baseline"/>
        <sz val="10"/>
        <color theme="1"/>
        <name val="GHEA Grapalat"/>
        <family val="3"/>
        <scheme val="none"/>
      </font>
      <numFmt numFmtId="2" formatCode="0.00"/>
    </dxf>
    <dxf>
      <font>
        <b val="0"/>
        <i val="0"/>
        <strike val="0"/>
        <condense val="0"/>
        <extend val="0"/>
        <outline val="0"/>
        <shadow val="0"/>
        <u val="none"/>
        <vertAlign val="baseline"/>
        <sz val="10"/>
        <color theme="1"/>
        <name val="GHEA Grapalat"/>
        <family val="3"/>
        <scheme val="none"/>
      </font>
      <numFmt numFmtId="2" formatCode="0.00"/>
    </dxf>
    <dxf>
      <font>
        <b/>
        <i val="0"/>
        <strike val="0"/>
        <condense val="0"/>
        <extend val="0"/>
        <outline val="0"/>
        <shadow val="0"/>
        <u val="none"/>
        <vertAlign val="baseline"/>
        <sz val="10"/>
        <color theme="1"/>
        <name val="GHEA Grapalat"/>
        <family val="3"/>
        <scheme val="none"/>
      </font>
    </dxf>
    <dxf>
      <font>
        <b/>
        <strike val="0"/>
        <outline val="0"/>
        <shadow val="0"/>
        <u val="none"/>
        <vertAlign val="baseline"/>
        <sz val="10"/>
        <color theme="1"/>
        <name val="GHEA Grapalat"/>
        <scheme val="none"/>
      </font>
      <numFmt numFmtId="2" formatCode="0.00"/>
      <fill>
        <patternFill patternType="none">
          <fgColor indexed="64"/>
          <bgColor indexed="65"/>
        </patternFill>
      </fill>
    </dxf>
    <dxf>
      <numFmt numFmtId="2" formatCode="0.00"/>
    </dxf>
    <dxf>
      <numFmt numFmtId="2" formatCode="0.00"/>
    </dxf>
    <dxf>
      <font>
        <b val="0"/>
        <i val="0"/>
        <strike val="0"/>
        <condense val="0"/>
        <extend val="0"/>
        <outline val="0"/>
        <shadow val="0"/>
        <u val="none"/>
        <vertAlign val="baseline"/>
        <sz val="10"/>
        <color theme="1"/>
        <name val="GHEA Grapalat"/>
        <scheme val="none"/>
      </font>
      <numFmt numFmtId="2" formatCode="0.00"/>
      <fill>
        <patternFill patternType="none">
          <fgColor indexed="64"/>
          <bgColor indexed="65"/>
        </patternFill>
      </fill>
    </dxf>
    <dxf>
      <font>
        <strike val="0"/>
        <outline val="0"/>
        <shadow val="0"/>
        <u val="none"/>
        <vertAlign val="baseline"/>
        <sz val="10"/>
        <color theme="1"/>
        <name val="GHEA Grapalat"/>
        <scheme val="none"/>
      </font>
      <numFmt numFmtId="2" formatCode="0.00"/>
      <fill>
        <patternFill patternType="none">
          <fgColor indexed="64"/>
          <bgColor indexed="65"/>
        </patternFill>
      </fill>
    </dxf>
    <dxf>
      <font>
        <b/>
        <strike val="0"/>
        <outline val="0"/>
        <shadow val="0"/>
        <u val="none"/>
        <vertAlign val="baseline"/>
        <sz val="10"/>
        <color theme="1"/>
        <name val="GHEA Grapalat"/>
        <scheme val="none"/>
      </font>
    </dxf>
    <dxf>
      <font>
        <strike val="0"/>
        <outline val="0"/>
        <shadow val="0"/>
        <u val="none"/>
        <vertAlign val="baseline"/>
        <sz val="10"/>
        <name val="GHEA Grapalat"/>
        <scheme val="none"/>
      </font>
      <numFmt numFmtId="165" formatCode="0.0"/>
    </dxf>
    <dxf>
      <font>
        <b/>
        <i val="0"/>
        <strike val="0"/>
        <condense val="0"/>
        <extend val="0"/>
        <outline val="0"/>
        <shadow val="0"/>
        <u val="none"/>
        <vertAlign val="baseline"/>
        <sz val="10"/>
        <color theme="1"/>
        <name val="GHEA Grapalat"/>
        <scheme val="none"/>
      </font>
      <numFmt numFmtId="193" formatCode="dd/mm/yyyy"/>
    </dxf>
    <dxf>
      <font>
        <b/>
        <i val="0"/>
        <strike val="0"/>
        <condense val="0"/>
        <extend val="0"/>
        <outline val="0"/>
        <shadow val="0"/>
        <u val="none"/>
        <vertAlign val="baseline"/>
        <sz val="10"/>
        <color theme="1"/>
        <name val="GHEA Grapalat"/>
        <scheme val="none"/>
      </font>
      <numFmt numFmtId="193" formatCode="dd/mm/yyyy"/>
    </dxf>
    <dxf>
      <font>
        <b/>
        <strike val="0"/>
        <outline val="0"/>
        <shadow val="0"/>
        <u val="none"/>
        <vertAlign val="baseline"/>
        <sz val="10"/>
        <name val="GHEA Grapalat"/>
        <scheme val="none"/>
      </font>
    </dxf>
    <dxf>
      <font>
        <strike val="0"/>
        <outline val="0"/>
        <shadow val="0"/>
        <u val="none"/>
        <vertAlign val="baseline"/>
        <sz val="10"/>
        <name val="GHEA Grapalat"/>
        <scheme val="none"/>
      </font>
    </dxf>
    <dxf>
      <font>
        <strike val="0"/>
        <outline val="0"/>
        <shadow val="0"/>
        <u val="none"/>
        <vertAlign val="baseline"/>
        <sz val="10"/>
        <name val="GHEA Grapalat"/>
        <scheme val="none"/>
      </font>
    </dxf>
    <dxf>
      <font>
        <b/>
        <strike val="0"/>
        <outline val="0"/>
        <shadow val="0"/>
        <u val="none"/>
        <vertAlign val="baseline"/>
        <sz val="10"/>
        <color theme="1"/>
        <name val="GHEA Grapalat"/>
        <scheme val="none"/>
      </font>
    </dxf>
    <dxf>
      <font>
        <b/>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strike val="0"/>
        <outline val="0"/>
        <shadow val="0"/>
        <u val="none"/>
        <vertAlign val="baseline"/>
        <sz val="10"/>
        <color theme="1"/>
        <name val="GHEA Grapalat"/>
        <scheme val="none"/>
      </font>
    </dxf>
    <dxf>
      <font>
        <b val="0"/>
        <strike val="0"/>
        <outline val="0"/>
        <shadow val="0"/>
        <u val="none"/>
        <vertAlign val="baseline"/>
        <sz val="10"/>
        <color theme="1"/>
        <name val="GHEA Grapalat"/>
        <scheme val="none"/>
      </font>
      <numFmt numFmtId="165" formatCode="0.0"/>
    </dxf>
    <dxf>
      <font>
        <b val="0"/>
        <i val="0"/>
        <strike val="0"/>
        <condense val="0"/>
        <extend val="0"/>
        <outline val="0"/>
        <shadow val="0"/>
        <u val="none"/>
        <vertAlign val="baseline"/>
        <sz val="12"/>
        <color theme="1"/>
        <name val="Times New Roman"/>
        <scheme val="none"/>
      </font>
      <numFmt numFmtId="165" formatCode="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1"/>
        <name val="Times New Roman"/>
        <family val="1"/>
        <scheme val="none"/>
      </font>
      <numFmt numFmtId="165" formatCode="0.0"/>
      <fill>
        <patternFill patternType="none">
          <fgColor indexed="64"/>
          <bgColor indexed="65"/>
        </patternFill>
      </fill>
      <alignment horizontal="right" vertical="center" textRotation="0" wrapText="1" indent="0" justifyLastLine="0" shrinkToFit="0" readingOrder="0"/>
    </dxf>
    <dxf>
      <font>
        <b val="0"/>
        <strike val="0"/>
        <outline val="0"/>
        <shadow val="0"/>
        <u val="none"/>
        <vertAlign val="baseline"/>
        <sz val="12"/>
        <color theme="1"/>
        <name val="Times New Roman"/>
        <family val="1"/>
        <scheme val="none"/>
      </font>
      <numFmt numFmtId="165" formatCode="0.0"/>
      <alignment horizontal="right" vertical="center" textRotation="0" wrapText="1" indent="0" justifyLastLine="0" shrinkToFit="0" readingOrder="0"/>
    </dxf>
    <dxf>
      <font>
        <b val="0"/>
        <i val="0"/>
        <strike val="0"/>
        <condense val="0"/>
        <extend val="0"/>
        <outline val="0"/>
        <shadow val="0"/>
        <u val="none"/>
        <vertAlign val="baseline"/>
        <sz val="12"/>
        <color theme="1"/>
        <name val="Times New Roman"/>
        <family val="1"/>
        <scheme val="none"/>
      </font>
      <numFmt numFmtId="165" formatCode="0.0"/>
      <fill>
        <patternFill patternType="none">
          <fgColor indexed="64"/>
          <bgColor indexed="65"/>
        </patternFill>
      </fill>
      <alignment horizontal="right" vertical="center" textRotation="0" wrapText="1" indent="0" justifyLastLine="0" shrinkToFit="0" readingOrder="0"/>
    </dxf>
    <dxf>
      <font>
        <b/>
        <strike val="0"/>
        <outline val="0"/>
        <shadow val="0"/>
        <u val="none"/>
        <vertAlign val="baseline"/>
        <sz val="10"/>
        <color theme="1"/>
        <name val="GHEA Grapalat"/>
        <scheme val="none"/>
      </font>
    </dxf>
    <dxf>
      <border diagonalUp="0" diagonalDown="0">
        <left style="thin">
          <color indexed="12"/>
        </left>
        <right style="thin">
          <color indexed="12"/>
        </right>
        <top style="thin">
          <color indexed="12"/>
        </top>
        <bottom style="thin">
          <color indexed="12"/>
        </bottom>
      </border>
    </dxf>
    <dxf>
      <font>
        <strike val="0"/>
        <outline val="0"/>
        <shadow val="0"/>
        <u val="none"/>
        <vertAlign val="baseline"/>
        <sz val="10"/>
        <color theme="1"/>
        <name val="GHEA Grapalat"/>
        <scheme val="none"/>
      </font>
    </dxf>
    <dxf>
      <font>
        <b/>
        <strike val="0"/>
        <outline val="0"/>
        <shadow val="0"/>
        <u val="none"/>
        <vertAlign val="baseline"/>
        <sz val="10"/>
        <color theme="1"/>
        <name val="GHEA Grapalat"/>
        <scheme val="none"/>
      </font>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numFmt numFmtId="0" formatCode="General"/>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i val="0"/>
        <strike val="0"/>
        <condense val="0"/>
        <extend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alignment horizontal="right" vertical="bottom" textRotation="0" wrapText="1" indent="0" justifyLastLine="0" shrinkToFit="0" readingOrder="0"/>
    </dxf>
    <dxf>
      <font>
        <b val="0"/>
        <strike val="0"/>
        <outline val="0"/>
        <shadow val="0"/>
        <u val="none"/>
        <vertAlign val="baseline"/>
        <sz val="10"/>
        <color auto="1"/>
        <name val="GHEA Grapalat"/>
        <scheme val="none"/>
      </font>
      <numFmt numFmtId="165" formatCode="0.0"/>
      <fill>
        <patternFill patternType="none">
          <fgColor indexed="64"/>
          <bgColor auto="1"/>
        </patternFill>
      </fill>
      <alignment horizontal="right" vertical="bottom" textRotation="0" wrapText="1" indent="0" justifyLastLine="0" shrinkToFit="0" readingOrder="0"/>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border diagonalUp="0" diagonalDown="0">
        <left style="thin">
          <color rgb="FF0000FF"/>
        </left>
        <right style="thin">
          <color rgb="FF0000FF"/>
        </right>
        <top style="thin">
          <color rgb="FF0000FF"/>
        </top>
        <bottom style="thin">
          <color rgb="FF0000FF"/>
        </bottom>
      </border>
    </dxf>
    <dxf>
      <font>
        <b val="0"/>
        <strike val="0"/>
        <outline val="0"/>
        <shadow val="0"/>
        <u val="none"/>
        <vertAlign val="baseline"/>
        <sz val="10"/>
        <color auto="1"/>
        <name val="GHEA Grapalat"/>
        <scheme val="none"/>
      </font>
      <fill>
        <patternFill patternType="none">
          <fgColor rgb="FF000000"/>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numFmt numFmtId="0" formatCode="General"/>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i val="0"/>
        <strike val="0"/>
        <condense val="0"/>
        <extend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numFmt numFmtId="165" formatCode="0.0"/>
      <fill>
        <patternFill patternType="none">
          <fgColor indexed="64"/>
          <bgColor auto="1"/>
        </patternFill>
      </fill>
      <alignment horizontal="right" vertical="bottom" textRotation="0" wrapText="1" indent="0" justifyLastLine="0" shrinkToFit="0" readingOrder="0"/>
    </dxf>
    <dxf>
      <font>
        <b val="0"/>
        <strike val="0"/>
        <outline val="0"/>
        <shadow val="0"/>
        <u val="none"/>
        <vertAlign val="baseline"/>
        <sz val="10"/>
        <color auto="1"/>
        <name val="GHEA Grapalat"/>
        <scheme val="none"/>
      </font>
      <numFmt numFmtId="165" formatCode="0.0"/>
      <fill>
        <patternFill patternType="none">
          <fgColor indexed="64"/>
          <bgColor auto="1"/>
        </patternFill>
      </fill>
      <alignment horizontal="right" vertical="bottom" textRotation="0" wrapText="1" indent="0" justifyLastLine="0" shrinkToFit="0" readingOrder="0"/>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
      <border diagonalUp="0" diagonalDown="0">
        <left style="thin">
          <color rgb="FF0000FF"/>
        </left>
        <right style="thin">
          <color rgb="FF0000FF"/>
        </right>
        <top style="thin">
          <color rgb="FF0000FF"/>
        </top>
        <bottom style="thin">
          <color rgb="FF0000FF"/>
        </bottom>
      </border>
    </dxf>
    <dxf>
      <font>
        <b val="0"/>
        <strike val="0"/>
        <outline val="0"/>
        <shadow val="0"/>
        <u val="none"/>
        <vertAlign val="baseline"/>
        <sz val="10"/>
        <color auto="1"/>
        <name val="GHEA Grapalat"/>
        <scheme val="none"/>
      </font>
      <fill>
        <patternFill patternType="none">
          <fgColor indexed="64"/>
          <bgColor auto="1"/>
        </patternFill>
      </fill>
    </dxf>
    <dxf>
      <font>
        <b val="0"/>
        <strike val="0"/>
        <outline val="0"/>
        <shadow val="0"/>
        <u val="none"/>
        <vertAlign val="baseline"/>
        <sz val="10"/>
        <color auto="1"/>
        <name val="GHEA Grapalat"/>
        <scheme val="none"/>
      </font>
      <fill>
        <patternFill patternType="none">
          <fgColor indexed="64"/>
          <bgColor auto="1"/>
        </patternFill>
      </fill>
    </dxf>
  </dxfs>
  <tableStyles count="0" defaultTableStyle="TableStyleMedium2" defaultPivotStyle="PivotStyleLight16"/>
  <colors>
    <mruColors>
      <color rgb="FFD9D9D9"/>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1.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themeOverride" Target="../theme/themeOverride2.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22.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7.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17.xml"/><Relationship Id="rId1" Type="http://schemas.microsoft.com/office/2011/relationships/chartStyle" Target="style17.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44.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18.xml"/><Relationship Id="rId1" Type="http://schemas.microsoft.com/office/2011/relationships/chartStyle" Target="style18.xml"/></Relationships>
</file>

<file path=xl/charts/_rels/chart45.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46.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47.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48.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49.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0.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51.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52.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54.xml.rels><?xml version="1.0" encoding="UTF-8" standalone="yes"?>
<Relationships xmlns="http://schemas.openxmlformats.org/package/2006/relationships"><Relationship Id="rId2" Type="http://schemas.openxmlformats.org/officeDocument/2006/relationships/chartUserShapes" Target="../drawings/drawing57.xml"/><Relationship Id="rId1" Type="http://schemas.openxmlformats.org/officeDocument/2006/relationships/themeOverride" Target="../theme/themeOverride8.xml"/></Relationships>
</file>

<file path=xl/charts/_rels/chart55.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56.xml.rels><?xml version="1.0" encoding="UTF-8" standalone="yes"?>
<Relationships xmlns="http://schemas.openxmlformats.org/package/2006/relationships"><Relationship Id="rId2" Type="http://schemas.openxmlformats.org/officeDocument/2006/relationships/chartUserShapes" Target="../drawings/drawing60.xml"/><Relationship Id="rId1" Type="http://schemas.openxmlformats.org/officeDocument/2006/relationships/themeOverride" Target="../theme/themeOverride9.xml"/></Relationships>
</file>

<file path=xl/charts/_rels/chart57.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58.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59.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0.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9.xml.rels><?xml version="1.0" encoding="UTF-8" standalone="yes"?>
<Relationships xmlns="http://schemas.openxmlformats.org/package/2006/relationships"><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2292182334765274E-2"/>
          <c:y val="7.3416019597465007E-2"/>
          <c:w val="0.8831099742693056"/>
          <c:h val="0.62612841341698333"/>
        </c:manualLayout>
      </c:layout>
      <c:areaChart>
        <c:grouping val="stacked"/>
        <c:varyColors val="0"/>
        <c:ser>
          <c:idx val="0"/>
          <c:order val="0"/>
          <c:tx>
            <c:strRef>
              <c:f>'Chart 1'!$B$1</c:f>
              <c:strCache>
                <c:ptCount val="1"/>
                <c:pt idx="0">
                  <c:v>-90</c:v>
                </c:pt>
              </c:strCache>
            </c:strRef>
          </c:tx>
          <c:spPr>
            <a:solidFill>
              <a:schemeClr val="bg1"/>
            </a:solidFill>
            <a:ln w="38100">
              <a:noFill/>
            </a:ln>
          </c:spPr>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1'!$B$2:$B$60</c:f>
              <c:numCache>
                <c:formatCode>0.0</c:formatCode>
                <c:ptCount val="25"/>
                <c:pt idx="0">
                  <c:v>-0.1</c:v>
                </c:pt>
                <c:pt idx="1">
                  <c:v>1.7</c:v>
                </c:pt>
                <c:pt idx="2">
                  <c:v>1.4</c:v>
                </c:pt>
                <c:pt idx="3">
                  <c:v>3.6</c:v>
                </c:pt>
                <c:pt idx="4">
                  <c:v>5.8</c:v>
                </c:pt>
                <c:pt idx="5">
                  <c:v>6.5</c:v>
                </c:pt>
                <c:pt idx="6">
                  <c:v>8.9</c:v>
                </c:pt>
                <c:pt idx="7">
                  <c:v>7.7</c:v>
                </c:pt>
                <c:pt idx="8">
                  <c:v>7.4</c:v>
                </c:pt>
                <c:pt idx="9">
                  <c:v>10.27</c:v>
                </c:pt>
                <c:pt idx="10">
                  <c:v>9.9151144159478548</c:v>
                </c:pt>
                <c:pt idx="11">
                  <c:v>8.3050314000890069</c:v>
                </c:pt>
                <c:pt idx="12">
                  <c:v>5.4543570386767612</c:v>
                </c:pt>
                <c:pt idx="13">
                  <c:v>-0.82316302455302215</c:v>
                </c:pt>
                <c:pt idx="14">
                  <c:v>-2.228434732141392</c:v>
                </c:pt>
                <c:pt idx="15">
                  <c:v>-2.2194890736590658</c:v>
                </c:pt>
                <c:pt idx="16">
                  <c:v>-1.4005434151767402</c:v>
                </c:pt>
                <c:pt idx="17">
                  <c:v>0.47214743594216552</c:v>
                </c:pt>
                <c:pt idx="18">
                  <c:v>0.19329885447367434</c:v>
                </c:pt>
                <c:pt idx="19">
                  <c:v>-2.247086182002378E-2</c:v>
                </c:pt>
                <c:pt idx="20">
                  <c:v>3.1759421886277561E-2</c:v>
                </c:pt>
                <c:pt idx="21">
                  <c:v>-3.557225193315218E-2</c:v>
                </c:pt>
                <c:pt idx="22">
                  <c:v>-0.27445837496553505</c:v>
                </c:pt>
                <c:pt idx="23">
                  <c:v>-0.29023559957201134</c:v>
                </c:pt>
                <c:pt idx="24">
                  <c:v>-0.226012824178488</c:v>
                </c:pt>
              </c:numCache>
            </c:numRef>
          </c:val>
          <c:extLst>
            <c:ext xmlns:c16="http://schemas.microsoft.com/office/drawing/2014/chart" uri="{C3380CC4-5D6E-409C-BE32-E72D297353CC}">
              <c16:uniqueId val="{00000000-9B95-4253-A876-147EF27F26C9}"/>
            </c:ext>
          </c:extLst>
        </c:ser>
        <c:ser>
          <c:idx val="1"/>
          <c:order val="1"/>
          <c:tx>
            <c:strRef>
              <c:f>'Chart 1'!$C$1</c:f>
              <c:strCache>
                <c:ptCount val="1"/>
                <c:pt idx="0">
                  <c:v>-80</c:v>
                </c:pt>
              </c:strCache>
            </c:strRef>
          </c:tx>
          <c:spPr>
            <a:solidFill>
              <a:srgbClr val="FF0000">
                <a:alpha val="20000"/>
              </a:srgbClr>
            </a:solidFill>
            <a:ln>
              <a:solidFill>
                <a:srgbClr val="FF1D1D">
                  <a:alpha val="20000"/>
                </a:srgbClr>
              </a:solidFill>
            </a:ln>
          </c:spPr>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1'!$C$2:$C$60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0.19285723760861506</c:v>
                </c:pt>
                <c:pt idx="14" formatCode="0.0">
                  <c:v>0.51428596695630668</c:v>
                </c:pt>
                <c:pt idx="15" formatCode="0.0">
                  <c:v>0.57857171282584496</c:v>
                </c:pt>
                <c:pt idx="16" formatCode="0.0">
                  <c:v>0.64285745869538324</c:v>
                </c:pt>
                <c:pt idx="17" formatCode="0.0">
                  <c:v>0.68643751916300788</c:v>
                </c:pt>
                <c:pt idx="18" formatCode="0.0">
                  <c:v>0.75907095327571583</c:v>
                </c:pt>
                <c:pt idx="19" formatCode="0.0">
                  <c:v>0.77359764009825749</c:v>
                </c:pt>
                <c:pt idx="20" formatCode="0.0">
                  <c:v>0.78812432692079915</c:v>
                </c:pt>
                <c:pt idx="21" formatCode="0.0">
                  <c:v>0.83170936251593419</c:v>
                </c:pt>
                <c:pt idx="22" formatCode="0.0">
                  <c:v>0.90435108850782608</c:v>
                </c:pt>
                <c:pt idx="23" formatCode="0.0">
                  <c:v>0.91887943370620451</c:v>
                </c:pt>
                <c:pt idx="24" formatCode="0.0">
                  <c:v>0.93340777890458293</c:v>
                </c:pt>
              </c:numCache>
            </c:numRef>
          </c:val>
          <c:extLst>
            <c:ext xmlns:c16="http://schemas.microsoft.com/office/drawing/2014/chart" uri="{C3380CC4-5D6E-409C-BE32-E72D297353CC}">
              <c16:uniqueId val="{00000001-9B95-4253-A876-147EF27F26C9}"/>
            </c:ext>
          </c:extLst>
        </c:ser>
        <c:ser>
          <c:idx val="2"/>
          <c:order val="2"/>
          <c:tx>
            <c:strRef>
              <c:f>'Chart 1'!$D$1</c:f>
              <c:strCache>
                <c:ptCount val="1"/>
                <c:pt idx="0">
                  <c:v>-70</c:v>
                </c:pt>
              </c:strCache>
            </c:strRef>
          </c:tx>
          <c:spPr>
            <a:solidFill>
              <a:srgbClr val="FF0000">
                <a:alpha val="30000"/>
              </a:srgbClr>
            </a:solidFill>
            <a:ln>
              <a:solidFill>
                <a:srgbClr val="FF0000">
                  <a:alpha val="30000"/>
                </a:srgbClr>
              </a:solidFill>
            </a:ln>
          </c:spPr>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1'!$D$2:$D$60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0.13011986262274289</c:v>
                </c:pt>
                <c:pt idx="14" formatCode="0.0">
                  <c:v>0.34698630032731415</c:v>
                </c:pt>
                <c:pt idx="15" formatCode="0.0">
                  <c:v>0.39035958786822822</c:v>
                </c:pt>
                <c:pt idx="16" formatCode="0.0">
                  <c:v>0.43373287540914296</c:v>
                </c:pt>
                <c:pt idx="17" formatCode="0.0">
                  <c:v>0.46313613530984821</c:v>
                </c:pt>
                <c:pt idx="18" formatCode="0.0">
                  <c:v>0.51214156847769032</c:v>
                </c:pt>
                <c:pt idx="19" formatCode="0.0">
                  <c:v>0.52194265511125859</c:v>
                </c:pt>
                <c:pt idx="20" formatCode="0.0">
                  <c:v>0.53174374174482697</c:v>
                </c:pt>
                <c:pt idx="21" formatCode="0.0">
                  <c:v>0.56115035834044413</c:v>
                </c:pt>
                <c:pt idx="22" formatCode="0.0">
                  <c:v>0.61016138599980596</c:v>
                </c:pt>
                <c:pt idx="23" formatCode="0.0">
                  <c:v>0.61996359153167835</c:v>
                </c:pt>
                <c:pt idx="24" formatCode="0.0">
                  <c:v>0.62976579706355063</c:v>
                </c:pt>
              </c:numCache>
            </c:numRef>
          </c:val>
          <c:extLst>
            <c:ext xmlns:c16="http://schemas.microsoft.com/office/drawing/2014/chart" uri="{C3380CC4-5D6E-409C-BE32-E72D297353CC}">
              <c16:uniqueId val="{00000002-9B95-4253-A876-147EF27F26C9}"/>
            </c:ext>
          </c:extLst>
        </c:ser>
        <c:ser>
          <c:idx val="3"/>
          <c:order val="3"/>
          <c:tx>
            <c:strRef>
              <c:f>'Chart 1'!$E$1</c:f>
              <c:strCache>
                <c:ptCount val="1"/>
                <c:pt idx="0">
                  <c:v>-60</c:v>
                </c:pt>
              </c:strCache>
            </c:strRef>
          </c:tx>
          <c:spPr>
            <a:solidFill>
              <a:srgbClr val="FF0000">
                <a:alpha val="40000"/>
              </a:srgbClr>
            </a:solidFill>
            <a:ln>
              <a:solidFill>
                <a:srgbClr val="FF0000">
                  <a:alpha val="40000"/>
                </a:srgbClr>
              </a:solidFill>
            </a:ln>
          </c:spPr>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1'!$E$2:$E$60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0.10341514192896928</c:v>
                </c:pt>
                <c:pt idx="14" formatCode="0.0">
                  <c:v>0.27577371181058496</c:v>
                </c:pt>
                <c:pt idx="15" formatCode="0.0">
                  <c:v>0.31024542578690828</c:v>
                </c:pt>
                <c:pt idx="16" formatCode="0.0">
                  <c:v>0.34471713976323071</c:v>
                </c:pt>
                <c:pt idx="17" formatCode="0.0">
                  <c:v>0.36808591863000428</c:v>
                </c:pt>
                <c:pt idx="18" formatCode="0.0">
                  <c:v>0.40703388340795987</c:v>
                </c:pt>
                <c:pt idx="19" formatCode="0.0">
                  <c:v>0.41482347636355099</c:v>
                </c:pt>
                <c:pt idx="20" formatCode="0.0">
                  <c:v>0.42261306931914211</c:v>
                </c:pt>
                <c:pt idx="21" formatCode="0.0">
                  <c:v>0.44598451598062194</c:v>
                </c:pt>
                <c:pt idx="22" formatCode="0.0">
                  <c:v>0.48493692708308833</c:v>
                </c:pt>
                <c:pt idx="23" formatCode="0.0">
                  <c:v>0.49272740930358161</c:v>
                </c:pt>
                <c:pt idx="24" formatCode="0.0">
                  <c:v>0.50051789152407489</c:v>
                </c:pt>
              </c:numCache>
            </c:numRef>
          </c:val>
          <c:extLst>
            <c:ext xmlns:c16="http://schemas.microsoft.com/office/drawing/2014/chart" uri="{C3380CC4-5D6E-409C-BE32-E72D297353CC}">
              <c16:uniqueId val="{00000003-9B95-4253-A876-147EF27F26C9}"/>
            </c:ext>
          </c:extLst>
        </c:ser>
        <c:ser>
          <c:idx val="4"/>
          <c:order val="4"/>
          <c:tx>
            <c:strRef>
              <c:f>'Chart 1'!$F$1</c:f>
              <c:strCache>
                <c:ptCount val="1"/>
                <c:pt idx="0">
                  <c:v>-50</c:v>
                </c:pt>
              </c:strCache>
            </c:strRef>
          </c:tx>
          <c:spPr>
            <a:solidFill>
              <a:srgbClr val="FF0000">
                <a:alpha val="50000"/>
              </a:srgbClr>
            </a:solidFill>
            <a:ln>
              <a:solidFill>
                <a:srgbClr val="FF0000">
                  <a:alpha val="50000"/>
                </a:srgbClr>
              </a:solidFill>
            </a:ln>
          </c:spPr>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1'!$F$2:$F$60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8.8720983516215046E-2</c:v>
                </c:pt>
                <c:pt idx="14" formatCode="0.0">
                  <c:v>0.23658928937657331</c:v>
                </c:pt>
                <c:pt idx="15" formatCode="0.0">
                  <c:v>0.26616295054864492</c:v>
                </c:pt>
                <c:pt idx="16" formatCode="0.0">
                  <c:v>0.29573661172071719</c:v>
                </c:pt>
                <c:pt idx="17" formatCode="0.0">
                  <c:v>0.31578494319288275</c:v>
                </c:pt>
                <c:pt idx="18" formatCode="0.0">
                  <c:v>0.34919882897982601</c:v>
                </c:pt>
                <c:pt idx="19" formatCode="0.0">
                  <c:v>0.35588160613721476</c:v>
                </c:pt>
                <c:pt idx="20" formatCode="0.0">
                  <c:v>0.3625643832946035</c:v>
                </c:pt>
                <c:pt idx="21" formatCode="0.0">
                  <c:v>0.38261500349708277</c:v>
                </c:pt>
                <c:pt idx="22" formatCode="0.0">
                  <c:v>0.41603270383454838</c:v>
                </c:pt>
                <c:pt idx="23" formatCode="0.0">
                  <c:v>0.42271624390204132</c:v>
                </c:pt>
                <c:pt idx="24" formatCode="0.0">
                  <c:v>0.42939978396953515</c:v>
                </c:pt>
              </c:numCache>
            </c:numRef>
          </c:val>
          <c:extLst>
            <c:ext xmlns:c16="http://schemas.microsoft.com/office/drawing/2014/chart" uri="{C3380CC4-5D6E-409C-BE32-E72D297353CC}">
              <c16:uniqueId val="{00000004-9B95-4253-A876-147EF27F26C9}"/>
            </c:ext>
          </c:extLst>
        </c:ser>
        <c:ser>
          <c:idx val="5"/>
          <c:order val="5"/>
          <c:tx>
            <c:strRef>
              <c:f>'Chart 1'!$G$1</c:f>
              <c:strCache>
                <c:ptCount val="1"/>
                <c:pt idx="0">
                  <c:v>-40</c:v>
                </c:pt>
              </c:strCache>
            </c:strRef>
          </c:tx>
          <c:spPr>
            <a:solidFill>
              <a:srgbClr val="FF0000">
                <a:alpha val="60000"/>
              </a:srgbClr>
            </a:solidFill>
            <a:ln>
              <a:solidFill>
                <a:srgbClr val="FF0000">
                  <a:alpha val="50000"/>
                </a:srgbClr>
              </a:solidFill>
            </a:ln>
          </c:spPr>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1'!$G$2:$G$60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7.9674185234830608E-2</c:v>
                </c:pt>
                <c:pt idx="14" formatCode="0.0">
                  <c:v>0.21246449395954836</c:v>
                </c:pt>
                <c:pt idx="15" formatCode="0.0">
                  <c:v>0.23902255570449188</c:v>
                </c:pt>
                <c:pt idx="16" formatCode="0.0">
                  <c:v>0.26558061744943562</c:v>
                </c:pt>
                <c:pt idx="17" formatCode="0.0">
                  <c:v>0.28358463873117401</c:v>
                </c:pt>
                <c:pt idx="18" formatCode="0.0">
                  <c:v>0.31359134086740337</c:v>
                </c:pt>
                <c:pt idx="19" formatCode="0.0">
                  <c:v>0.31959268129464924</c:v>
                </c:pt>
                <c:pt idx="20" formatCode="0.0">
                  <c:v>0.32559402172189511</c:v>
                </c:pt>
                <c:pt idx="21" formatCode="0.0">
                  <c:v>0.34360009835419048</c:v>
                </c:pt>
                <c:pt idx="22" formatCode="0.0">
                  <c:v>0.37361022607468275</c:v>
                </c:pt>
                <c:pt idx="23" formatCode="0.0">
                  <c:v>0.3796122516187812</c:v>
                </c:pt>
                <c:pt idx="24" formatCode="0.0">
                  <c:v>0.38561427716287877</c:v>
                </c:pt>
              </c:numCache>
            </c:numRef>
          </c:val>
          <c:extLst>
            <c:ext xmlns:c16="http://schemas.microsoft.com/office/drawing/2014/chart" uri="{C3380CC4-5D6E-409C-BE32-E72D297353CC}">
              <c16:uniqueId val="{00000005-9B95-4253-A876-147EF27F26C9}"/>
            </c:ext>
          </c:extLst>
        </c:ser>
        <c:ser>
          <c:idx val="6"/>
          <c:order val="6"/>
          <c:tx>
            <c:strRef>
              <c:f>'Chart 1'!$H$1</c:f>
              <c:strCache>
                <c:ptCount val="1"/>
                <c:pt idx="0">
                  <c:v>-30</c:v>
                </c:pt>
              </c:strCache>
            </c:strRef>
          </c:tx>
          <c:spPr>
            <a:solidFill>
              <a:srgbClr val="FF0000">
                <a:alpha val="70000"/>
              </a:srgbClr>
            </a:solidFill>
            <a:ln>
              <a:solidFill>
                <a:srgbClr val="FF0000">
                  <a:alpha val="70000"/>
                </a:srgbClr>
              </a:solidFill>
            </a:ln>
          </c:spPr>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1'!$H$2:$H$60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7.383000644730231E-2</c:v>
                </c:pt>
                <c:pt idx="14" formatCode="0.0">
                  <c:v>0.19688001719280601</c:v>
                </c:pt>
                <c:pt idx="15" formatCode="0.0">
                  <c:v>0.22149001934190676</c:v>
                </c:pt>
                <c:pt idx="16" formatCode="0.0">
                  <c:v>0.24610002149100685</c:v>
                </c:pt>
                <c:pt idx="17" formatCode="0.0">
                  <c:v>0.26278343034407881</c:v>
                </c:pt>
                <c:pt idx="18" formatCode="0.0">
                  <c:v>0.29058911176586566</c:v>
                </c:pt>
                <c:pt idx="19" formatCode="0.0">
                  <c:v>0.29615024805022294</c:v>
                </c:pt>
                <c:pt idx="20" formatCode="0.0">
                  <c:v>0.30171138433457978</c:v>
                </c:pt>
                <c:pt idx="21" formatCode="0.0">
                  <c:v>0.31839669777625135</c:v>
                </c:pt>
                <c:pt idx="22" formatCode="0.0">
                  <c:v>0.34620555351237092</c:v>
                </c:pt>
                <c:pt idx="23" formatCode="0.0">
                  <c:v>0.35176732465959493</c:v>
                </c:pt>
                <c:pt idx="24" formatCode="0.0">
                  <c:v>0.35732909580681937</c:v>
                </c:pt>
              </c:numCache>
            </c:numRef>
          </c:val>
          <c:extLst>
            <c:ext xmlns:c16="http://schemas.microsoft.com/office/drawing/2014/chart" uri="{C3380CC4-5D6E-409C-BE32-E72D297353CC}">
              <c16:uniqueId val="{00000006-9B95-4253-A876-147EF27F26C9}"/>
            </c:ext>
          </c:extLst>
        </c:ser>
        <c:ser>
          <c:idx val="7"/>
          <c:order val="7"/>
          <c:tx>
            <c:strRef>
              <c:f>'Chart 1'!$I$1</c:f>
              <c:strCache>
                <c:ptCount val="1"/>
                <c:pt idx="0">
                  <c:v>-20</c:v>
                </c:pt>
              </c:strCache>
            </c:strRef>
          </c:tx>
          <c:spPr>
            <a:solidFill>
              <a:srgbClr val="FF0000">
                <a:alpha val="80000"/>
              </a:srgbClr>
            </a:solidFill>
            <a:ln>
              <a:solidFill>
                <a:srgbClr val="FF0000">
                  <a:alpha val="80000"/>
                </a:srgbClr>
              </a:solidFill>
            </a:ln>
          </c:spPr>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1'!$I$2:$I$60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7.0057456266417573E-2</c:v>
                </c:pt>
                <c:pt idx="14" formatCode="0.0">
                  <c:v>0.18681988337711375</c:v>
                </c:pt>
                <c:pt idx="15" formatCode="0.0">
                  <c:v>0.210172368799253</c:v>
                </c:pt>
                <c:pt idx="16" formatCode="0.0">
                  <c:v>0.23352485422139302</c:v>
                </c:pt>
                <c:pt idx="17" formatCode="0.0">
                  <c:v>0.24935577774884932</c:v>
                </c:pt>
                <c:pt idx="18" formatCode="0.0">
                  <c:v>0.27574065029461003</c:v>
                </c:pt>
                <c:pt idx="19" formatCode="0.0">
                  <c:v>0.28101762480376236</c:v>
                </c:pt>
                <c:pt idx="20" formatCode="0.0">
                  <c:v>0.28629459931291423</c:v>
                </c:pt>
                <c:pt idx="21" formatCode="0.0">
                  <c:v>0.30212733010870219</c:v>
                </c:pt>
                <c:pt idx="22" formatCode="0.0">
                  <c:v>0.32851521476834877</c:v>
                </c:pt>
                <c:pt idx="23" formatCode="0.0">
                  <c:v>0.33379279170027809</c:v>
                </c:pt>
                <c:pt idx="24" formatCode="0.0">
                  <c:v>0.33907036863220696</c:v>
                </c:pt>
              </c:numCache>
            </c:numRef>
          </c:val>
          <c:extLst>
            <c:ext xmlns:c16="http://schemas.microsoft.com/office/drawing/2014/chart" uri="{C3380CC4-5D6E-409C-BE32-E72D297353CC}">
              <c16:uniqueId val="{00000007-9B95-4253-A876-147EF27F26C9}"/>
            </c:ext>
          </c:extLst>
        </c:ser>
        <c:ser>
          <c:idx val="8"/>
          <c:order val="8"/>
          <c:tx>
            <c:strRef>
              <c:f>'Chart 1'!$J$1</c:f>
              <c:strCache>
                <c:ptCount val="1"/>
                <c:pt idx="0">
                  <c:v>-10</c:v>
                </c:pt>
              </c:strCache>
            </c:strRef>
          </c:tx>
          <c:spPr>
            <a:solidFill>
              <a:srgbClr val="FF0000"/>
            </a:solidFill>
            <a:ln>
              <a:solidFill>
                <a:srgbClr val="FF0000"/>
              </a:solidFill>
            </a:ln>
          </c:spPr>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1'!$J$2:$J$60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6.7781399706095646E-2</c:v>
                </c:pt>
                <c:pt idx="14" formatCode="0.0">
                  <c:v>0.18075039921625491</c:v>
                </c:pt>
                <c:pt idx="15" formatCode="0.0">
                  <c:v>0.20334419911828683</c:v>
                </c:pt>
                <c:pt idx="16" formatCode="0.0">
                  <c:v>0.22593799902031808</c:v>
                </c:pt>
                <c:pt idx="17" formatCode="0.0">
                  <c:v>0.24125460074291727</c:v>
                </c:pt>
                <c:pt idx="18" formatCode="0.0">
                  <c:v>0.26678227028058288</c:v>
                </c:pt>
                <c:pt idx="19" formatCode="0.0">
                  <c:v>0.27188780418811564</c:v>
                </c:pt>
                <c:pt idx="20" formatCode="0.0">
                  <c:v>0.27699333809564974</c:v>
                </c:pt>
                <c:pt idx="21" formatCode="0.0">
                  <c:v>0.29231168837127486</c:v>
                </c:pt>
                <c:pt idx="22" formatCode="0.0">
                  <c:v>0.31784227216398309</c:v>
                </c:pt>
                <c:pt idx="23" formatCode="0.0">
                  <c:v>0.32294838892252509</c:v>
                </c:pt>
                <c:pt idx="24" formatCode="0.0">
                  <c:v>0.32805450568106753</c:v>
                </c:pt>
              </c:numCache>
            </c:numRef>
          </c:val>
          <c:extLst>
            <c:ext xmlns:c16="http://schemas.microsoft.com/office/drawing/2014/chart" uri="{C3380CC4-5D6E-409C-BE32-E72D297353CC}">
              <c16:uniqueId val="{00000008-9B95-4253-A876-147EF27F26C9}"/>
            </c:ext>
          </c:extLst>
        </c:ser>
        <c:ser>
          <c:idx val="9"/>
          <c:order val="9"/>
          <c:tx>
            <c:strRef>
              <c:f>'Chart 1'!$K$1</c:f>
              <c:strCache>
                <c:ptCount val="1"/>
                <c:pt idx="0">
                  <c:v>10</c:v>
                </c:pt>
              </c:strCache>
            </c:strRef>
          </c:tx>
          <c:spPr>
            <a:solidFill>
              <a:srgbClr val="FF0000"/>
            </a:solidFill>
            <a:ln>
              <a:solidFill>
                <a:srgbClr val="FF0000"/>
              </a:solidFill>
            </a:ln>
          </c:spPr>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1'!$K$2:$K$60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0.13577589958166736</c:v>
                </c:pt>
                <c:pt idx="14" formatCode="0.0">
                  <c:v>0.36206906555111296</c:v>
                </c:pt>
                <c:pt idx="15" formatCode="0.0">
                  <c:v>0.40732769874500202</c:v>
                </c:pt>
                <c:pt idx="16" formatCode="0.0">
                  <c:v>0.45258633193889097</c:v>
                </c:pt>
                <c:pt idx="17" formatCode="0.0">
                  <c:v>0.48273385751663289</c:v>
                </c:pt>
                <c:pt idx="18" formatCode="0.0">
                  <c:v>0.53297973347953587</c:v>
                </c:pt>
                <c:pt idx="19" formatCode="0.0">
                  <c:v>0.54302890867211673</c:v>
                </c:pt>
                <c:pt idx="20" formatCode="0.0">
                  <c:v>0.55307808386469715</c:v>
                </c:pt>
                <c:pt idx="21" formatCode="0.0">
                  <c:v>0.58322905110348877</c:v>
                </c:pt>
                <c:pt idx="22" formatCode="0.0">
                  <c:v>0.63348066316814133</c:v>
                </c:pt>
                <c:pt idx="23" formatCode="0.0">
                  <c:v>0.64353098558107114</c:v>
                </c:pt>
                <c:pt idx="24" formatCode="0.0">
                  <c:v>0.65358130799400183</c:v>
                </c:pt>
              </c:numCache>
            </c:numRef>
          </c:val>
          <c:extLst>
            <c:ext xmlns:c16="http://schemas.microsoft.com/office/drawing/2014/chart" uri="{C3380CC4-5D6E-409C-BE32-E72D297353CC}">
              <c16:uniqueId val="{00000009-9B95-4253-A876-147EF27F26C9}"/>
            </c:ext>
          </c:extLst>
        </c:ser>
        <c:ser>
          <c:idx val="10"/>
          <c:order val="10"/>
          <c:tx>
            <c:strRef>
              <c:f>'Chart 1'!$L$1</c:f>
              <c:strCache>
                <c:ptCount val="1"/>
                <c:pt idx="0">
                  <c:v>20</c:v>
                </c:pt>
              </c:strCache>
            </c:strRef>
          </c:tx>
          <c:spPr>
            <a:solidFill>
              <a:srgbClr val="FF0000">
                <a:alpha val="80000"/>
              </a:srgbClr>
            </a:solidFill>
            <a:ln>
              <a:solidFill>
                <a:srgbClr val="FF0000">
                  <a:alpha val="80000"/>
                </a:srgbClr>
              </a:solidFill>
            </a:ln>
          </c:spPr>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1'!$L$2:$L$60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7.0181855158389705E-2</c:v>
                </c:pt>
                <c:pt idx="14" formatCode="0.0">
                  <c:v>0.18715161375570588</c:v>
                </c:pt>
                <c:pt idx="15" formatCode="0.0">
                  <c:v>0.21054556547516912</c:v>
                </c:pt>
                <c:pt idx="16" formatCode="0.0">
                  <c:v>0.23393951719463235</c:v>
                </c:pt>
                <c:pt idx="17" formatCode="0.0">
                  <c:v>0.24925611891705168</c:v>
                </c:pt>
                <c:pt idx="18" formatCode="0.0">
                  <c:v>0.27478378845441664</c:v>
                </c:pt>
                <c:pt idx="19" formatCode="0.0">
                  <c:v>0.2798893223618899</c:v>
                </c:pt>
                <c:pt idx="20" formatCode="0.0">
                  <c:v>0.28499485626936227</c:v>
                </c:pt>
                <c:pt idx="21" formatCode="0.0">
                  <c:v>0.30031320654510463</c:v>
                </c:pt>
                <c:pt idx="22" formatCode="0.0">
                  <c:v>0.32584379033800825</c:v>
                </c:pt>
                <c:pt idx="23" formatCode="0.0">
                  <c:v>0.33094990709659022</c:v>
                </c:pt>
                <c:pt idx="24" formatCode="0.0">
                  <c:v>0.33605602385516953</c:v>
                </c:pt>
              </c:numCache>
            </c:numRef>
          </c:val>
          <c:extLst>
            <c:ext xmlns:c16="http://schemas.microsoft.com/office/drawing/2014/chart" uri="{C3380CC4-5D6E-409C-BE32-E72D297353CC}">
              <c16:uniqueId val="{0000000A-9B95-4253-A876-147EF27F26C9}"/>
            </c:ext>
          </c:extLst>
        </c:ser>
        <c:ser>
          <c:idx val="11"/>
          <c:order val="11"/>
          <c:tx>
            <c:strRef>
              <c:f>'Chart 1'!$M$1</c:f>
              <c:strCache>
                <c:ptCount val="1"/>
                <c:pt idx="0">
                  <c:v>30</c:v>
                </c:pt>
              </c:strCache>
            </c:strRef>
          </c:tx>
          <c:spPr>
            <a:solidFill>
              <a:srgbClr val="FF0000">
                <a:alpha val="70000"/>
              </a:srgbClr>
            </a:solidFill>
            <a:ln>
              <a:solidFill>
                <a:srgbClr val="FF0000">
                  <a:alpha val="70000"/>
                </a:srgbClr>
              </a:solidFill>
            </a:ln>
          </c:spPr>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1'!$M$2:$M$60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7.2538517495572052E-2</c:v>
                </c:pt>
                <c:pt idx="14" formatCode="0.0">
                  <c:v>0.19343604665485881</c:v>
                </c:pt>
                <c:pt idx="15" formatCode="0.0">
                  <c:v>0.21761555248671627</c:v>
                </c:pt>
                <c:pt idx="16" formatCode="0.0">
                  <c:v>0.24179505831857395</c:v>
                </c:pt>
                <c:pt idx="17" formatCode="0.0">
                  <c:v>0.25762598184584284</c:v>
                </c:pt>
                <c:pt idx="18" formatCode="0.0">
                  <c:v>0.28401085439129226</c:v>
                </c:pt>
                <c:pt idx="19" formatCode="0.0">
                  <c:v>0.28928782890038285</c:v>
                </c:pt>
                <c:pt idx="20" formatCode="0.0">
                  <c:v>0.29456480340947255</c:v>
                </c:pt>
                <c:pt idx="21" formatCode="0.0">
                  <c:v>0.3103975342053813</c:v>
                </c:pt>
                <c:pt idx="22" formatCode="0.0">
                  <c:v>0.3367854188652295</c:v>
                </c:pt>
                <c:pt idx="23" formatCode="0.0">
                  <c:v>0.34206299579719879</c:v>
                </c:pt>
                <c:pt idx="24" formatCode="0.0">
                  <c:v>0.34734057272916807</c:v>
                </c:pt>
              </c:numCache>
            </c:numRef>
          </c:val>
          <c:extLst>
            <c:ext xmlns:c16="http://schemas.microsoft.com/office/drawing/2014/chart" uri="{C3380CC4-5D6E-409C-BE32-E72D297353CC}">
              <c16:uniqueId val="{0000000B-9B95-4253-A876-147EF27F26C9}"/>
            </c:ext>
          </c:extLst>
        </c:ser>
        <c:ser>
          <c:idx val="12"/>
          <c:order val="12"/>
          <c:tx>
            <c:strRef>
              <c:f>'Chart 1'!$N$1</c:f>
              <c:strCache>
                <c:ptCount val="1"/>
                <c:pt idx="0">
                  <c:v>40</c:v>
                </c:pt>
              </c:strCache>
            </c:strRef>
          </c:tx>
          <c:spPr>
            <a:solidFill>
              <a:srgbClr val="FF0000">
                <a:alpha val="60000"/>
              </a:srgbClr>
            </a:solidFill>
            <a:ln>
              <a:solidFill>
                <a:srgbClr val="FF0000">
                  <a:alpha val="60000"/>
                </a:srgbClr>
              </a:solidFill>
            </a:ln>
          </c:spPr>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1'!$N$2:$N$60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7.6444671271100439E-2</c:v>
                </c:pt>
                <c:pt idx="14" formatCode="0.0">
                  <c:v>0.20385245672293451</c:v>
                </c:pt>
                <c:pt idx="15" formatCode="0.0">
                  <c:v>0.22933401381330132</c:v>
                </c:pt>
                <c:pt idx="16" formatCode="0.0">
                  <c:v>0.25481557090366813</c:v>
                </c:pt>
                <c:pt idx="17" formatCode="0.0">
                  <c:v>0.27149897975654369</c:v>
                </c:pt>
                <c:pt idx="18" formatCode="0.0">
                  <c:v>0.29930466117800236</c:v>
                </c:pt>
                <c:pt idx="19" formatCode="0.0">
                  <c:v>0.30486579746229392</c:v>
                </c:pt>
                <c:pt idx="20" formatCode="0.0">
                  <c:v>0.31042693374658548</c:v>
                </c:pt>
                <c:pt idx="21" formatCode="0.0">
                  <c:v>0.32711224718838494</c:v>
                </c:pt>
                <c:pt idx="22" formatCode="0.0">
                  <c:v>0.35492110292471679</c:v>
                </c:pt>
                <c:pt idx="23" formatCode="0.0">
                  <c:v>0.36048287407198298</c:v>
                </c:pt>
                <c:pt idx="24" formatCode="0.0">
                  <c:v>0.36604464521925006</c:v>
                </c:pt>
              </c:numCache>
            </c:numRef>
          </c:val>
          <c:extLst>
            <c:ext xmlns:c16="http://schemas.microsoft.com/office/drawing/2014/chart" uri="{C3380CC4-5D6E-409C-BE32-E72D297353CC}">
              <c16:uniqueId val="{0000000C-9B95-4253-A876-147EF27F26C9}"/>
            </c:ext>
          </c:extLst>
        </c:ser>
        <c:ser>
          <c:idx val="13"/>
          <c:order val="13"/>
          <c:tx>
            <c:strRef>
              <c:f>'Chart 1'!$O$1</c:f>
              <c:strCache>
                <c:ptCount val="1"/>
                <c:pt idx="0">
                  <c:v>50</c:v>
                </c:pt>
              </c:strCache>
            </c:strRef>
          </c:tx>
          <c:spPr>
            <a:solidFill>
              <a:srgbClr val="FF0000">
                <a:alpha val="50000"/>
              </a:srgbClr>
            </a:solidFill>
            <a:ln>
              <a:solidFill>
                <a:srgbClr val="FF0000">
                  <a:alpha val="50000"/>
                </a:srgbClr>
              </a:solidFill>
            </a:ln>
          </c:spPr>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1'!$O$2:$O$60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8.2495819682973592E-2</c:v>
                </c:pt>
                <c:pt idx="14" formatCode="0.0">
                  <c:v>0.21998885248792965</c:v>
                </c:pt>
                <c:pt idx="15" formatCode="0.0">
                  <c:v>0.24748745904892067</c:v>
                </c:pt>
                <c:pt idx="16" formatCode="0.0">
                  <c:v>0.2749860656099119</c:v>
                </c:pt>
                <c:pt idx="17" formatCode="0.0">
                  <c:v>0.2929900868914368</c:v>
                </c:pt>
                <c:pt idx="18" formatCode="0.0">
                  <c:v>0.32299678902731266</c:v>
                </c:pt>
                <c:pt idx="19" formatCode="0.0">
                  <c:v>0.32899812945448748</c:v>
                </c:pt>
                <c:pt idx="20" formatCode="0.0">
                  <c:v>0.33499946988166407</c:v>
                </c:pt>
                <c:pt idx="21" formatCode="0.0">
                  <c:v>0.35300554651409666</c:v>
                </c:pt>
                <c:pt idx="22" formatCode="0.0">
                  <c:v>0.38301567423481764</c:v>
                </c:pt>
                <c:pt idx="23" formatCode="0.0">
                  <c:v>0.38901769977896183</c:v>
                </c:pt>
                <c:pt idx="24" formatCode="0.0">
                  <c:v>0.39501972532310692</c:v>
                </c:pt>
              </c:numCache>
            </c:numRef>
          </c:val>
          <c:extLst>
            <c:ext xmlns:c16="http://schemas.microsoft.com/office/drawing/2014/chart" uri="{C3380CC4-5D6E-409C-BE32-E72D297353CC}">
              <c16:uniqueId val="{0000000D-9B95-4253-A876-147EF27F26C9}"/>
            </c:ext>
          </c:extLst>
        </c:ser>
        <c:ser>
          <c:idx val="14"/>
          <c:order val="14"/>
          <c:tx>
            <c:strRef>
              <c:f>'Chart 1'!$P$1</c:f>
              <c:strCache>
                <c:ptCount val="1"/>
                <c:pt idx="0">
                  <c:v>60</c:v>
                </c:pt>
              </c:strCache>
            </c:strRef>
          </c:tx>
          <c:spPr>
            <a:solidFill>
              <a:srgbClr val="FF0000">
                <a:alpha val="40000"/>
              </a:srgbClr>
            </a:solidFill>
            <a:ln>
              <a:solidFill>
                <a:srgbClr val="FF0000">
                  <a:alpha val="40000"/>
                </a:srgbClr>
              </a:solidFill>
            </a:ln>
          </c:spPr>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1'!$P$2:$P$60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9.1863007279930242E-2</c:v>
                </c:pt>
                <c:pt idx="14" formatCode="0.0">
                  <c:v>0.24496801941314761</c:v>
                </c:pt>
                <c:pt idx="15" formatCode="0.0">
                  <c:v>0.27558902183979117</c:v>
                </c:pt>
                <c:pt idx="16" formatCode="0.0">
                  <c:v>0.30621002426643429</c:v>
                </c:pt>
                <c:pt idx="17" formatCode="0.0">
                  <c:v>0.32625835573836426</c:v>
                </c:pt>
                <c:pt idx="18" formatCode="0.0">
                  <c:v>0.35967224152491362</c:v>
                </c:pt>
                <c:pt idx="19" formatCode="0.0">
                  <c:v>0.3663550186822242</c:v>
                </c:pt>
                <c:pt idx="20" formatCode="0.0">
                  <c:v>0.373037795839533</c:v>
                </c:pt>
                <c:pt idx="21" formatCode="0.0">
                  <c:v>0.39308841604216571</c:v>
                </c:pt>
                <c:pt idx="22" formatCode="0.0">
                  <c:v>0.42650611637988689</c:v>
                </c:pt>
                <c:pt idx="23" formatCode="0.0">
                  <c:v>0.43318965644743113</c:v>
                </c:pt>
                <c:pt idx="24" formatCode="0.0">
                  <c:v>0.43987319651497536</c:v>
                </c:pt>
              </c:numCache>
            </c:numRef>
          </c:val>
          <c:extLst>
            <c:ext xmlns:c16="http://schemas.microsoft.com/office/drawing/2014/chart" uri="{C3380CC4-5D6E-409C-BE32-E72D297353CC}">
              <c16:uniqueId val="{0000000E-9B95-4253-A876-147EF27F26C9}"/>
            </c:ext>
          </c:extLst>
        </c:ser>
        <c:ser>
          <c:idx val="15"/>
          <c:order val="15"/>
          <c:tx>
            <c:strRef>
              <c:f>'Chart 1'!$Q$1</c:f>
              <c:strCache>
                <c:ptCount val="1"/>
                <c:pt idx="0">
                  <c:v>70</c:v>
                </c:pt>
              </c:strCache>
            </c:strRef>
          </c:tx>
          <c:spPr>
            <a:solidFill>
              <a:srgbClr val="FF0000">
                <a:alpha val="30000"/>
              </a:srgbClr>
            </a:solidFill>
            <a:ln>
              <a:solidFill>
                <a:srgbClr val="FF0000">
                  <a:alpha val="30000"/>
                </a:srgbClr>
              </a:solidFill>
            </a:ln>
          </c:spPr>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1'!$Q$2:$Q$60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0.10707755436615074</c:v>
                </c:pt>
                <c:pt idx="14" formatCode="0.0">
                  <c:v>0.2855401449764019</c:v>
                </c:pt>
                <c:pt idx="15" formatCode="0.0">
                  <c:v>0.32123266309845211</c:v>
                </c:pt>
                <c:pt idx="16" formatCode="0.0">
                  <c:v>0.35692518122050254</c:v>
                </c:pt>
                <c:pt idx="17" formatCode="0.0">
                  <c:v>0.380293960087001</c:v>
                </c:pt>
                <c:pt idx="18" formatCode="0.0">
                  <c:v>0.41924192486449829</c:v>
                </c:pt>
                <c:pt idx="19" formatCode="0.0">
                  <c:v>0.42703151781999615</c:v>
                </c:pt>
                <c:pt idx="20" formatCode="0.0">
                  <c:v>0.43482111077549579</c:v>
                </c:pt>
                <c:pt idx="21" formatCode="0.0">
                  <c:v>0.4581925574371537</c:v>
                </c:pt>
                <c:pt idx="22" formatCode="0.0">
                  <c:v>0.49714496853991719</c:v>
                </c:pt>
                <c:pt idx="23" formatCode="0.0">
                  <c:v>0.50493545076047042</c:v>
                </c:pt>
                <c:pt idx="24" formatCode="0.0">
                  <c:v>0.51272593298102276</c:v>
                </c:pt>
              </c:numCache>
            </c:numRef>
          </c:val>
          <c:extLst>
            <c:ext xmlns:c16="http://schemas.microsoft.com/office/drawing/2014/chart" uri="{C3380CC4-5D6E-409C-BE32-E72D297353CC}">
              <c16:uniqueId val="{0000000F-9B95-4253-A876-147EF27F26C9}"/>
            </c:ext>
          </c:extLst>
        </c:ser>
        <c:ser>
          <c:idx val="16"/>
          <c:order val="16"/>
          <c:tx>
            <c:strRef>
              <c:f>'Chart 1'!$R$1</c:f>
              <c:strCache>
                <c:ptCount val="1"/>
                <c:pt idx="0">
                  <c:v>80</c:v>
                </c:pt>
              </c:strCache>
            </c:strRef>
          </c:tx>
          <c:spPr>
            <a:solidFill>
              <a:srgbClr val="FF0000">
                <a:alpha val="20000"/>
              </a:srgbClr>
            </a:solidFill>
            <a:ln>
              <a:solidFill>
                <a:srgbClr val="FF0000">
                  <a:alpha val="20000"/>
                </a:srgbClr>
              </a:solidFill>
            </a:ln>
          </c:spPr>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1'!$R$2:$R$60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0.13472801375327303</c:v>
                </c:pt>
                <c:pt idx="14" formatCode="0.0">
                  <c:v>0.35927470334206157</c:v>
                </c:pt>
                <c:pt idx="15" formatCode="0.0">
                  <c:v>0.40418404125981944</c:v>
                </c:pt>
                <c:pt idx="16" formatCode="0.0">
                  <c:v>0.44909337917757686</c:v>
                </c:pt>
                <c:pt idx="17" formatCode="0.0">
                  <c:v>0.47849663907793527</c:v>
                </c:pt>
                <c:pt idx="18" formatCode="0.0">
                  <c:v>0.52750207224519841</c:v>
                </c:pt>
                <c:pt idx="19" formatCode="0.0">
                  <c:v>0.53730315887865121</c:v>
                </c:pt>
                <c:pt idx="20" formatCode="0.0">
                  <c:v>0.5471042455121049</c:v>
                </c:pt>
                <c:pt idx="21" formatCode="0.0">
                  <c:v>0.57651086210794666</c:v>
                </c:pt>
                <c:pt idx="22" formatCode="0.0">
                  <c:v>0.62552188976768441</c:v>
                </c:pt>
                <c:pt idx="23" formatCode="0.0">
                  <c:v>0.63532409529963196</c:v>
                </c:pt>
                <c:pt idx="24" formatCode="0.0">
                  <c:v>0.64512630083157863</c:v>
                </c:pt>
              </c:numCache>
            </c:numRef>
          </c:val>
          <c:extLst>
            <c:ext xmlns:c16="http://schemas.microsoft.com/office/drawing/2014/chart" uri="{C3380CC4-5D6E-409C-BE32-E72D297353CC}">
              <c16:uniqueId val="{00000010-9B95-4253-A876-147EF27F26C9}"/>
            </c:ext>
          </c:extLst>
        </c:ser>
        <c:ser>
          <c:idx val="17"/>
          <c:order val="17"/>
          <c:tx>
            <c:strRef>
              <c:f>'Chart 1'!$S$1</c:f>
              <c:strCache>
                <c:ptCount val="1"/>
                <c:pt idx="0">
                  <c:v>90</c:v>
                </c:pt>
              </c:strCache>
            </c:strRef>
          </c:tx>
          <c:spPr>
            <a:solidFill>
              <a:srgbClr val="FF0000">
                <a:alpha val="10000"/>
              </a:srgbClr>
            </a:solidFill>
            <a:ln>
              <a:solidFill>
                <a:srgbClr val="FF0000">
                  <a:alpha val="10000"/>
                </a:srgbClr>
              </a:solidFill>
            </a:ln>
          </c:spPr>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1'!$S$2:$S$60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0.19968721175401472</c:v>
                </c:pt>
                <c:pt idx="14" formatCode="0.0">
                  <c:v>0.53249923134403865</c:v>
                </c:pt>
                <c:pt idx="15" formatCode="0.0">
                  <c:v>0.5990616352620437</c:v>
                </c:pt>
                <c:pt idx="16" formatCode="0.0">
                  <c:v>0.66562403918004875</c:v>
                </c:pt>
                <c:pt idx="17" formatCode="0.0">
                  <c:v>0.70920409964715869</c:v>
                </c:pt>
                <c:pt idx="18" formatCode="0.0">
                  <c:v>0.78183753375900888</c:v>
                </c:pt>
                <c:pt idx="19" formatCode="0.0">
                  <c:v>0.79636422058138034</c:v>
                </c:pt>
                <c:pt idx="20" formatCode="0.0">
                  <c:v>0.81089090740374825</c:v>
                </c:pt>
                <c:pt idx="21" formatCode="0.0">
                  <c:v>0.85447594299921548</c:v>
                </c:pt>
                <c:pt idx="22" formatCode="0.0">
                  <c:v>0.92711766899166115</c:v>
                </c:pt>
                <c:pt idx="23" formatCode="0.0">
                  <c:v>0.94164601419014993</c:v>
                </c:pt>
                <c:pt idx="24" formatCode="0.0">
                  <c:v>0.95617435938863871</c:v>
                </c:pt>
              </c:numCache>
            </c:numRef>
          </c:val>
          <c:extLst>
            <c:ext xmlns:c16="http://schemas.microsoft.com/office/drawing/2014/chart" uri="{C3380CC4-5D6E-409C-BE32-E72D297353CC}">
              <c16:uniqueId val="{00000011-9B95-4253-A876-147EF27F26C9}"/>
            </c:ext>
          </c:extLst>
        </c:ser>
        <c:dLbls>
          <c:showLegendKey val="0"/>
          <c:showVal val="0"/>
          <c:showCatName val="0"/>
          <c:showSerName val="0"/>
          <c:showPercent val="0"/>
          <c:showBubbleSize val="0"/>
        </c:dLbls>
        <c:axId val="99155328"/>
        <c:axId val="99153792"/>
      </c:areaChart>
      <c:barChart>
        <c:barDir val="col"/>
        <c:grouping val="clustered"/>
        <c:varyColors val="0"/>
        <c:ser>
          <c:idx val="27"/>
          <c:order val="27"/>
          <c:tx>
            <c:strRef>
              <c:f>'Chart 1'!$AC$1</c:f>
              <c:strCache>
                <c:ptCount val="1"/>
                <c:pt idx="0">
                  <c:v>Column4</c:v>
                </c:pt>
              </c:strCache>
            </c:strRef>
          </c:tx>
          <c:spPr>
            <a:solidFill>
              <a:sysClr val="windowText" lastClr="000000"/>
            </a:solidFill>
          </c:spPr>
          <c:invertIfNegative val="0"/>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1'!$AC$2:$AC$60</c:f>
              <c:numCache>
                <c:formatCode>0.0</c:formatCode>
                <c:ptCount val="25"/>
                <c:pt idx="15" formatCode="General">
                  <c:v>10</c:v>
                </c:pt>
                <c:pt idx="24" formatCode="General">
                  <c:v>10</c:v>
                </c:pt>
              </c:numCache>
            </c:numRef>
          </c:val>
          <c:extLst>
            <c:ext xmlns:c16="http://schemas.microsoft.com/office/drawing/2014/chart" uri="{C3380CC4-5D6E-409C-BE32-E72D297353CC}">
              <c16:uniqueId val="{00000014-9B95-4253-A876-147EF27F26C9}"/>
            </c:ext>
          </c:extLst>
        </c:ser>
        <c:ser>
          <c:idx val="28"/>
          <c:order val="28"/>
          <c:tx>
            <c:strRef>
              <c:f>'Chart 1'!$AD$1</c:f>
              <c:strCache>
                <c:ptCount val="1"/>
                <c:pt idx="0">
                  <c:v>Column5</c:v>
                </c:pt>
              </c:strCache>
            </c:strRef>
          </c:tx>
          <c:spPr>
            <a:solidFill>
              <a:sysClr val="windowText" lastClr="000000"/>
            </a:solidFill>
          </c:spPr>
          <c:invertIfNegative val="0"/>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1'!$AD$24:$AD$48</c:f>
              <c:numCache>
                <c:formatCode>0.0</c:formatCode>
                <c:ptCount val="13"/>
              </c:numCache>
            </c:numRef>
          </c:val>
          <c:extLst>
            <c:ext xmlns:c16="http://schemas.microsoft.com/office/drawing/2014/chart" uri="{C3380CC4-5D6E-409C-BE32-E72D297353CC}">
              <c16:uniqueId val="{00000017-9B95-4253-A876-147EF27F26C9}"/>
            </c:ext>
          </c:extLst>
        </c:ser>
        <c:dLbls>
          <c:showLegendKey val="0"/>
          <c:showVal val="0"/>
          <c:showCatName val="0"/>
          <c:showSerName val="0"/>
          <c:showPercent val="0"/>
          <c:showBubbleSize val="0"/>
        </c:dLbls>
        <c:gapWidth val="500"/>
        <c:overlap val="100"/>
        <c:axId val="99138176"/>
        <c:axId val="99152256"/>
      </c:barChart>
      <c:lineChart>
        <c:grouping val="standard"/>
        <c:varyColors val="0"/>
        <c:ser>
          <c:idx val="21"/>
          <c:order val="18"/>
          <c:tx>
            <c:strRef>
              <c:f>'Chart 1'!$X$1</c:f>
              <c:strCache>
                <c:ptCount val="1"/>
                <c:pt idx="0">
                  <c:v>Actual inflation</c:v>
                </c:pt>
              </c:strCache>
            </c:strRef>
          </c:tx>
          <c:spPr>
            <a:ln w="19050">
              <a:solidFill>
                <a:srgbClr val="FF0000"/>
              </a:solidFill>
            </a:ln>
          </c:spPr>
          <c:marker>
            <c:symbol val="none"/>
          </c:marker>
          <c:cat>
            <c:strRef>
              <c:f>'Chart 1'!$A$20:$A$39</c:f>
              <c:strCache>
                <c:ptCount val="4"/>
                <c:pt idx="0">
                  <c:v>2020/01</c:v>
                </c:pt>
                <c:pt idx="1">
                  <c:v>2020/02</c:v>
                </c:pt>
                <c:pt idx="2">
                  <c:v>2020/03</c:v>
                </c:pt>
                <c:pt idx="3">
                  <c:v>2020/04</c:v>
                </c:pt>
              </c:strCache>
            </c:strRef>
          </c:cat>
          <c:val>
            <c:numRef>
              <c:f>'Chart 1'!$X$2:$X$60</c:f>
              <c:numCache>
                <c:formatCode>0.0</c:formatCode>
                <c:ptCount val="25"/>
                <c:pt idx="0">
                  <c:v>-0.1</c:v>
                </c:pt>
                <c:pt idx="1">
                  <c:v>1.7</c:v>
                </c:pt>
                <c:pt idx="2">
                  <c:v>1.4</c:v>
                </c:pt>
                <c:pt idx="3">
                  <c:v>3.6</c:v>
                </c:pt>
                <c:pt idx="4">
                  <c:v>5.7</c:v>
                </c:pt>
                <c:pt idx="5">
                  <c:v>6.5</c:v>
                </c:pt>
                <c:pt idx="6">
                  <c:v>8.9</c:v>
                </c:pt>
                <c:pt idx="7">
                  <c:v>7.7</c:v>
                </c:pt>
                <c:pt idx="8">
                  <c:v>7.4</c:v>
                </c:pt>
                <c:pt idx="9">
                  <c:v>10.27</c:v>
                </c:pt>
                <c:pt idx="10" formatCode="0.00">
                  <c:v>9.9151144159478548</c:v>
                </c:pt>
                <c:pt idx="11" formatCode="0.00">
                  <c:v>8.3038746400000001</c:v>
                </c:pt>
                <c:pt idx="12">
                  <c:v>5.4543570386767612</c:v>
                </c:pt>
              </c:numCache>
            </c:numRef>
          </c:val>
          <c:smooth val="0"/>
          <c:extLst>
            <c:ext xmlns:c16="http://schemas.microsoft.com/office/drawing/2014/chart" uri="{C3380CC4-5D6E-409C-BE32-E72D297353CC}">
              <c16:uniqueId val="{00000018-9B95-4253-A876-147EF27F26C9}"/>
            </c:ext>
          </c:extLst>
        </c:ser>
        <c:ser>
          <c:idx val="22"/>
          <c:order val="22"/>
          <c:tx>
            <c:strRef>
              <c:f>'Chart 1'!$W$1</c:f>
              <c:strCache>
                <c:ptCount val="1"/>
                <c:pt idx="0">
                  <c:v>Current quarter's scenario</c:v>
                </c:pt>
              </c:strCache>
            </c:strRef>
          </c:tx>
          <c:spPr>
            <a:ln w="19050">
              <a:solidFill>
                <a:sysClr val="windowText" lastClr="000000"/>
              </a:solidFill>
              <a:prstDash val="solid"/>
            </a:ln>
          </c:spPr>
          <c:marker>
            <c:symbol val="none"/>
          </c:marker>
          <c:cat>
            <c:strRef>
              <c:f>'Chart 1'!$A$20:$A$39</c:f>
              <c:strCache>
                <c:ptCount val="4"/>
                <c:pt idx="0">
                  <c:v>2020/01</c:v>
                </c:pt>
                <c:pt idx="1">
                  <c:v>2020/02</c:v>
                </c:pt>
                <c:pt idx="2">
                  <c:v>2020/03</c:v>
                </c:pt>
                <c:pt idx="3">
                  <c:v>2020/04</c:v>
                </c:pt>
              </c:strCache>
            </c:strRef>
          </c:cat>
          <c:val>
            <c:numRef>
              <c:f>'Chart 1'!$W$2:$W$60</c:f>
              <c:numCache>
                <c:formatCode>0.0</c:formatCode>
                <c:ptCount val="25"/>
                <c:pt idx="12" formatCode="0.00">
                  <c:v>5.4543570386767612</c:v>
                </c:pt>
                <c:pt idx="13" formatCode="0.00">
                  <c:v>0.15</c:v>
                </c:pt>
                <c:pt idx="14" formatCode="0.00">
                  <c:v>0.1</c:v>
                </c:pt>
                <c:pt idx="15" formatCode="0.00">
                  <c:v>0.4</c:v>
                </c:pt>
                <c:pt idx="16" formatCode="0.00">
                  <c:v>1.51</c:v>
                </c:pt>
                <c:pt idx="17" formatCode="0.00">
                  <c:v>3.58</c:v>
                </c:pt>
                <c:pt idx="18" formatCode="0.00">
                  <c:v>3.63</c:v>
                </c:pt>
                <c:pt idx="19" formatCode="0.00">
                  <c:v>3.48</c:v>
                </c:pt>
                <c:pt idx="20" formatCode="0.00">
                  <c:v>3.6</c:v>
                </c:pt>
                <c:pt idx="21" formatCode="0.00">
                  <c:v>3.73</c:v>
                </c:pt>
                <c:pt idx="22" formatCode="0.00">
                  <c:v>3.82</c:v>
                </c:pt>
                <c:pt idx="23" formatCode="0.00">
                  <c:v>3.87</c:v>
                </c:pt>
                <c:pt idx="24" formatCode="0.00">
                  <c:v>4</c:v>
                </c:pt>
              </c:numCache>
            </c:numRef>
          </c:val>
          <c:smooth val="0"/>
          <c:extLst>
            <c:ext xmlns:c16="http://schemas.microsoft.com/office/drawing/2014/chart" uri="{C3380CC4-5D6E-409C-BE32-E72D297353CC}">
              <c16:uniqueId val="{00000019-9B95-4253-A876-147EF27F26C9}"/>
            </c:ext>
          </c:extLst>
        </c:ser>
        <c:ser>
          <c:idx val="23"/>
          <c:order val="23"/>
          <c:tx>
            <c:strRef>
              <c:f>'Chart 1'!$Y$1</c:f>
              <c:strCache>
                <c:ptCount val="1"/>
                <c:pt idx="0">
                  <c:v>Previous quarter's scenario</c:v>
                </c:pt>
              </c:strCache>
            </c:strRef>
          </c:tx>
          <c:spPr>
            <a:ln w="19050">
              <a:solidFill>
                <a:sysClr val="windowText" lastClr="000000"/>
              </a:solidFill>
              <a:prstDash val="sysDash"/>
            </a:ln>
          </c:spPr>
          <c:marker>
            <c:symbol val="none"/>
          </c:marker>
          <c:cat>
            <c:strRef>
              <c:f>'Chart 1'!$A$20:$A$39</c:f>
              <c:strCache>
                <c:ptCount val="4"/>
                <c:pt idx="0">
                  <c:v>2020/01</c:v>
                </c:pt>
                <c:pt idx="1">
                  <c:v>2020/02</c:v>
                </c:pt>
                <c:pt idx="2">
                  <c:v>2020/03</c:v>
                </c:pt>
                <c:pt idx="3">
                  <c:v>2020/04</c:v>
                </c:pt>
              </c:strCache>
            </c:strRef>
          </c:cat>
          <c:val>
            <c:numRef>
              <c:f>'Chart 1'!$Y$2:$Y$60</c:f>
              <c:numCache>
                <c:formatCode>0.0</c:formatCode>
                <c:ptCount val="25"/>
                <c:pt idx="11" formatCode="0.00">
                  <c:v>8.3038746400000001</c:v>
                </c:pt>
                <c:pt idx="12" formatCode="0.00">
                  <c:v>6.8902521300000004</c:v>
                </c:pt>
                <c:pt idx="13" formatCode="0.00">
                  <c:v>3.8585587499999998</c:v>
                </c:pt>
                <c:pt idx="14" formatCode="0.00">
                  <c:v>2.7323730300000002</c:v>
                </c:pt>
                <c:pt idx="15" formatCode="0.00">
                  <c:v>2.81790853</c:v>
                </c:pt>
                <c:pt idx="16" formatCode="0.00">
                  <c:v>3.5479307200000001</c:v>
                </c:pt>
                <c:pt idx="17" formatCode="0.00">
                  <c:v>3.8785478699999998</c:v>
                </c:pt>
                <c:pt idx="18" formatCode="0.00">
                  <c:v>3.9170607899999998</c:v>
                </c:pt>
                <c:pt idx="19" formatCode="0.00">
                  <c:v>4.0406104899999997</c:v>
                </c:pt>
                <c:pt idx="20" formatCode="0.00">
                  <c:v>4.1394717400000003</c:v>
                </c:pt>
                <c:pt idx="21" formatCode="0.00">
                  <c:v>4.1935526100000002</c:v>
                </c:pt>
                <c:pt idx="22" formatCode="0.00">
                  <c:v>4.0999999999999996</c:v>
                </c:pt>
                <c:pt idx="23" formatCode="0.00">
                  <c:v>4</c:v>
                </c:pt>
              </c:numCache>
            </c:numRef>
          </c:val>
          <c:smooth val="0"/>
          <c:extLst>
            <c:ext xmlns:c16="http://schemas.microsoft.com/office/drawing/2014/chart" uri="{C3380CC4-5D6E-409C-BE32-E72D297353CC}">
              <c16:uniqueId val="{0000001A-9B95-4253-A876-147EF27F26C9}"/>
            </c:ext>
          </c:extLst>
        </c:ser>
        <c:ser>
          <c:idx val="24"/>
          <c:order val="24"/>
          <c:tx>
            <c:strRef>
              <c:f>'Chart 1'!$Z$1</c:f>
              <c:strCache>
                <c:ptCount val="1"/>
                <c:pt idx="0">
                  <c:v>Lower part</c:v>
                </c:pt>
              </c:strCache>
            </c:strRef>
          </c:tx>
          <c:spPr>
            <a:ln w="12700">
              <a:solidFill>
                <a:sysClr val="windowText" lastClr="000000"/>
              </a:solidFill>
              <a:prstDash val="sysDash"/>
            </a:ln>
          </c:spPr>
          <c:marker>
            <c:symbol val="none"/>
          </c:marker>
          <c:cat>
            <c:strRef>
              <c:f>'Chart 1'!$A$20:$A$39</c:f>
              <c:strCache>
                <c:ptCount val="4"/>
                <c:pt idx="0">
                  <c:v>2020/01</c:v>
                </c:pt>
                <c:pt idx="1">
                  <c:v>2020/02</c:v>
                </c:pt>
                <c:pt idx="2">
                  <c:v>2020/03</c:v>
                </c:pt>
                <c:pt idx="3">
                  <c:v>2020/04</c:v>
                </c:pt>
              </c:strCache>
            </c:strRef>
          </c:cat>
          <c:val>
            <c:numRef>
              <c:f>'Chart 1'!$Z$2:$Z$60</c:f>
              <c:numCache>
                <c:formatCode>0.0</c:formatCode>
                <c:ptCount val="25"/>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formatCode="General">
                  <c:v>2.5</c:v>
                </c:pt>
                <c:pt idx="21" formatCode="General">
                  <c:v>2.5</c:v>
                </c:pt>
                <c:pt idx="22" formatCode="General">
                  <c:v>2.5</c:v>
                </c:pt>
                <c:pt idx="23" formatCode="General">
                  <c:v>2.5</c:v>
                </c:pt>
                <c:pt idx="24" formatCode="General">
                  <c:v>2.5</c:v>
                </c:pt>
              </c:numCache>
            </c:numRef>
          </c:val>
          <c:smooth val="0"/>
          <c:extLst>
            <c:ext xmlns:c16="http://schemas.microsoft.com/office/drawing/2014/chart" uri="{C3380CC4-5D6E-409C-BE32-E72D297353CC}">
              <c16:uniqueId val="{0000001B-9B95-4253-A876-147EF27F26C9}"/>
            </c:ext>
          </c:extLst>
        </c:ser>
        <c:ser>
          <c:idx val="25"/>
          <c:order val="25"/>
          <c:tx>
            <c:strRef>
              <c:f>'Chart 1'!$AA$1</c:f>
              <c:strCache>
                <c:ptCount val="1"/>
                <c:pt idx="0">
                  <c:v>Target</c:v>
                </c:pt>
              </c:strCache>
            </c:strRef>
          </c:tx>
          <c:spPr>
            <a:ln w="19050">
              <a:solidFill>
                <a:sysClr val="windowText" lastClr="000000"/>
              </a:solidFill>
            </a:ln>
          </c:spPr>
          <c:marker>
            <c:symbol val="none"/>
          </c:marker>
          <c:cat>
            <c:strRef>
              <c:f>'Chart 1'!$A$20:$A$39</c:f>
              <c:strCache>
                <c:ptCount val="4"/>
                <c:pt idx="0">
                  <c:v>2020/01</c:v>
                </c:pt>
                <c:pt idx="1">
                  <c:v>2020/02</c:v>
                </c:pt>
                <c:pt idx="2">
                  <c:v>2020/03</c:v>
                </c:pt>
                <c:pt idx="3">
                  <c:v>2020/04</c:v>
                </c:pt>
              </c:strCache>
            </c:strRef>
          </c:cat>
          <c:val>
            <c:numRef>
              <c:f>'Chart 1'!$AA$2:$AA$60</c:f>
              <c:numCache>
                <c:formatCode>0.0</c:formatCode>
                <c:ptCount val="25"/>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numCache>
            </c:numRef>
          </c:val>
          <c:smooth val="0"/>
          <c:extLst>
            <c:ext xmlns:c16="http://schemas.microsoft.com/office/drawing/2014/chart" uri="{C3380CC4-5D6E-409C-BE32-E72D297353CC}">
              <c16:uniqueId val="{0000001C-9B95-4253-A876-147EF27F26C9}"/>
            </c:ext>
          </c:extLst>
        </c:ser>
        <c:ser>
          <c:idx val="26"/>
          <c:order val="26"/>
          <c:tx>
            <c:strRef>
              <c:f>'Chart 1'!$AB$1</c:f>
              <c:strCache>
                <c:ptCount val="1"/>
                <c:pt idx="0">
                  <c:v>Upper part</c:v>
                </c:pt>
              </c:strCache>
            </c:strRef>
          </c:tx>
          <c:spPr>
            <a:ln w="12700">
              <a:solidFill>
                <a:sysClr val="windowText" lastClr="000000"/>
              </a:solidFill>
              <a:prstDash val="sysDash"/>
            </a:ln>
          </c:spPr>
          <c:marker>
            <c:symbol val="none"/>
          </c:marker>
          <c:cat>
            <c:strRef>
              <c:f>'Chart 1'!$A$20:$A$39</c:f>
              <c:strCache>
                <c:ptCount val="4"/>
                <c:pt idx="0">
                  <c:v>2020/01</c:v>
                </c:pt>
                <c:pt idx="1">
                  <c:v>2020/02</c:v>
                </c:pt>
                <c:pt idx="2">
                  <c:v>2020/03</c:v>
                </c:pt>
                <c:pt idx="3">
                  <c:v>2020/04</c:v>
                </c:pt>
              </c:strCache>
            </c:strRef>
          </c:cat>
          <c:val>
            <c:numRef>
              <c:f>'Chart 1'!$AB$2:$AB$60</c:f>
              <c:numCache>
                <c:formatCode>0.0</c:formatCode>
                <c:ptCount val="25"/>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pt idx="17">
                  <c:v>5.5</c:v>
                </c:pt>
                <c:pt idx="18">
                  <c:v>5.5</c:v>
                </c:pt>
                <c:pt idx="19">
                  <c:v>5.5</c:v>
                </c:pt>
                <c:pt idx="20" formatCode="General">
                  <c:v>5.5</c:v>
                </c:pt>
                <c:pt idx="21" formatCode="General">
                  <c:v>5.5</c:v>
                </c:pt>
                <c:pt idx="22" formatCode="General">
                  <c:v>5.5</c:v>
                </c:pt>
                <c:pt idx="23" formatCode="General">
                  <c:v>5.5</c:v>
                </c:pt>
                <c:pt idx="24" formatCode="General">
                  <c:v>5.5</c:v>
                </c:pt>
              </c:numCache>
            </c:numRef>
          </c:val>
          <c:smooth val="0"/>
          <c:extLst>
            <c:ext xmlns:c16="http://schemas.microsoft.com/office/drawing/2014/chart" uri="{C3380CC4-5D6E-409C-BE32-E72D297353CC}">
              <c16:uniqueId val="{0000001D-9B95-4253-A876-147EF27F26C9}"/>
            </c:ext>
          </c:extLst>
        </c:ser>
        <c:dLbls>
          <c:showLegendKey val="0"/>
          <c:showVal val="0"/>
          <c:showCatName val="0"/>
          <c:showSerName val="0"/>
          <c:showPercent val="0"/>
          <c:showBubbleSize val="0"/>
        </c:dLbls>
        <c:marker val="1"/>
        <c:smooth val="0"/>
        <c:axId val="99138176"/>
        <c:axId val="99152256"/>
        <c:extLst>
          <c:ext xmlns:c15="http://schemas.microsoft.com/office/drawing/2012/chart" uri="{02D57815-91ED-43cb-92C2-25804820EDAC}">
            <c15:filteredLineSeries>
              <c15:ser>
                <c:idx val="18"/>
                <c:order val="19"/>
                <c:tx>
                  <c:strRef>
                    <c:extLst>
                      <c:ext uri="{02D57815-91ED-43cb-92C2-25804820EDAC}">
                        <c15:formulaRef>
                          <c15:sqref>'Chart 1'!$AA$1</c15:sqref>
                        </c15:formulaRef>
                      </c:ext>
                    </c:extLst>
                    <c:strCache>
                      <c:ptCount val="1"/>
                      <c:pt idx="0">
                        <c:v>Target</c:v>
                      </c:pt>
                    </c:strCache>
                  </c:strRef>
                </c:tx>
                <c:marker>
                  <c:symbol val="none"/>
                </c:marker>
                <c:cat>
                  <c:strRef>
                    <c:extLst>
                      <c:ext uri="{02D57815-91ED-43cb-92C2-25804820EDAC}">
                        <c15:formulaRef>
                          <c15:sqref>'Գրաֆիկ 1'!#REF!</c15:sqref>
                        </c15:formulaRef>
                      </c:ext>
                    </c:extLst>
                    <c:strCache>
                      <c:ptCount val="1"/>
                      <c:pt idx="0">
                        <c:v>#REF!</c:v>
                      </c:pt>
                    </c:strCache>
                  </c:strRef>
                </c:cat>
                <c:val>
                  <c:numRef>
                    <c:extLst>
                      <c:ext uri="{02D57815-91ED-43cb-92C2-25804820EDAC}">
                        <c15:formulaRef>
                          <c15:sqref>'Chart 1'!$AA$20:$AA$40</c15:sqref>
                        </c15:formulaRef>
                      </c:ext>
                    </c:extLst>
                    <c:numCache>
                      <c:formatCode>0.0</c:formatCode>
                      <c:ptCount val="5"/>
                      <c:pt idx="0">
                        <c:v>4</c:v>
                      </c:pt>
                      <c:pt idx="1">
                        <c:v>4</c:v>
                      </c:pt>
                      <c:pt idx="2">
                        <c:v>4</c:v>
                      </c:pt>
                      <c:pt idx="3">
                        <c:v>4</c:v>
                      </c:pt>
                      <c:pt idx="4">
                        <c:v>4</c:v>
                      </c:pt>
                    </c:numCache>
                  </c:numRef>
                </c:val>
                <c:smooth val="0"/>
                <c:extLst>
                  <c:ext xmlns:c16="http://schemas.microsoft.com/office/drawing/2014/chart" uri="{C3380CC4-5D6E-409C-BE32-E72D297353CC}">
                    <c16:uniqueId val="{0000001E-9B95-4253-A876-147EF27F26C9}"/>
                  </c:ext>
                </c:extLst>
              </c15:ser>
            </c15:filteredLineSeries>
            <c15:filteredLineSeries>
              <c15:ser>
                <c:idx val="19"/>
                <c:order val="20"/>
                <c:tx>
                  <c:strRef>
                    <c:extLst xmlns:c15="http://schemas.microsoft.com/office/drawing/2012/chart">
                      <c:ext xmlns:c15="http://schemas.microsoft.com/office/drawing/2012/chart" uri="{02D57815-91ED-43cb-92C2-25804820EDAC}">
                        <c15:formulaRef>
                          <c15:sqref>'Chart 1'!$AB$1</c15:sqref>
                        </c15:formulaRef>
                      </c:ext>
                    </c:extLst>
                    <c:strCache>
                      <c:ptCount val="1"/>
                      <c:pt idx="0">
                        <c:v>Upper part</c:v>
                      </c:pt>
                    </c:strCache>
                  </c:strRef>
                </c:tx>
                <c:marker>
                  <c:symbol val="none"/>
                </c:marker>
                <c:cat>
                  <c:strRef>
                    <c:extLst xmlns:c15="http://schemas.microsoft.com/office/drawing/2012/chart">
                      <c:ext xmlns:c15="http://schemas.microsoft.com/office/drawing/2012/chart" uri="{02D57815-91ED-43cb-92C2-25804820EDAC}">
                        <c15:formulaRef>
                          <c15:sqref>'Գրաֆիկ 1'!#REF!</c15:sqref>
                        </c15:formulaRef>
                      </c:ext>
                    </c:extLst>
                    <c:strCache>
                      <c:ptCount val="1"/>
                      <c:pt idx="0">
                        <c:v>#REF!</c:v>
                      </c:pt>
                    </c:strCache>
                  </c:strRef>
                </c:cat>
                <c:val>
                  <c:numRef>
                    <c:extLst xmlns:c15="http://schemas.microsoft.com/office/drawing/2012/chart">
                      <c:ext xmlns:c15="http://schemas.microsoft.com/office/drawing/2012/chart" uri="{02D57815-91ED-43cb-92C2-25804820EDAC}">
                        <c15:formulaRef>
                          <c15:sqref>'Chart 1'!$AB$20:$AB$40</c15:sqref>
                        </c15:formulaRef>
                      </c:ext>
                    </c:extLst>
                    <c:numCache>
                      <c:formatCode>0.0</c:formatCode>
                      <c:ptCount val="5"/>
                      <c:pt idx="0">
                        <c:v>5.5</c:v>
                      </c:pt>
                      <c:pt idx="1">
                        <c:v>5.5</c:v>
                      </c:pt>
                      <c:pt idx="2">
                        <c:v>5.5</c:v>
                      </c:pt>
                      <c:pt idx="3">
                        <c:v>5.5</c:v>
                      </c:pt>
                      <c:pt idx="4">
                        <c:v>5.5</c:v>
                      </c:pt>
                    </c:numCache>
                  </c:numRef>
                </c:val>
                <c:smooth val="0"/>
                <c:extLst xmlns:c15="http://schemas.microsoft.com/office/drawing/2012/chart">
                  <c:ext xmlns:c16="http://schemas.microsoft.com/office/drawing/2014/chart" uri="{C3380CC4-5D6E-409C-BE32-E72D297353CC}">
                    <c16:uniqueId val="{0000001F-9B95-4253-A876-147EF27F26C9}"/>
                  </c:ext>
                </c:extLst>
              </c15:ser>
            </c15:filteredLineSeries>
            <c15:filteredLineSeries>
              <c15:ser>
                <c:idx val="20"/>
                <c:order val="21"/>
                <c:tx>
                  <c:strRef>
                    <c:extLst xmlns:c15="http://schemas.microsoft.com/office/drawing/2012/chart">
                      <c:ext xmlns:c15="http://schemas.microsoft.com/office/drawing/2012/chart" uri="{02D57815-91ED-43cb-92C2-25804820EDAC}">
                        <c15:formulaRef>
                          <c15:sqref>'Chart 1'!$Z$1</c15:sqref>
                        </c15:formulaRef>
                      </c:ext>
                    </c:extLst>
                    <c:strCache>
                      <c:ptCount val="1"/>
                      <c:pt idx="0">
                        <c:v>Lower part</c:v>
                      </c:pt>
                    </c:strCache>
                  </c:strRef>
                </c:tx>
                <c:marker>
                  <c:symbol val="none"/>
                </c:marker>
                <c:cat>
                  <c:strRef>
                    <c:extLst xmlns:c15="http://schemas.microsoft.com/office/drawing/2012/chart">
                      <c:ext xmlns:c15="http://schemas.microsoft.com/office/drawing/2012/chart" uri="{02D57815-91ED-43cb-92C2-25804820EDAC}">
                        <c15:formulaRef>
                          <c15:sqref>'Գրաֆիկ 1'!#REF!</c15:sqref>
                        </c15:formulaRef>
                      </c:ext>
                    </c:extLst>
                    <c:strCache>
                      <c:ptCount val="1"/>
                      <c:pt idx="0">
                        <c:v>#REF!</c:v>
                      </c:pt>
                    </c:strCache>
                  </c:strRef>
                </c:cat>
                <c:val>
                  <c:numRef>
                    <c:extLst xmlns:c15="http://schemas.microsoft.com/office/drawing/2012/chart">
                      <c:ext xmlns:c15="http://schemas.microsoft.com/office/drawing/2012/chart" uri="{02D57815-91ED-43cb-92C2-25804820EDAC}">
                        <c15:formulaRef>
                          <c15:sqref>'Chart 1'!$Z$20:$Z$40</c15:sqref>
                        </c15:formulaRef>
                      </c:ext>
                    </c:extLst>
                    <c:numCache>
                      <c:formatCode>0.0</c:formatCode>
                      <c:ptCount val="5"/>
                      <c:pt idx="0">
                        <c:v>2.5</c:v>
                      </c:pt>
                      <c:pt idx="1">
                        <c:v>2.5</c:v>
                      </c:pt>
                      <c:pt idx="2">
                        <c:v>2.5</c:v>
                      </c:pt>
                      <c:pt idx="3">
                        <c:v>2.5</c:v>
                      </c:pt>
                      <c:pt idx="4">
                        <c:v>2.5</c:v>
                      </c:pt>
                    </c:numCache>
                  </c:numRef>
                </c:val>
                <c:smooth val="0"/>
                <c:extLst xmlns:c15="http://schemas.microsoft.com/office/drawing/2012/chart">
                  <c:ext xmlns:c16="http://schemas.microsoft.com/office/drawing/2014/chart" uri="{C3380CC4-5D6E-409C-BE32-E72D297353CC}">
                    <c16:uniqueId val="{00000020-9B95-4253-A876-147EF27F26C9}"/>
                  </c:ext>
                </c:extLst>
              </c15:ser>
            </c15:filteredLineSeries>
          </c:ext>
        </c:extLst>
      </c:lineChart>
      <c:dateAx>
        <c:axId val="99138176"/>
        <c:scaling>
          <c:orientation val="minMax"/>
        </c:scaling>
        <c:delete val="0"/>
        <c:axPos val="b"/>
        <c:numFmt formatCode="General" sourceLinked="0"/>
        <c:majorTickMark val="none"/>
        <c:minorTickMark val="in"/>
        <c:tickLblPos val="low"/>
        <c:spPr>
          <a:ln>
            <a:noFill/>
          </a:ln>
        </c:spPr>
        <c:txPr>
          <a:bodyPr rot="-5400000" vert="horz"/>
          <a:lstStyle/>
          <a:p>
            <a:pPr>
              <a:defRPr sz="600"/>
            </a:pPr>
            <a:endParaRPr lang="en-US"/>
          </a:p>
        </c:txPr>
        <c:crossAx val="99152256"/>
        <c:crosses val="autoZero"/>
        <c:auto val="0"/>
        <c:lblOffset val="100"/>
        <c:baseTimeUnit val="days"/>
      </c:dateAx>
      <c:valAx>
        <c:axId val="99152256"/>
        <c:scaling>
          <c:orientation val="minMax"/>
        </c:scaling>
        <c:delete val="1"/>
        <c:axPos val="l"/>
        <c:majorGridlines>
          <c:spPr>
            <a:ln>
              <a:noFill/>
            </a:ln>
          </c:spPr>
        </c:majorGridlines>
        <c:numFmt formatCode="0.0" sourceLinked="1"/>
        <c:majorTickMark val="none"/>
        <c:minorTickMark val="none"/>
        <c:tickLblPos val="nextTo"/>
        <c:crossAx val="99138176"/>
        <c:crosses val="autoZero"/>
        <c:crossBetween val="between"/>
      </c:valAx>
      <c:valAx>
        <c:axId val="99153792"/>
        <c:scaling>
          <c:orientation val="minMax"/>
          <c:max val="11"/>
          <c:min val="-1"/>
        </c:scaling>
        <c:delete val="0"/>
        <c:axPos val="r"/>
        <c:numFmt formatCode="0" sourceLinked="0"/>
        <c:majorTickMark val="in"/>
        <c:minorTickMark val="none"/>
        <c:tickLblPos val="nextTo"/>
        <c:txPr>
          <a:bodyPr/>
          <a:lstStyle/>
          <a:p>
            <a:pPr>
              <a:defRPr sz="600"/>
            </a:pPr>
            <a:endParaRPr lang="en-US"/>
          </a:p>
        </c:txPr>
        <c:crossAx val="99155328"/>
        <c:crosses val="max"/>
        <c:crossBetween val="between"/>
        <c:majorUnit val="1"/>
      </c:valAx>
      <c:dateAx>
        <c:axId val="99155328"/>
        <c:scaling>
          <c:orientation val="minMax"/>
        </c:scaling>
        <c:delete val="1"/>
        <c:axPos val="b"/>
        <c:numFmt formatCode="General" sourceLinked="1"/>
        <c:majorTickMark val="out"/>
        <c:minorTickMark val="none"/>
        <c:tickLblPos val="nextTo"/>
        <c:crossAx val="99153792"/>
        <c:crosses val="autoZero"/>
        <c:auto val="0"/>
        <c:lblOffset val="100"/>
        <c:baseTimeUnit val="days"/>
      </c:dateAx>
      <c:spPr>
        <a:ln>
          <a:noFill/>
        </a:ln>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3"/>
        <c:delete val="1"/>
      </c:legendEntry>
      <c:legendEntry>
        <c:idx val="24"/>
        <c:delete val="1"/>
      </c:legendEntry>
      <c:legendEntry>
        <c:idx val="25"/>
        <c:delete val="1"/>
      </c:legendEntry>
      <c:layout>
        <c:manualLayout>
          <c:xMode val="edge"/>
          <c:yMode val="edge"/>
          <c:x val="0"/>
          <c:y val="0.83938704953569121"/>
          <c:w val="0.94537262874247208"/>
          <c:h val="0.16061295046430873"/>
        </c:manualLayout>
      </c:layout>
      <c:overlay val="0"/>
      <c:txPr>
        <a:bodyPr/>
        <a:lstStyle/>
        <a:p>
          <a:pPr>
            <a:defRPr sz="800" b="0" i="1" baseline="-14000"/>
          </a:pPr>
          <a:endParaRPr lang="en-US"/>
        </a:p>
      </c:txPr>
    </c:legend>
    <c:plotVisOnly val="1"/>
    <c:dispBlanksAs val="gap"/>
    <c:showDLblsOverMax val="0"/>
  </c:chart>
  <c:spPr>
    <a:noFill/>
    <a:ln>
      <a:noFill/>
    </a:ln>
  </c:spPr>
  <c:txPr>
    <a:bodyPr/>
    <a:lstStyle/>
    <a:p>
      <a:pPr>
        <a:defRPr>
          <a:latin typeface="GHEA Grapalat" panose="02000506050000020003" pitchFamily="50"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48299784099567"/>
          <c:y val="4.7060267128473096E-2"/>
          <c:w val="0.8702137483650666"/>
          <c:h val="0.62748212961355787"/>
        </c:manualLayout>
      </c:layout>
      <c:barChart>
        <c:barDir val="col"/>
        <c:grouping val="clustered"/>
        <c:varyColors val="0"/>
        <c:ser>
          <c:idx val="2"/>
          <c:order val="2"/>
          <c:tx>
            <c:strRef>
              <c:f>'Chart 9'!$D$1</c:f>
              <c:strCache>
                <c:ptCount val="1"/>
                <c:pt idx="0">
                  <c:v>Variance, right-hand scale</c:v>
                </c:pt>
              </c:strCache>
            </c:strRef>
          </c:tx>
          <c:spPr>
            <a:solidFill>
              <a:schemeClr val="accent2"/>
            </a:solidFill>
          </c:spPr>
          <c:invertIfNegative val="0"/>
          <c:cat>
            <c:strRef>
              <c:f>'Chart 9'!$A$2:$A$35</c:f>
              <c:strCache>
                <c:ptCount val="2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strCache>
            </c:strRef>
          </c:cat>
          <c:val>
            <c:numRef>
              <c:f>'Chart 9'!$D$2:$D$34</c:f>
              <c:numCache>
                <c:formatCode>0.0</c:formatCode>
                <c:ptCount val="25"/>
                <c:pt idx="0">
                  <c:v>0</c:v>
                </c:pt>
                <c:pt idx="1">
                  <c:v>0</c:v>
                </c:pt>
                <c:pt idx="2">
                  <c:v>0</c:v>
                </c:pt>
                <c:pt idx="3">
                  <c:v>0</c:v>
                </c:pt>
                <c:pt idx="4">
                  <c:v>0</c:v>
                </c:pt>
                <c:pt idx="5">
                  <c:v>0</c:v>
                </c:pt>
                <c:pt idx="6">
                  <c:v>0</c:v>
                </c:pt>
                <c:pt idx="7">
                  <c:v>0</c:v>
                </c:pt>
                <c:pt idx="8">
                  <c:v>0</c:v>
                </c:pt>
                <c:pt idx="9">
                  <c:v>0</c:v>
                </c:pt>
                <c:pt idx="10">
                  <c:v>0</c:v>
                </c:pt>
                <c:pt idx="11">
                  <c:v>2.0000000000436557E-2</c:v>
                </c:pt>
                <c:pt idx="12">
                  <c:v>102.5580000000009</c:v>
                </c:pt>
                <c:pt idx="13">
                  <c:v>-450.53499999999985</c:v>
                </c:pt>
                <c:pt idx="14">
                  <c:v>-478.24099999999999</c:v>
                </c:pt>
                <c:pt idx="15">
                  <c:v>-314.61099999999897</c:v>
                </c:pt>
                <c:pt idx="16">
                  <c:v>-236.28800000000047</c:v>
                </c:pt>
                <c:pt idx="17">
                  <c:v>-197.85999999999876</c:v>
                </c:pt>
                <c:pt idx="18">
                  <c:v>-181.40799999999945</c:v>
                </c:pt>
                <c:pt idx="19">
                  <c:v>-175.81400000000031</c:v>
                </c:pt>
                <c:pt idx="20">
                  <c:v>-173.73600000000079</c:v>
                </c:pt>
                <c:pt idx="21">
                  <c:v>-182.31800000000112</c:v>
                </c:pt>
                <c:pt idx="22">
                  <c:v>-202.72099999999955</c:v>
                </c:pt>
                <c:pt idx="23">
                  <c:v>-224.26699999999983</c:v>
                </c:pt>
                <c:pt idx="24">
                  <c:v>-248.46000000000095</c:v>
                </c:pt>
              </c:numCache>
            </c:numRef>
          </c:val>
          <c:extLst>
            <c:ext xmlns:c16="http://schemas.microsoft.com/office/drawing/2014/chart" uri="{C3380CC4-5D6E-409C-BE32-E72D297353CC}">
              <c16:uniqueId val="{00000000-87CE-4BAE-9157-3A67366BAD30}"/>
            </c:ext>
          </c:extLst>
        </c:ser>
        <c:dLbls>
          <c:showLegendKey val="0"/>
          <c:showVal val="0"/>
          <c:showCatName val="0"/>
          <c:showSerName val="0"/>
          <c:showPercent val="0"/>
          <c:showBubbleSize val="0"/>
        </c:dLbls>
        <c:gapWidth val="150"/>
        <c:axId val="92811264"/>
        <c:axId val="115734784"/>
      </c:barChart>
      <c:lineChart>
        <c:grouping val="standard"/>
        <c:varyColors val="0"/>
        <c:ser>
          <c:idx val="1"/>
          <c:order val="0"/>
          <c:tx>
            <c:strRef>
              <c:f>'Chart 9'!$B$1</c:f>
              <c:strCache>
                <c:ptCount val="1"/>
                <c:pt idx="0">
                  <c:v>Previous quarter's scenario</c:v>
                </c:pt>
              </c:strCache>
            </c:strRef>
          </c:tx>
          <c:spPr>
            <a:ln w="15875" cap="rnd">
              <a:solidFill>
                <a:srgbClr val="002060"/>
              </a:solidFill>
              <a:prstDash val="sysDash"/>
              <a:round/>
            </a:ln>
            <a:effectLst/>
          </c:spPr>
          <c:marker>
            <c:symbol val="none"/>
          </c:marker>
          <c:cat>
            <c:strRef>
              <c:f>'Chart 9'!$A$2:$A$35</c:f>
              <c:strCache>
                <c:ptCount val="2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strCache>
            </c:strRef>
          </c:cat>
          <c:val>
            <c:numRef>
              <c:f>'Chart 9'!$B$2:$B$34</c:f>
              <c:numCache>
                <c:formatCode>0.0</c:formatCode>
                <c:ptCount val="25"/>
                <c:pt idx="0">
                  <c:v>5667.7569567766695</c:v>
                </c:pt>
                <c:pt idx="1">
                  <c:v>5371.9369457511648</c:v>
                </c:pt>
                <c:pt idx="2">
                  <c:v>6515.6400027568252</c:v>
                </c:pt>
                <c:pt idx="3">
                  <c:v>7209.4878177814453</c:v>
                </c:pt>
                <c:pt idx="4">
                  <c:v>8462.5100939022777</c:v>
                </c:pt>
                <c:pt idx="5">
                  <c:v>9710.4974435606455</c:v>
                </c:pt>
                <c:pt idx="6">
                  <c:v>9394.8482546176183</c:v>
                </c:pt>
                <c:pt idx="7">
                  <c:v>9584.6138714543849</c:v>
                </c:pt>
                <c:pt idx="8" formatCode="General">
                  <c:v>9961</c:v>
                </c:pt>
                <c:pt idx="9" formatCode="General">
                  <c:v>9510.7000000000007</c:v>
                </c:pt>
                <c:pt idx="10" formatCode="General">
                  <c:v>7720.4</c:v>
                </c:pt>
                <c:pt idx="11" formatCode="General">
                  <c:v>8003.4</c:v>
                </c:pt>
                <c:pt idx="12" formatCode="General">
                  <c:v>8862.7999999999993</c:v>
                </c:pt>
                <c:pt idx="13" formatCode="General">
                  <c:v>9074.7000000000007</c:v>
                </c:pt>
                <c:pt idx="14" formatCode="General">
                  <c:v>9189.2999999999993</c:v>
                </c:pt>
                <c:pt idx="15" formatCode="General">
                  <c:v>9251.9</c:v>
                </c:pt>
                <c:pt idx="16" formatCode="General">
                  <c:v>9291.1</c:v>
                </c:pt>
                <c:pt idx="17" formatCode="General">
                  <c:v>9329.4</c:v>
                </c:pt>
                <c:pt idx="18" formatCode="General">
                  <c:v>9372.7999999999993</c:v>
                </c:pt>
                <c:pt idx="19" formatCode="General">
                  <c:v>9422.2000000000007</c:v>
                </c:pt>
                <c:pt idx="20" formatCode="General">
                  <c:v>9478.6</c:v>
                </c:pt>
                <c:pt idx="21" formatCode="General">
                  <c:v>9540.1</c:v>
                </c:pt>
                <c:pt idx="22" formatCode="General">
                  <c:v>9610.1</c:v>
                </c:pt>
                <c:pt idx="23" formatCode="General">
                  <c:v>9686.9</c:v>
                </c:pt>
                <c:pt idx="24" formatCode="General">
                  <c:v>9771.2000000000007</c:v>
                </c:pt>
              </c:numCache>
            </c:numRef>
          </c:val>
          <c:smooth val="0"/>
          <c:extLst>
            <c:ext xmlns:c16="http://schemas.microsoft.com/office/drawing/2014/chart" uri="{C3380CC4-5D6E-409C-BE32-E72D297353CC}">
              <c16:uniqueId val="{00000001-87CE-4BAE-9157-3A67366BAD30}"/>
            </c:ext>
          </c:extLst>
        </c:ser>
        <c:ser>
          <c:idx val="0"/>
          <c:order val="1"/>
          <c:tx>
            <c:strRef>
              <c:f>'Chart 9'!$C$1</c:f>
              <c:strCache>
                <c:ptCount val="1"/>
                <c:pt idx="0">
                  <c:v>Current quarter's scenario</c:v>
                </c:pt>
              </c:strCache>
            </c:strRef>
          </c:tx>
          <c:spPr>
            <a:ln w="22225">
              <a:solidFill>
                <a:srgbClr val="C00000"/>
              </a:solidFill>
            </a:ln>
          </c:spPr>
          <c:marker>
            <c:symbol val="none"/>
          </c:marker>
          <c:cat>
            <c:strRef>
              <c:f>'Chart 9'!$A$2:$A$35</c:f>
              <c:strCache>
                <c:ptCount val="2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strCache>
            </c:strRef>
          </c:cat>
          <c:val>
            <c:numRef>
              <c:f>'Chart 9'!$C$2:$C$35</c:f>
              <c:numCache>
                <c:formatCode>0.0</c:formatCode>
                <c:ptCount val="26"/>
                <c:pt idx="0">
                  <c:v>5667.7569567766695</c:v>
                </c:pt>
                <c:pt idx="1">
                  <c:v>5371.9369457511648</c:v>
                </c:pt>
                <c:pt idx="2">
                  <c:v>6515.6400027568252</c:v>
                </c:pt>
                <c:pt idx="3">
                  <c:v>7209.4878177814453</c:v>
                </c:pt>
                <c:pt idx="4">
                  <c:v>8462.5100939022777</c:v>
                </c:pt>
                <c:pt idx="5">
                  <c:v>9710.4974435606455</c:v>
                </c:pt>
                <c:pt idx="6">
                  <c:v>9394.8482546176183</c:v>
                </c:pt>
                <c:pt idx="7">
                  <c:v>9584.6138714543849</c:v>
                </c:pt>
                <c:pt idx="8" formatCode="General">
                  <c:v>9961</c:v>
                </c:pt>
                <c:pt idx="9" formatCode="General">
                  <c:v>9510.7000000000007</c:v>
                </c:pt>
                <c:pt idx="10" formatCode="General">
                  <c:v>7720.4</c:v>
                </c:pt>
                <c:pt idx="11">
                  <c:v>8003.42</c:v>
                </c:pt>
                <c:pt idx="12">
                  <c:v>8965.3580000000002</c:v>
                </c:pt>
                <c:pt idx="13">
                  <c:v>8624.1650000000009</c:v>
                </c:pt>
                <c:pt idx="14">
                  <c:v>8711.0589999999993</c:v>
                </c:pt>
                <c:pt idx="15">
                  <c:v>8937.2890000000007</c:v>
                </c:pt>
                <c:pt idx="16">
                  <c:v>9054.8119999999999</c:v>
                </c:pt>
                <c:pt idx="17">
                  <c:v>9131.5400000000009</c:v>
                </c:pt>
                <c:pt idx="18">
                  <c:v>9191.3919999999998</c:v>
                </c:pt>
                <c:pt idx="19">
                  <c:v>9246.3860000000004</c:v>
                </c:pt>
                <c:pt idx="20">
                  <c:v>9304.8639999999996</c:v>
                </c:pt>
                <c:pt idx="21">
                  <c:v>9357.7819999999992</c:v>
                </c:pt>
                <c:pt idx="22">
                  <c:v>9407.3790000000008</c:v>
                </c:pt>
                <c:pt idx="23">
                  <c:v>9462.6329999999998</c:v>
                </c:pt>
                <c:pt idx="24">
                  <c:v>9522.74</c:v>
                </c:pt>
                <c:pt idx="25">
                  <c:v>9589.3639999999996</c:v>
                </c:pt>
              </c:numCache>
            </c:numRef>
          </c:val>
          <c:smooth val="0"/>
          <c:extLst>
            <c:ext xmlns:c16="http://schemas.microsoft.com/office/drawing/2014/chart" uri="{C3380CC4-5D6E-409C-BE32-E72D297353CC}">
              <c16:uniqueId val="{00000002-87CE-4BAE-9157-3A67366BAD30}"/>
            </c:ext>
          </c:extLst>
        </c:ser>
        <c:dLbls>
          <c:showLegendKey val="0"/>
          <c:showVal val="0"/>
          <c:showCatName val="0"/>
          <c:showSerName val="0"/>
          <c:showPercent val="0"/>
          <c:showBubbleSize val="0"/>
        </c:dLbls>
        <c:marker val="1"/>
        <c:smooth val="0"/>
        <c:axId val="115727360"/>
        <c:axId val="115733248"/>
      </c:lineChart>
      <c:catAx>
        <c:axId val="115727360"/>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5400000"/>
          <a:lstStyle/>
          <a:p>
            <a:pPr>
              <a:defRPr/>
            </a:pPr>
            <a:endParaRPr lang="en-US"/>
          </a:p>
        </c:txPr>
        <c:crossAx val="115733248"/>
        <c:crosses val="autoZero"/>
        <c:auto val="1"/>
        <c:lblAlgn val="ctr"/>
        <c:lblOffset val="100"/>
        <c:noMultiLvlLbl val="0"/>
      </c:catAx>
      <c:valAx>
        <c:axId val="115733248"/>
        <c:scaling>
          <c:orientation val="minMax"/>
          <c:min val="5000"/>
        </c:scaling>
        <c:delete val="0"/>
        <c:axPos val="l"/>
        <c:numFmt formatCode="0" sourceLinked="0"/>
        <c:majorTickMark val="out"/>
        <c:minorTickMark val="none"/>
        <c:tickLblPos val="nextTo"/>
        <c:spPr>
          <a:noFill/>
          <a:ln>
            <a:solidFill>
              <a:schemeClr val="tx1"/>
            </a:solidFill>
          </a:ln>
          <a:effectLst/>
        </c:spPr>
        <c:txPr>
          <a:bodyPr rot="-60000000" vert="horz"/>
          <a:lstStyle/>
          <a:p>
            <a:pPr>
              <a:defRPr/>
            </a:pPr>
            <a:endParaRPr lang="en-US"/>
          </a:p>
        </c:txPr>
        <c:crossAx val="115727360"/>
        <c:crosses val="autoZero"/>
        <c:crossBetween val="between"/>
        <c:majorUnit val="750"/>
      </c:valAx>
      <c:valAx>
        <c:axId val="115734784"/>
        <c:scaling>
          <c:orientation val="minMax"/>
        </c:scaling>
        <c:delete val="0"/>
        <c:axPos val="r"/>
        <c:numFmt formatCode="0" sourceLinked="0"/>
        <c:majorTickMark val="out"/>
        <c:minorTickMark val="none"/>
        <c:tickLblPos val="nextTo"/>
        <c:spPr>
          <a:ln>
            <a:solidFill>
              <a:schemeClr val="tx1"/>
            </a:solidFill>
          </a:ln>
        </c:spPr>
        <c:crossAx val="92811264"/>
        <c:crosses val="max"/>
        <c:crossBetween val="between"/>
      </c:valAx>
      <c:catAx>
        <c:axId val="92811264"/>
        <c:scaling>
          <c:orientation val="minMax"/>
        </c:scaling>
        <c:delete val="1"/>
        <c:axPos val="b"/>
        <c:numFmt formatCode="General" sourceLinked="1"/>
        <c:majorTickMark val="out"/>
        <c:minorTickMark val="none"/>
        <c:tickLblPos val="nextTo"/>
        <c:crossAx val="115734784"/>
        <c:crosses val="autoZero"/>
        <c:auto val="1"/>
        <c:lblAlgn val="ctr"/>
        <c:lblOffset val="100"/>
        <c:noMultiLvlLbl val="0"/>
      </c:catAx>
      <c:spPr>
        <a:noFill/>
        <a:ln>
          <a:noFill/>
        </a:ln>
        <a:effectLst/>
      </c:spPr>
    </c:plotArea>
    <c:legend>
      <c:legendPos val="r"/>
      <c:layout>
        <c:manualLayout>
          <c:xMode val="edge"/>
          <c:yMode val="edge"/>
          <c:x val="0"/>
          <c:y val="0.7915247897615727"/>
          <c:w val="0.95275357142857142"/>
          <c:h val="0.17218256641279359"/>
        </c:manualLayout>
      </c:layout>
      <c:overlay val="0"/>
      <c:spPr>
        <a:noFill/>
        <a:ln>
          <a:noFill/>
        </a:ln>
        <a:effectLst/>
      </c:spPr>
      <c:txPr>
        <a:bodyPr rot="0" vert="horz"/>
        <a:lstStyle/>
        <a:p>
          <a:pPr>
            <a:defRPr/>
          </a:pPr>
          <a:endParaRPr lang="en-US"/>
        </a:p>
      </c:txPr>
    </c:legend>
    <c:plotVisOnly val="1"/>
    <c:dispBlanksAs val="gap"/>
    <c:showDLblsOverMax val="0"/>
  </c:chart>
  <c:spPr>
    <a:noFill/>
    <a:ln w="9525" cap="flat" cmpd="sng" algn="ctr">
      <a:noFill/>
      <a:round/>
    </a:ln>
    <a:effectLst/>
  </c:spPr>
  <c:txPr>
    <a:bodyPr/>
    <a:lstStyle/>
    <a:p>
      <a:pPr>
        <a:defRPr sz="700">
          <a:latin typeface="GHEA Grapalat" panose="02000506050000020003" pitchFamily="50"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0587259368499E-2"/>
          <c:y val="3.5298841202465008E-2"/>
          <c:w val="0.89190889319278643"/>
          <c:h val="0.68899825258666303"/>
        </c:manualLayout>
      </c:layout>
      <c:barChart>
        <c:barDir val="col"/>
        <c:grouping val="clustered"/>
        <c:varyColors val="0"/>
        <c:ser>
          <c:idx val="1"/>
          <c:order val="2"/>
          <c:tx>
            <c:strRef>
              <c:f>'Chart 10'!$D$1</c:f>
              <c:strCache>
                <c:ptCount val="1"/>
                <c:pt idx="0">
                  <c:v>Variance, right-hand scale</c:v>
                </c:pt>
              </c:strCache>
            </c:strRef>
          </c:tx>
          <c:invertIfNegative val="0"/>
          <c:cat>
            <c:strRef>
              <c:f>'Chart 10'!$A$2:$A$35</c:f>
              <c:strCache>
                <c:ptCount val="2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strCache>
            </c:strRef>
          </c:cat>
          <c:val>
            <c:numRef>
              <c:f>'Chart 10'!$D$2:$D$34</c:f>
              <c:numCache>
                <c:formatCode>0.0</c:formatCode>
                <c:ptCount val="25"/>
                <c:pt idx="0">
                  <c:v>0</c:v>
                </c:pt>
                <c:pt idx="1">
                  <c:v>0</c:v>
                </c:pt>
                <c:pt idx="2">
                  <c:v>0</c:v>
                </c:pt>
                <c:pt idx="3">
                  <c:v>0</c:v>
                </c:pt>
                <c:pt idx="4">
                  <c:v>0</c:v>
                </c:pt>
                <c:pt idx="5">
                  <c:v>0</c:v>
                </c:pt>
                <c:pt idx="6">
                  <c:v>0</c:v>
                </c:pt>
                <c:pt idx="7">
                  <c:v>0</c:v>
                </c:pt>
                <c:pt idx="8">
                  <c:v>0</c:v>
                </c:pt>
                <c:pt idx="9">
                  <c:v>0</c:v>
                </c:pt>
                <c:pt idx="10">
                  <c:v>0</c:v>
                </c:pt>
                <c:pt idx="11">
                  <c:v>3.5849999999996385E-2</c:v>
                </c:pt>
                <c:pt idx="12">
                  <c:v>-2.8261899999999969</c:v>
                </c:pt>
                <c:pt idx="13">
                  <c:v>-7.127600000000001</c:v>
                </c:pt>
                <c:pt idx="14">
                  <c:v>-12.750489999999999</c:v>
                </c:pt>
                <c:pt idx="15">
                  <c:v>-15.790630000000007</c:v>
                </c:pt>
                <c:pt idx="16">
                  <c:v>-17.52467</c:v>
                </c:pt>
                <c:pt idx="17">
                  <c:v>-18.290449999999993</c:v>
                </c:pt>
                <c:pt idx="18">
                  <c:v>-18.876630000000006</c:v>
                </c:pt>
                <c:pt idx="19">
                  <c:v>-19.358900000000006</c:v>
                </c:pt>
                <c:pt idx="20">
                  <c:v>-19.694460000000007</c:v>
                </c:pt>
                <c:pt idx="21">
                  <c:v>-20.295990000000003</c:v>
                </c:pt>
                <c:pt idx="22">
                  <c:v>-21.066909999999993</c:v>
                </c:pt>
                <c:pt idx="23">
                  <c:v>-21.740030000000004</c:v>
                </c:pt>
                <c:pt idx="24">
                  <c:v>-22.48478999999999</c:v>
                </c:pt>
              </c:numCache>
            </c:numRef>
          </c:val>
          <c:extLst>
            <c:ext xmlns:c16="http://schemas.microsoft.com/office/drawing/2014/chart" uri="{C3380CC4-5D6E-409C-BE32-E72D297353CC}">
              <c16:uniqueId val="{00000000-ED2E-4E92-9C5F-777FBDE9DCD5}"/>
            </c:ext>
          </c:extLst>
        </c:ser>
        <c:dLbls>
          <c:showLegendKey val="0"/>
          <c:showVal val="0"/>
          <c:showCatName val="0"/>
          <c:showSerName val="0"/>
          <c:showPercent val="0"/>
          <c:showBubbleSize val="0"/>
        </c:dLbls>
        <c:gapWidth val="150"/>
        <c:axId val="102393344"/>
        <c:axId val="102391808"/>
      </c:barChart>
      <c:lineChart>
        <c:grouping val="standard"/>
        <c:varyColors val="0"/>
        <c:ser>
          <c:idx val="0"/>
          <c:order val="0"/>
          <c:tx>
            <c:strRef>
              <c:f>'Chart 10'!$B$1</c:f>
              <c:strCache>
                <c:ptCount val="1"/>
                <c:pt idx="0">
                  <c:v>Previous quarter's scenario</c:v>
                </c:pt>
              </c:strCache>
            </c:strRef>
          </c:tx>
          <c:spPr>
            <a:ln>
              <a:solidFill>
                <a:srgbClr val="002060"/>
              </a:solidFill>
              <a:prstDash val="sysDash"/>
            </a:ln>
          </c:spPr>
          <c:marker>
            <c:symbol val="none"/>
          </c:marker>
          <c:cat>
            <c:strRef>
              <c:f>'Chart 10'!$A$2:$A$35</c:f>
              <c:strCache>
                <c:ptCount val="2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strCache>
            </c:strRef>
          </c:cat>
          <c:val>
            <c:numRef>
              <c:f>'Chart 10'!$B$2:$B$34</c:f>
              <c:numCache>
                <c:formatCode>0.00</c:formatCode>
                <c:ptCount val="25"/>
                <c:pt idx="0">
                  <c:v>49.206784975686951</c:v>
                </c:pt>
                <c:pt idx="1">
                  <c:v>32.770992529500042</c:v>
                </c:pt>
                <c:pt idx="2">
                  <c:v>42.926894460120586</c:v>
                </c:pt>
                <c:pt idx="3">
                  <c:v>44.940717843265325</c:v>
                </c:pt>
                <c:pt idx="4">
                  <c:v>60.934907849564148</c:v>
                </c:pt>
                <c:pt idx="5">
                  <c:v>68.920003331611568</c:v>
                </c:pt>
                <c:pt idx="6">
                  <c:v>73.161525875793998</c:v>
                </c:pt>
                <c:pt idx="7">
                  <c:v>79.713210907830714</c:v>
                </c:pt>
                <c:pt idx="8" formatCode="General">
                  <c:v>96.9</c:v>
                </c:pt>
                <c:pt idx="9" formatCode="General">
                  <c:v>111.8</c:v>
                </c:pt>
                <c:pt idx="10" formatCode="General">
                  <c:v>97.6</c:v>
                </c:pt>
                <c:pt idx="11" formatCode="General">
                  <c:v>88.5</c:v>
                </c:pt>
                <c:pt idx="12" formatCode="General">
                  <c:v>85</c:v>
                </c:pt>
                <c:pt idx="13" formatCode="General">
                  <c:v>85.1</c:v>
                </c:pt>
                <c:pt idx="14" formatCode="General">
                  <c:v>89.7</c:v>
                </c:pt>
                <c:pt idx="15" formatCode="General">
                  <c:v>92.2</c:v>
                </c:pt>
                <c:pt idx="16" formatCode="General">
                  <c:v>93.5</c:v>
                </c:pt>
                <c:pt idx="17" formatCode="General">
                  <c:v>94.3</c:v>
                </c:pt>
                <c:pt idx="18" formatCode="General">
                  <c:v>94.9</c:v>
                </c:pt>
                <c:pt idx="19" formatCode="General">
                  <c:v>95.4</c:v>
                </c:pt>
                <c:pt idx="20" formatCode="General">
                  <c:v>95.9</c:v>
                </c:pt>
                <c:pt idx="21" formatCode="General">
                  <c:v>96.4</c:v>
                </c:pt>
                <c:pt idx="22" formatCode="General">
                  <c:v>97</c:v>
                </c:pt>
                <c:pt idx="23" formatCode="General">
                  <c:v>97.5</c:v>
                </c:pt>
                <c:pt idx="24" formatCode="General">
                  <c:v>98.1</c:v>
                </c:pt>
              </c:numCache>
            </c:numRef>
          </c:val>
          <c:smooth val="0"/>
          <c:extLst>
            <c:ext xmlns:c16="http://schemas.microsoft.com/office/drawing/2014/chart" uri="{C3380CC4-5D6E-409C-BE32-E72D297353CC}">
              <c16:uniqueId val="{00000001-ED2E-4E92-9C5F-777FBDE9DCD5}"/>
            </c:ext>
          </c:extLst>
        </c:ser>
        <c:ser>
          <c:idx val="4"/>
          <c:order val="1"/>
          <c:tx>
            <c:strRef>
              <c:f>'Chart 10'!$C$1</c:f>
              <c:strCache>
                <c:ptCount val="1"/>
                <c:pt idx="0">
                  <c:v>Current quarter's scenario</c:v>
                </c:pt>
              </c:strCache>
            </c:strRef>
          </c:tx>
          <c:spPr>
            <a:ln w="22225">
              <a:solidFill>
                <a:srgbClr val="C00000"/>
              </a:solidFill>
            </a:ln>
          </c:spPr>
          <c:marker>
            <c:symbol val="none"/>
          </c:marker>
          <c:cat>
            <c:strRef>
              <c:f>'Chart 10'!$A$2:$A$35</c:f>
              <c:strCache>
                <c:ptCount val="2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strCache>
            </c:strRef>
          </c:cat>
          <c:val>
            <c:numRef>
              <c:f>'Chart 10'!$C$2:$C$35</c:f>
              <c:numCache>
                <c:formatCode>0.00</c:formatCode>
                <c:ptCount val="26"/>
                <c:pt idx="0">
                  <c:v>49.206784975686951</c:v>
                </c:pt>
                <c:pt idx="1">
                  <c:v>32.770992529500042</c:v>
                </c:pt>
                <c:pt idx="2">
                  <c:v>42.926894460120586</c:v>
                </c:pt>
                <c:pt idx="3">
                  <c:v>44.940717843265325</c:v>
                </c:pt>
                <c:pt idx="4">
                  <c:v>60.934907849564148</c:v>
                </c:pt>
                <c:pt idx="5">
                  <c:v>68.920003331611568</c:v>
                </c:pt>
                <c:pt idx="6">
                  <c:v>73.161525875793998</c:v>
                </c:pt>
                <c:pt idx="7">
                  <c:v>79.713210907830714</c:v>
                </c:pt>
                <c:pt idx="8" formatCode="General">
                  <c:v>96.9</c:v>
                </c:pt>
                <c:pt idx="9" formatCode="General">
                  <c:v>111.8</c:v>
                </c:pt>
                <c:pt idx="10" formatCode="General">
                  <c:v>97.6</c:v>
                </c:pt>
                <c:pt idx="11" formatCode="0.0">
                  <c:v>88.535849999999996</c:v>
                </c:pt>
                <c:pt idx="12" formatCode="0.0">
                  <c:v>82.173810000000003</c:v>
                </c:pt>
                <c:pt idx="13" formatCode="0.0">
                  <c:v>77.972399999999993</c:v>
                </c:pt>
                <c:pt idx="14" formatCode="0.0">
                  <c:v>76.949510000000004</c:v>
                </c:pt>
                <c:pt idx="15" formatCode="0.0">
                  <c:v>76.409369999999996</c:v>
                </c:pt>
                <c:pt idx="16" formatCode="0.0">
                  <c:v>75.97533</c:v>
                </c:pt>
                <c:pt idx="17" formatCode="0.0">
                  <c:v>76.009550000000004</c:v>
                </c:pt>
                <c:pt idx="18" formatCode="0.0">
                  <c:v>76.02337</c:v>
                </c:pt>
                <c:pt idx="19" formatCode="0.0">
                  <c:v>76.0411</c:v>
                </c:pt>
                <c:pt idx="20" formatCode="0.0">
                  <c:v>76.205539999999999</c:v>
                </c:pt>
                <c:pt idx="21" formatCode="0.0">
                  <c:v>76.104010000000002</c:v>
                </c:pt>
                <c:pt idx="22" formatCode="0.0">
                  <c:v>75.933090000000007</c:v>
                </c:pt>
                <c:pt idx="23" formatCode="0.0">
                  <c:v>75.759969999999996</c:v>
                </c:pt>
                <c:pt idx="24" formatCode="0.0">
                  <c:v>75.615210000000005</c:v>
                </c:pt>
                <c:pt idx="25" formatCode="0.0">
                  <c:v>75.508570000000006</c:v>
                </c:pt>
              </c:numCache>
            </c:numRef>
          </c:val>
          <c:smooth val="0"/>
          <c:extLst>
            <c:ext xmlns:c16="http://schemas.microsoft.com/office/drawing/2014/chart" uri="{C3380CC4-5D6E-409C-BE32-E72D297353CC}">
              <c16:uniqueId val="{00000002-ED2E-4E92-9C5F-777FBDE9DCD5}"/>
            </c:ext>
          </c:extLst>
        </c:ser>
        <c:dLbls>
          <c:showLegendKey val="0"/>
          <c:showVal val="0"/>
          <c:showCatName val="0"/>
          <c:showSerName val="0"/>
          <c:showPercent val="0"/>
          <c:showBubbleSize val="0"/>
        </c:dLbls>
        <c:marker val="1"/>
        <c:smooth val="0"/>
        <c:axId val="102388480"/>
        <c:axId val="102390016"/>
      </c:lineChart>
      <c:catAx>
        <c:axId val="102388480"/>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02390016"/>
        <c:crosses val="autoZero"/>
        <c:auto val="1"/>
        <c:lblAlgn val="ctr"/>
        <c:lblOffset val="100"/>
        <c:noMultiLvlLbl val="0"/>
      </c:catAx>
      <c:valAx>
        <c:axId val="102390016"/>
        <c:scaling>
          <c:orientation val="minMax"/>
          <c:min val="25"/>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02388480"/>
        <c:crosses val="autoZero"/>
        <c:crossBetween val="between"/>
        <c:majorUnit val="10"/>
      </c:valAx>
      <c:valAx>
        <c:axId val="102391808"/>
        <c:scaling>
          <c:orientation val="minMax"/>
          <c:max val="5"/>
          <c:min val="-25"/>
        </c:scaling>
        <c:delete val="0"/>
        <c:axPos val="r"/>
        <c:numFmt formatCode="0" sourceLinked="0"/>
        <c:majorTickMark val="out"/>
        <c:minorTickMark val="none"/>
        <c:tickLblPos val="nextTo"/>
        <c:spPr>
          <a:ln>
            <a:solidFill>
              <a:schemeClr val="tx1"/>
            </a:solidFill>
          </a:ln>
        </c:spPr>
        <c:txPr>
          <a:bodyPr/>
          <a:lstStyle/>
          <a:p>
            <a:pPr>
              <a:defRPr sz="600">
                <a:latin typeface="GHEA Grapalat" panose="02000506050000020003" pitchFamily="50" charset="0"/>
              </a:defRPr>
            </a:pPr>
            <a:endParaRPr lang="en-US"/>
          </a:p>
        </c:txPr>
        <c:crossAx val="102393344"/>
        <c:crosses val="max"/>
        <c:crossBetween val="between"/>
        <c:majorUnit val="5"/>
      </c:valAx>
      <c:catAx>
        <c:axId val="102393344"/>
        <c:scaling>
          <c:orientation val="minMax"/>
        </c:scaling>
        <c:delete val="1"/>
        <c:axPos val="b"/>
        <c:numFmt formatCode="General" sourceLinked="1"/>
        <c:majorTickMark val="out"/>
        <c:minorTickMark val="none"/>
        <c:tickLblPos val="nextTo"/>
        <c:crossAx val="102391808"/>
        <c:crosses val="autoZero"/>
        <c:auto val="1"/>
        <c:lblAlgn val="ctr"/>
        <c:lblOffset val="100"/>
        <c:noMultiLvlLbl val="0"/>
      </c:catAx>
      <c:spPr>
        <a:noFill/>
        <a:ln>
          <a:noFill/>
        </a:ln>
        <a:effectLst/>
      </c:spPr>
    </c:plotArea>
    <c:legend>
      <c:legendPos val="r"/>
      <c:layout>
        <c:manualLayout>
          <c:xMode val="edge"/>
          <c:yMode val="edge"/>
          <c:x val="2.0924603174603176E-2"/>
          <c:y val="0.85707689357822348"/>
          <c:w val="0.94626004034046463"/>
          <c:h val="0.1263576801620542"/>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0587259368499E-2"/>
          <c:y val="2.2538037279603487E-2"/>
          <c:w val="0.89037496824993634"/>
          <c:h val="0.64951881297289404"/>
        </c:manualLayout>
      </c:layout>
      <c:barChart>
        <c:barDir val="col"/>
        <c:grouping val="clustered"/>
        <c:varyColors val="0"/>
        <c:ser>
          <c:idx val="0"/>
          <c:order val="2"/>
          <c:tx>
            <c:strRef>
              <c:f>'Chart 11'!$D$1</c:f>
              <c:strCache>
                <c:ptCount val="1"/>
                <c:pt idx="0">
                  <c:v>Variance, right-hand scale</c:v>
                </c:pt>
              </c:strCache>
            </c:strRef>
          </c:tx>
          <c:spPr>
            <a:solidFill>
              <a:schemeClr val="accent2"/>
            </a:solidFill>
          </c:spPr>
          <c:invertIfNegative val="0"/>
          <c:cat>
            <c:strRef>
              <c:f>'Chart 11'!$A$2:$A$35</c:f>
              <c:strCache>
                <c:ptCount val="2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strCache>
            </c:strRef>
          </c:cat>
          <c:val>
            <c:numRef>
              <c:f>'Chart 11'!$D$2:$D$34</c:f>
              <c:numCache>
                <c:formatCode>0.00</c:formatCode>
                <c:ptCount val="25"/>
                <c:pt idx="0">
                  <c:v>0</c:v>
                </c:pt>
                <c:pt idx="1">
                  <c:v>0</c:v>
                </c:pt>
                <c:pt idx="2">
                  <c:v>0</c:v>
                </c:pt>
                <c:pt idx="3">
                  <c:v>0</c:v>
                </c:pt>
                <c:pt idx="4">
                  <c:v>0</c:v>
                </c:pt>
                <c:pt idx="5">
                  <c:v>0</c:v>
                </c:pt>
                <c:pt idx="6">
                  <c:v>0</c:v>
                </c:pt>
                <c:pt idx="7">
                  <c:v>0</c:v>
                </c:pt>
                <c:pt idx="8">
                  <c:v>0</c:v>
                </c:pt>
                <c:pt idx="9">
                  <c:v>0</c:v>
                </c:pt>
                <c:pt idx="10">
                  <c:v>0</c:v>
                </c:pt>
                <c:pt idx="11">
                  <c:v>-7.1000000000083219E-3</c:v>
                </c:pt>
                <c:pt idx="12">
                  <c:v>-1.4774000000000171</c:v>
                </c:pt>
                <c:pt idx="13">
                  <c:v>-3.5530999999999864</c:v>
                </c:pt>
                <c:pt idx="14">
                  <c:v>-7.3841000000000037</c:v>
                </c:pt>
                <c:pt idx="15">
                  <c:v>-9.9025000000000176</c:v>
                </c:pt>
                <c:pt idx="16">
                  <c:v>-11.323599999999999</c:v>
                </c:pt>
                <c:pt idx="17">
                  <c:v>-12.373099999999994</c:v>
                </c:pt>
                <c:pt idx="18">
                  <c:v>-13.002199999999988</c:v>
                </c:pt>
                <c:pt idx="19">
                  <c:v>-12.833300000000008</c:v>
                </c:pt>
                <c:pt idx="20">
                  <c:v>-12.905100000000004</c:v>
                </c:pt>
                <c:pt idx="21">
                  <c:v>-12.924499999999995</c:v>
                </c:pt>
                <c:pt idx="22">
                  <c:v>-12.704199999999986</c:v>
                </c:pt>
                <c:pt idx="23">
                  <c:v>-12.755400000000009</c:v>
                </c:pt>
                <c:pt idx="24">
                  <c:v>-12.98429999999999</c:v>
                </c:pt>
              </c:numCache>
            </c:numRef>
          </c:val>
          <c:extLst>
            <c:ext xmlns:c16="http://schemas.microsoft.com/office/drawing/2014/chart" uri="{C3380CC4-5D6E-409C-BE32-E72D297353CC}">
              <c16:uniqueId val="{00000000-9733-4409-B01E-B68799D6EF52}"/>
            </c:ext>
          </c:extLst>
        </c:ser>
        <c:dLbls>
          <c:showLegendKey val="0"/>
          <c:showVal val="0"/>
          <c:showCatName val="0"/>
          <c:showSerName val="0"/>
          <c:showPercent val="0"/>
          <c:showBubbleSize val="0"/>
        </c:dLbls>
        <c:gapWidth val="150"/>
        <c:axId val="116354048"/>
        <c:axId val="116352512"/>
      </c:barChart>
      <c:lineChart>
        <c:grouping val="standard"/>
        <c:varyColors val="0"/>
        <c:ser>
          <c:idx val="2"/>
          <c:order val="0"/>
          <c:tx>
            <c:strRef>
              <c:f>'Chart 11'!$B$1</c:f>
              <c:strCache>
                <c:ptCount val="1"/>
                <c:pt idx="0">
                  <c:v>Previous quarter's scenario</c:v>
                </c:pt>
              </c:strCache>
            </c:strRef>
          </c:tx>
          <c:spPr>
            <a:ln>
              <a:solidFill>
                <a:srgbClr val="002060"/>
              </a:solidFill>
              <a:prstDash val="sysDash"/>
            </a:ln>
          </c:spPr>
          <c:marker>
            <c:symbol val="none"/>
          </c:marker>
          <c:cat>
            <c:strRef>
              <c:f>'Chart 11'!$A$2:$A$35</c:f>
              <c:strCache>
                <c:ptCount val="2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strCache>
            </c:strRef>
          </c:cat>
          <c:val>
            <c:numRef>
              <c:f>'Chart 11'!$B$2:$B$34</c:f>
              <c:numCache>
                <c:formatCode>0.00</c:formatCode>
                <c:ptCount val="25"/>
                <c:pt idx="0">
                  <c:v>98.991237884449362</c:v>
                </c:pt>
                <c:pt idx="1">
                  <c:v>92.301825572790648</c:v>
                </c:pt>
                <c:pt idx="2">
                  <c:v>95.975942394010247</c:v>
                </c:pt>
                <c:pt idx="3">
                  <c:v>105.1445510422529</c:v>
                </c:pt>
                <c:pt idx="4">
                  <c:v>116.41844209619315</c:v>
                </c:pt>
                <c:pt idx="5">
                  <c:v>125.1319837170096</c:v>
                </c:pt>
                <c:pt idx="6">
                  <c:v>127.22228982149815</c:v>
                </c:pt>
                <c:pt idx="7">
                  <c:v>134.07378865541247</c:v>
                </c:pt>
                <c:pt idx="8" formatCode="General">
                  <c:v>145.1</c:v>
                </c:pt>
                <c:pt idx="9" formatCode="General">
                  <c:v>157.1</c:v>
                </c:pt>
                <c:pt idx="10" formatCode="General">
                  <c:v>138.1</c:v>
                </c:pt>
                <c:pt idx="11" formatCode="General">
                  <c:v>134.1</c:v>
                </c:pt>
                <c:pt idx="12" formatCode="General">
                  <c:v>130.30000000000001</c:v>
                </c:pt>
                <c:pt idx="13" formatCode="General">
                  <c:v>130.69999999999999</c:v>
                </c:pt>
                <c:pt idx="14" formatCode="General">
                  <c:v>135</c:v>
                </c:pt>
                <c:pt idx="15" formatCode="General">
                  <c:v>137.80000000000001</c:v>
                </c:pt>
                <c:pt idx="16" formatCode="General">
                  <c:v>139.80000000000001</c:v>
                </c:pt>
                <c:pt idx="17" formatCode="General">
                  <c:v>141.19999999999999</c:v>
                </c:pt>
                <c:pt idx="18" formatCode="General">
                  <c:v>142.19999999999999</c:v>
                </c:pt>
                <c:pt idx="19" formatCode="General">
                  <c:v>143</c:v>
                </c:pt>
                <c:pt idx="20" formatCode="General">
                  <c:v>143.80000000000001</c:v>
                </c:pt>
                <c:pt idx="21" formatCode="General">
                  <c:v>144.4</c:v>
                </c:pt>
                <c:pt idx="22" formatCode="General">
                  <c:v>145.1</c:v>
                </c:pt>
                <c:pt idx="23" formatCode="General">
                  <c:v>145.80000000000001</c:v>
                </c:pt>
                <c:pt idx="24" formatCode="General">
                  <c:v>146.5</c:v>
                </c:pt>
              </c:numCache>
            </c:numRef>
          </c:val>
          <c:smooth val="0"/>
          <c:extLst>
            <c:ext xmlns:c16="http://schemas.microsoft.com/office/drawing/2014/chart" uri="{C3380CC4-5D6E-409C-BE32-E72D297353CC}">
              <c16:uniqueId val="{00000001-9733-4409-B01E-B68799D6EF52}"/>
            </c:ext>
          </c:extLst>
        </c:ser>
        <c:ser>
          <c:idx val="6"/>
          <c:order val="1"/>
          <c:tx>
            <c:strRef>
              <c:f>'Chart 11'!$C$1</c:f>
              <c:strCache>
                <c:ptCount val="1"/>
                <c:pt idx="0">
                  <c:v>Current quarter's scenario</c:v>
                </c:pt>
              </c:strCache>
            </c:strRef>
          </c:tx>
          <c:spPr>
            <a:ln w="19050">
              <a:solidFill>
                <a:srgbClr val="C00000"/>
              </a:solidFill>
            </a:ln>
          </c:spPr>
          <c:marker>
            <c:symbol val="none"/>
          </c:marker>
          <c:cat>
            <c:strRef>
              <c:f>'Chart 11'!$A$2:$A$35</c:f>
              <c:strCache>
                <c:ptCount val="2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strCache>
            </c:strRef>
          </c:cat>
          <c:val>
            <c:numRef>
              <c:f>'Chart 11'!$C$2:$C$35</c:f>
              <c:numCache>
                <c:formatCode>0.00</c:formatCode>
                <c:ptCount val="26"/>
                <c:pt idx="0">
                  <c:v>98.991237884449362</c:v>
                </c:pt>
                <c:pt idx="1">
                  <c:v>92.301825572790648</c:v>
                </c:pt>
                <c:pt idx="2">
                  <c:v>95.975942394010247</c:v>
                </c:pt>
                <c:pt idx="3">
                  <c:v>105.1445510422529</c:v>
                </c:pt>
                <c:pt idx="4">
                  <c:v>116.41844209619315</c:v>
                </c:pt>
                <c:pt idx="5">
                  <c:v>125.1319837170096</c:v>
                </c:pt>
                <c:pt idx="6">
                  <c:v>127.22228982149815</c:v>
                </c:pt>
                <c:pt idx="7">
                  <c:v>134.07378865541247</c:v>
                </c:pt>
                <c:pt idx="8" formatCode="General">
                  <c:v>145.1</c:v>
                </c:pt>
                <c:pt idx="9" formatCode="General">
                  <c:v>157.1</c:v>
                </c:pt>
                <c:pt idx="10" formatCode="General">
                  <c:v>138.1</c:v>
                </c:pt>
                <c:pt idx="11" formatCode="0.0">
                  <c:v>134.09289999999999</c:v>
                </c:pt>
                <c:pt idx="12" formatCode="0.0">
                  <c:v>128.82259999999999</c:v>
                </c:pt>
                <c:pt idx="13" formatCode="0.0">
                  <c:v>127.1469</c:v>
                </c:pt>
                <c:pt idx="14" formatCode="0.0">
                  <c:v>127.6159</c:v>
                </c:pt>
                <c:pt idx="15" formatCode="0.0">
                  <c:v>127.89749999999999</c:v>
                </c:pt>
                <c:pt idx="16" formatCode="0.0">
                  <c:v>128.47640000000001</c:v>
                </c:pt>
                <c:pt idx="17" formatCode="0.0">
                  <c:v>128.82689999999999</c:v>
                </c:pt>
                <c:pt idx="18" formatCode="0.0">
                  <c:v>129.1978</c:v>
                </c:pt>
                <c:pt idx="19" formatCode="0.0">
                  <c:v>130.16669999999999</c:v>
                </c:pt>
                <c:pt idx="20" formatCode="0.0">
                  <c:v>130.89490000000001</c:v>
                </c:pt>
                <c:pt idx="21" formatCode="0.0">
                  <c:v>131.47550000000001</c:v>
                </c:pt>
                <c:pt idx="22" formatCode="0.0">
                  <c:v>132.39580000000001</c:v>
                </c:pt>
                <c:pt idx="23" formatCode="0.0">
                  <c:v>133.0446</c:v>
                </c:pt>
                <c:pt idx="24" formatCode="0.0">
                  <c:v>133.51570000000001</c:v>
                </c:pt>
                <c:pt idx="25" formatCode="0.0">
                  <c:v>133.87139999999999</c:v>
                </c:pt>
              </c:numCache>
            </c:numRef>
          </c:val>
          <c:smooth val="0"/>
          <c:extLst>
            <c:ext xmlns:c16="http://schemas.microsoft.com/office/drawing/2014/chart" uri="{C3380CC4-5D6E-409C-BE32-E72D297353CC}">
              <c16:uniqueId val="{00000002-9733-4409-B01E-B68799D6EF52}"/>
            </c:ext>
          </c:extLst>
        </c:ser>
        <c:dLbls>
          <c:showLegendKey val="0"/>
          <c:showVal val="0"/>
          <c:showCatName val="0"/>
          <c:showSerName val="0"/>
          <c:showPercent val="0"/>
          <c:showBubbleSize val="0"/>
        </c:dLbls>
        <c:marker val="1"/>
        <c:smooth val="0"/>
        <c:axId val="116345088"/>
        <c:axId val="116350976"/>
      </c:lineChart>
      <c:catAx>
        <c:axId val="116345088"/>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5400000"/>
          <a:lstStyle/>
          <a:p>
            <a:pPr>
              <a:defRPr sz="600"/>
            </a:pPr>
            <a:endParaRPr lang="en-US"/>
          </a:p>
        </c:txPr>
        <c:crossAx val="116350976"/>
        <c:crosses val="autoZero"/>
        <c:auto val="1"/>
        <c:lblAlgn val="ctr"/>
        <c:lblOffset val="100"/>
        <c:noMultiLvlLbl val="0"/>
      </c:catAx>
      <c:valAx>
        <c:axId val="116350976"/>
        <c:scaling>
          <c:orientation val="minMax"/>
          <c:max val="160"/>
          <c:min val="80"/>
        </c:scaling>
        <c:delete val="0"/>
        <c:axPos val="l"/>
        <c:numFmt formatCode="0" sourceLinked="0"/>
        <c:majorTickMark val="out"/>
        <c:minorTickMark val="none"/>
        <c:tickLblPos val="nextTo"/>
        <c:spPr>
          <a:noFill/>
          <a:ln>
            <a:solidFill>
              <a:schemeClr val="tx1"/>
            </a:solidFill>
          </a:ln>
          <a:effectLst/>
        </c:spPr>
        <c:txPr>
          <a:bodyPr rot="-60000000" vert="horz"/>
          <a:lstStyle/>
          <a:p>
            <a:pPr>
              <a:defRPr sz="600"/>
            </a:pPr>
            <a:endParaRPr lang="en-US"/>
          </a:p>
        </c:txPr>
        <c:crossAx val="116345088"/>
        <c:crosses val="autoZero"/>
        <c:crossBetween val="between"/>
      </c:valAx>
      <c:valAx>
        <c:axId val="116352512"/>
        <c:scaling>
          <c:orientation val="minMax"/>
          <c:min val="-14"/>
        </c:scaling>
        <c:delete val="0"/>
        <c:axPos val="r"/>
        <c:numFmt formatCode="0.0" sourceLinked="0"/>
        <c:majorTickMark val="out"/>
        <c:minorTickMark val="none"/>
        <c:tickLblPos val="nextTo"/>
        <c:spPr>
          <a:ln>
            <a:solidFill>
              <a:schemeClr val="tx1"/>
            </a:solidFill>
          </a:ln>
        </c:spPr>
        <c:txPr>
          <a:bodyPr/>
          <a:lstStyle/>
          <a:p>
            <a:pPr>
              <a:defRPr sz="600"/>
            </a:pPr>
            <a:endParaRPr lang="en-US"/>
          </a:p>
        </c:txPr>
        <c:crossAx val="116354048"/>
        <c:crosses val="max"/>
        <c:crossBetween val="between"/>
      </c:valAx>
      <c:catAx>
        <c:axId val="116354048"/>
        <c:scaling>
          <c:orientation val="minMax"/>
        </c:scaling>
        <c:delete val="1"/>
        <c:axPos val="b"/>
        <c:numFmt formatCode="General" sourceLinked="1"/>
        <c:majorTickMark val="out"/>
        <c:minorTickMark val="none"/>
        <c:tickLblPos val="nextTo"/>
        <c:crossAx val="116352512"/>
        <c:crosses val="autoZero"/>
        <c:auto val="1"/>
        <c:lblAlgn val="ctr"/>
        <c:lblOffset val="100"/>
        <c:noMultiLvlLbl val="0"/>
      </c:catAx>
      <c:spPr>
        <a:noFill/>
        <a:ln>
          <a:noFill/>
        </a:ln>
        <a:effectLst/>
      </c:spPr>
    </c:plotArea>
    <c:legend>
      <c:legendPos val="r"/>
      <c:layout>
        <c:manualLayout>
          <c:xMode val="edge"/>
          <c:yMode val="edge"/>
          <c:x val="1.0703174603174603E-2"/>
          <c:y val="0.77922524174030938"/>
          <c:w val="0.951872619047619"/>
          <c:h val="0.19932200230169889"/>
        </c:manualLayout>
      </c:layout>
      <c:overlay val="0"/>
      <c:spPr>
        <a:noFill/>
        <a:ln>
          <a:noFill/>
        </a:ln>
        <a:effectLst/>
      </c:spPr>
      <c:txPr>
        <a:bodyPr rot="0" vert="horz"/>
        <a:lstStyle/>
        <a:p>
          <a:pPr>
            <a:defRPr sz="800" i="1" baseline="-14000"/>
          </a:pPr>
          <a:endParaRPr lang="en-US"/>
        </a:p>
      </c:txPr>
    </c:legend>
    <c:plotVisOnly val="1"/>
    <c:dispBlanksAs val="gap"/>
    <c:showDLblsOverMax val="0"/>
  </c:chart>
  <c:spPr>
    <a:noFill/>
    <a:ln w="9525" cap="flat" cmpd="sng" algn="ctr">
      <a:noFill/>
      <a:round/>
    </a:ln>
    <a:effectLst/>
  </c:spPr>
  <c:txPr>
    <a:bodyPr/>
    <a:lstStyle/>
    <a:p>
      <a:pPr>
        <a:defRPr>
          <a:latin typeface="GHEA Grapalat" panose="02000506050000020003" pitchFamily="50"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 12'!$B$1</c:f>
              <c:strCache>
                <c:ptCount val="1"/>
                <c:pt idx="0">
                  <c:v>Real BCPI</c:v>
                </c:pt>
              </c:strCache>
            </c:strRef>
          </c:tx>
          <c:spPr>
            <a:ln w="28575" cap="rnd">
              <a:solidFill>
                <a:schemeClr val="accent1"/>
              </a:solidFill>
              <a:round/>
            </a:ln>
            <a:effectLst/>
          </c:spPr>
          <c:marker>
            <c:symbol val="none"/>
          </c:marker>
          <c:cat>
            <c:numRef>
              <c:f>'Chart 12'!$A$2:$A$125</c:f>
              <c:numCache>
                <c:formatCode>General</c:formatCode>
                <c:ptCount val="124"/>
                <c:pt idx="0">
                  <c:v>1899</c:v>
                </c:pt>
                <c:pt idx="1">
                  <c:v>1900</c:v>
                </c:pt>
                <c:pt idx="2">
                  <c:v>1901</c:v>
                </c:pt>
                <c:pt idx="3">
                  <c:v>1902</c:v>
                </c:pt>
                <c:pt idx="4">
                  <c:v>1903</c:v>
                </c:pt>
                <c:pt idx="5">
                  <c:v>1904</c:v>
                </c:pt>
                <c:pt idx="6">
                  <c:v>1905</c:v>
                </c:pt>
                <c:pt idx="7">
                  <c:v>1906</c:v>
                </c:pt>
                <c:pt idx="8">
                  <c:v>1907</c:v>
                </c:pt>
                <c:pt idx="9">
                  <c:v>1908</c:v>
                </c:pt>
                <c:pt idx="10">
                  <c:v>1909</c:v>
                </c:pt>
                <c:pt idx="11">
                  <c:v>1910</c:v>
                </c:pt>
                <c:pt idx="12">
                  <c:v>1911</c:v>
                </c:pt>
                <c:pt idx="13">
                  <c:v>1912</c:v>
                </c:pt>
                <c:pt idx="14">
                  <c:v>1913</c:v>
                </c:pt>
                <c:pt idx="15">
                  <c:v>1914</c:v>
                </c:pt>
                <c:pt idx="16">
                  <c:v>1915</c:v>
                </c:pt>
                <c:pt idx="17">
                  <c:v>1916</c:v>
                </c:pt>
                <c:pt idx="18">
                  <c:v>1917</c:v>
                </c:pt>
                <c:pt idx="19">
                  <c:v>1918</c:v>
                </c:pt>
                <c:pt idx="20">
                  <c:v>1919</c:v>
                </c:pt>
                <c:pt idx="21">
                  <c:v>1920</c:v>
                </c:pt>
                <c:pt idx="22">
                  <c:v>1921</c:v>
                </c:pt>
                <c:pt idx="23">
                  <c:v>1922</c:v>
                </c:pt>
                <c:pt idx="24">
                  <c:v>1923</c:v>
                </c:pt>
                <c:pt idx="25">
                  <c:v>1924</c:v>
                </c:pt>
                <c:pt idx="26">
                  <c:v>1925</c:v>
                </c:pt>
                <c:pt idx="27">
                  <c:v>1926</c:v>
                </c:pt>
                <c:pt idx="28">
                  <c:v>1927</c:v>
                </c:pt>
                <c:pt idx="29">
                  <c:v>1928</c:v>
                </c:pt>
                <c:pt idx="30">
                  <c:v>1929</c:v>
                </c:pt>
                <c:pt idx="31">
                  <c:v>1930</c:v>
                </c:pt>
                <c:pt idx="32">
                  <c:v>1931</c:v>
                </c:pt>
                <c:pt idx="33">
                  <c:v>1932</c:v>
                </c:pt>
                <c:pt idx="34">
                  <c:v>1933</c:v>
                </c:pt>
                <c:pt idx="35">
                  <c:v>1934</c:v>
                </c:pt>
                <c:pt idx="36">
                  <c:v>1935</c:v>
                </c:pt>
                <c:pt idx="37">
                  <c:v>1936</c:v>
                </c:pt>
                <c:pt idx="38">
                  <c:v>1937</c:v>
                </c:pt>
                <c:pt idx="39">
                  <c:v>1938</c:v>
                </c:pt>
                <c:pt idx="40">
                  <c:v>1939</c:v>
                </c:pt>
                <c:pt idx="41">
                  <c:v>1940</c:v>
                </c:pt>
                <c:pt idx="42">
                  <c:v>1941</c:v>
                </c:pt>
                <c:pt idx="43">
                  <c:v>1942</c:v>
                </c:pt>
                <c:pt idx="44">
                  <c:v>1943</c:v>
                </c:pt>
                <c:pt idx="45">
                  <c:v>1944</c:v>
                </c:pt>
                <c:pt idx="46">
                  <c:v>1945</c:v>
                </c:pt>
                <c:pt idx="47">
                  <c:v>1946</c:v>
                </c:pt>
                <c:pt idx="48">
                  <c:v>1947</c:v>
                </c:pt>
                <c:pt idx="49">
                  <c:v>1948</c:v>
                </c:pt>
                <c:pt idx="50">
                  <c:v>1949</c:v>
                </c:pt>
                <c:pt idx="51">
                  <c:v>1950</c:v>
                </c:pt>
                <c:pt idx="52">
                  <c:v>1951</c:v>
                </c:pt>
                <c:pt idx="53">
                  <c:v>1952</c:v>
                </c:pt>
                <c:pt idx="54">
                  <c:v>1953</c:v>
                </c:pt>
                <c:pt idx="55">
                  <c:v>1954</c:v>
                </c:pt>
                <c:pt idx="56">
                  <c:v>1955</c:v>
                </c:pt>
                <c:pt idx="57">
                  <c:v>1956</c:v>
                </c:pt>
                <c:pt idx="58">
                  <c:v>1957</c:v>
                </c:pt>
                <c:pt idx="59">
                  <c:v>1958</c:v>
                </c:pt>
                <c:pt idx="60">
                  <c:v>1959</c:v>
                </c:pt>
                <c:pt idx="61">
                  <c:v>1960</c:v>
                </c:pt>
                <c:pt idx="62">
                  <c:v>1961</c:v>
                </c:pt>
                <c:pt idx="63">
                  <c:v>1962</c:v>
                </c:pt>
                <c:pt idx="64">
                  <c:v>1963</c:v>
                </c:pt>
                <c:pt idx="65">
                  <c:v>1964</c:v>
                </c:pt>
                <c:pt idx="66">
                  <c:v>1965</c:v>
                </c:pt>
                <c:pt idx="67">
                  <c:v>1966</c:v>
                </c:pt>
                <c:pt idx="68">
                  <c:v>1967</c:v>
                </c:pt>
                <c:pt idx="69">
                  <c:v>1968</c:v>
                </c:pt>
                <c:pt idx="70">
                  <c:v>1969</c:v>
                </c:pt>
                <c:pt idx="71">
                  <c:v>1970</c:v>
                </c:pt>
                <c:pt idx="72">
                  <c:v>1971</c:v>
                </c:pt>
                <c:pt idx="73">
                  <c:v>1972</c:v>
                </c:pt>
                <c:pt idx="74">
                  <c:v>1973</c:v>
                </c:pt>
                <c:pt idx="75">
                  <c:v>1974</c:v>
                </c:pt>
                <c:pt idx="76">
                  <c:v>1975</c:v>
                </c:pt>
                <c:pt idx="77">
                  <c:v>1976</c:v>
                </c:pt>
                <c:pt idx="78">
                  <c:v>1977</c:v>
                </c:pt>
                <c:pt idx="79">
                  <c:v>1978</c:v>
                </c:pt>
                <c:pt idx="80">
                  <c:v>1979</c:v>
                </c:pt>
                <c:pt idx="81">
                  <c:v>1980</c:v>
                </c:pt>
                <c:pt idx="82">
                  <c:v>1981</c:v>
                </c:pt>
                <c:pt idx="83">
                  <c:v>1982</c:v>
                </c:pt>
                <c:pt idx="84">
                  <c:v>1983</c:v>
                </c:pt>
                <c:pt idx="85">
                  <c:v>1984</c:v>
                </c:pt>
                <c:pt idx="86">
                  <c:v>1985</c:v>
                </c:pt>
                <c:pt idx="87">
                  <c:v>1986</c:v>
                </c:pt>
                <c:pt idx="88">
                  <c:v>1987</c:v>
                </c:pt>
                <c:pt idx="89">
                  <c:v>1988</c:v>
                </c:pt>
                <c:pt idx="90">
                  <c:v>1989</c:v>
                </c:pt>
                <c:pt idx="91">
                  <c:v>1990</c:v>
                </c:pt>
                <c:pt idx="92">
                  <c:v>1991</c:v>
                </c:pt>
                <c:pt idx="93">
                  <c:v>1992</c:v>
                </c:pt>
                <c:pt idx="94">
                  <c:v>1993</c:v>
                </c:pt>
                <c:pt idx="95">
                  <c:v>1994</c:v>
                </c:pt>
                <c:pt idx="96">
                  <c:v>1995</c:v>
                </c:pt>
                <c:pt idx="97">
                  <c:v>1996</c:v>
                </c:pt>
                <c:pt idx="98">
                  <c:v>1997</c:v>
                </c:pt>
                <c:pt idx="99">
                  <c:v>1998</c:v>
                </c:pt>
                <c:pt idx="100">
                  <c:v>1999</c:v>
                </c:pt>
                <c:pt idx="101">
                  <c:v>2000</c:v>
                </c:pt>
                <c:pt idx="102">
                  <c:v>2001</c:v>
                </c:pt>
                <c:pt idx="103">
                  <c:v>2002</c:v>
                </c:pt>
                <c:pt idx="104">
                  <c:v>2003</c:v>
                </c:pt>
                <c:pt idx="105">
                  <c:v>2004</c:v>
                </c:pt>
                <c:pt idx="106">
                  <c:v>2005</c:v>
                </c:pt>
                <c:pt idx="107">
                  <c:v>2006</c:v>
                </c:pt>
                <c:pt idx="108">
                  <c:v>2007</c:v>
                </c:pt>
                <c:pt idx="109">
                  <c:v>2008</c:v>
                </c:pt>
                <c:pt idx="110">
                  <c:v>2009</c:v>
                </c:pt>
                <c:pt idx="111">
                  <c:v>2010</c:v>
                </c:pt>
                <c:pt idx="112">
                  <c:v>2011</c:v>
                </c:pt>
                <c:pt idx="113">
                  <c:v>2012</c:v>
                </c:pt>
                <c:pt idx="114">
                  <c:v>2013</c:v>
                </c:pt>
                <c:pt idx="115">
                  <c:v>2014</c:v>
                </c:pt>
                <c:pt idx="116">
                  <c:v>2015</c:v>
                </c:pt>
                <c:pt idx="117">
                  <c:v>2016</c:v>
                </c:pt>
                <c:pt idx="118">
                  <c:v>2017</c:v>
                </c:pt>
                <c:pt idx="119">
                  <c:v>2018</c:v>
                </c:pt>
                <c:pt idx="120">
                  <c:v>2019</c:v>
                </c:pt>
                <c:pt idx="121">
                  <c:v>2020</c:v>
                </c:pt>
                <c:pt idx="122">
                  <c:v>2021</c:v>
                </c:pt>
                <c:pt idx="123">
                  <c:v>2022</c:v>
                </c:pt>
              </c:numCache>
            </c:numRef>
          </c:cat>
          <c:val>
            <c:numRef>
              <c:f>'Chart 12'!$B$2:$B$125</c:f>
              <c:numCache>
                <c:formatCode>General</c:formatCode>
                <c:ptCount val="124"/>
                <c:pt idx="0">
                  <c:v>-11.1893577940531</c:v>
                </c:pt>
                <c:pt idx="1">
                  <c:v>-5.6485294648873801</c:v>
                </c:pt>
                <c:pt idx="2">
                  <c:v>0.69241075785630801</c:v>
                </c:pt>
                <c:pt idx="3">
                  <c:v>2.3631253050410798E-2</c:v>
                </c:pt>
                <c:pt idx="4">
                  <c:v>-1.8247065245402101</c:v>
                </c:pt>
                <c:pt idx="5">
                  <c:v>-8.7024413564631509</c:v>
                </c:pt>
                <c:pt idx="6">
                  <c:v>-6.8593937772008502</c:v>
                </c:pt>
                <c:pt idx="7">
                  <c:v>-7.4052972968221402</c:v>
                </c:pt>
                <c:pt idx="8">
                  <c:v>0.62018316854185596</c:v>
                </c:pt>
                <c:pt idx="9">
                  <c:v>6.9774567557330096</c:v>
                </c:pt>
                <c:pt idx="10">
                  <c:v>12.236926399761501</c:v>
                </c:pt>
                <c:pt idx="11">
                  <c:v>5.2089252610701697</c:v>
                </c:pt>
                <c:pt idx="12">
                  <c:v>10.543664130837399</c:v>
                </c:pt>
                <c:pt idx="13">
                  <c:v>3.62130171098958</c:v>
                </c:pt>
                <c:pt idx="14">
                  <c:v>11.131891266811101</c:v>
                </c:pt>
                <c:pt idx="15">
                  <c:v>14.4754498505699</c:v>
                </c:pt>
                <c:pt idx="16">
                  <c:v>8.0418831956208194</c:v>
                </c:pt>
                <c:pt idx="17">
                  <c:v>36.110952280820499</c:v>
                </c:pt>
                <c:pt idx="18">
                  <c:v>55.972337666193503</c:v>
                </c:pt>
                <c:pt idx="19">
                  <c:v>38.855358802241703</c:v>
                </c:pt>
                <c:pt idx="20">
                  <c:v>32.7687754160902</c:v>
                </c:pt>
                <c:pt idx="21">
                  <c:v>-0.63904131872371295</c:v>
                </c:pt>
                <c:pt idx="22">
                  <c:v>-21.170047916417001</c:v>
                </c:pt>
                <c:pt idx="23">
                  <c:v>-21.666194500793502</c:v>
                </c:pt>
                <c:pt idx="24">
                  <c:v>-24.3292194951776</c:v>
                </c:pt>
                <c:pt idx="25">
                  <c:v>-13.370644660949001</c:v>
                </c:pt>
                <c:pt idx="26">
                  <c:v>0.42825153270769001</c:v>
                </c:pt>
                <c:pt idx="27">
                  <c:v>-9.1136756769454692</c:v>
                </c:pt>
                <c:pt idx="28">
                  <c:v>-10.3275753351619</c:v>
                </c:pt>
                <c:pt idx="29">
                  <c:v>-20.304505350438198</c:v>
                </c:pt>
                <c:pt idx="30">
                  <c:v>-12.3854203555177</c:v>
                </c:pt>
                <c:pt idx="31">
                  <c:v>-26.6510719380898</c:v>
                </c:pt>
                <c:pt idx="32">
                  <c:v>-40.612087831640899</c:v>
                </c:pt>
                <c:pt idx="33">
                  <c:v>-42.738829258937798</c:v>
                </c:pt>
                <c:pt idx="34">
                  <c:v>-26.241251321868798</c:v>
                </c:pt>
                <c:pt idx="35">
                  <c:v>-18.718881734029999</c:v>
                </c:pt>
                <c:pt idx="36">
                  <c:v>-11.450985796503801</c:v>
                </c:pt>
                <c:pt idx="37">
                  <c:v>-1.08664162155567</c:v>
                </c:pt>
                <c:pt idx="38">
                  <c:v>-6.6548128115927598</c:v>
                </c:pt>
                <c:pt idx="39">
                  <c:v>-17.874452102606199</c:v>
                </c:pt>
                <c:pt idx="40">
                  <c:v>-13.2244456824592</c:v>
                </c:pt>
                <c:pt idx="41">
                  <c:v>-16.153500994493701</c:v>
                </c:pt>
                <c:pt idx="42">
                  <c:v>-6.4201932375947699</c:v>
                </c:pt>
                <c:pt idx="43">
                  <c:v>-2.1429360756373499</c:v>
                </c:pt>
                <c:pt idx="44">
                  <c:v>7.7899210294357104</c:v>
                </c:pt>
                <c:pt idx="45">
                  <c:v>6.1400500450423703</c:v>
                </c:pt>
                <c:pt idx="46">
                  <c:v>6.9590450393902898</c:v>
                </c:pt>
                <c:pt idx="47">
                  <c:v>14.828438680186601</c:v>
                </c:pt>
                <c:pt idx="48">
                  <c:v>28.529694044688299</c:v>
                </c:pt>
                <c:pt idx="49">
                  <c:v>19.6541259257653</c:v>
                </c:pt>
                <c:pt idx="50">
                  <c:v>12.1827638193471</c:v>
                </c:pt>
                <c:pt idx="51">
                  <c:v>16.556440680104</c:v>
                </c:pt>
                <c:pt idx="52">
                  <c:v>20.605867635068101</c:v>
                </c:pt>
                <c:pt idx="53">
                  <c:v>17.981590246864801</c:v>
                </c:pt>
                <c:pt idx="54">
                  <c:v>10.803948019443199</c:v>
                </c:pt>
                <c:pt idx="55">
                  <c:v>10.8931006408496</c:v>
                </c:pt>
                <c:pt idx="56">
                  <c:v>6.7890997596506102</c:v>
                </c:pt>
                <c:pt idx="57">
                  <c:v>5.2418880934059704</c:v>
                </c:pt>
                <c:pt idx="58">
                  <c:v>3.14134046867798</c:v>
                </c:pt>
                <c:pt idx="59">
                  <c:v>1.657279293148</c:v>
                </c:pt>
                <c:pt idx="60">
                  <c:v>-0.39050443890738501</c:v>
                </c:pt>
                <c:pt idx="61">
                  <c:v>-2.2222363060045698</c:v>
                </c:pt>
                <c:pt idx="62">
                  <c:v>-2.78813798161557</c:v>
                </c:pt>
                <c:pt idx="63">
                  <c:v>-2.8584089168493501</c:v>
                </c:pt>
                <c:pt idx="64">
                  <c:v>-6.1832206814351096</c:v>
                </c:pt>
                <c:pt idx="65">
                  <c:v>-11.122716261012799</c:v>
                </c:pt>
                <c:pt idx="66">
                  <c:v>-10.2769768090157</c:v>
                </c:pt>
                <c:pt idx="67">
                  <c:v>-7.6159722517144797</c:v>
                </c:pt>
                <c:pt idx="68">
                  <c:v>-12.5895697456113</c:v>
                </c:pt>
                <c:pt idx="69">
                  <c:v>-14.4175602874862</c:v>
                </c:pt>
                <c:pt idx="70">
                  <c:v>-12.899608978421799</c:v>
                </c:pt>
                <c:pt idx="71">
                  <c:v>-14.115236743897499</c:v>
                </c:pt>
                <c:pt idx="72">
                  <c:v>-16.763835513303398</c:v>
                </c:pt>
                <c:pt idx="73">
                  <c:v>-10.314656063661801</c:v>
                </c:pt>
                <c:pt idx="74">
                  <c:v>13.063218466359899</c:v>
                </c:pt>
                <c:pt idx="75">
                  <c:v>34.280808084655398</c:v>
                </c:pt>
                <c:pt idx="76">
                  <c:v>26.629002166933098</c:v>
                </c:pt>
                <c:pt idx="77">
                  <c:v>22.028347280820899</c:v>
                </c:pt>
                <c:pt idx="78">
                  <c:v>14.8991237039252</c:v>
                </c:pt>
                <c:pt idx="79">
                  <c:v>16.901391430379199</c:v>
                </c:pt>
                <c:pt idx="80">
                  <c:v>29.635061463079399</c:v>
                </c:pt>
                <c:pt idx="81">
                  <c:v>42.059875791007997</c:v>
                </c:pt>
                <c:pt idx="82">
                  <c:v>37.7852800525324</c:v>
                </c:pt>
                <c:pt idx="83">
                  <c:v>20.290299287262201</c:v>
                </c:pt>
                <c:pt idx="84">
                  <c:v>16.2035806820065</c:v>
                </c:pt>
                <c:pt idx="85">
                  <c:v>9.1435685205812902</c:v>
                </c:pt>
                <c:pt idx="86">
                  <c:v>-3.99145494900388</c:v>
                </c:pt>
                <c:pt idx="87">
                  <c:v>-20.353298914424801</c:v>
                </c:pt>
                <c:pt idx="88">
                  <c:v>-12.713732648807699</c:v>
                </c:pt>
                <c:pt idx="89">
                  <c:v>-7.42432189228985</c:v>
                </c:pt>
                <c:pt idx="90">
                  <c:v>-6.9465052476817499</c:v>
                </c:pt>
                <c:pt idx="91">
                  <c:v>-10.451647074575099</c:v>
                </c:pt>
                <c:pt idx="92">
                  <c:v>-22.061042267509102</c:v>
                </c:pt>
                <c:pt idx="93">
                  <c:v>-23.545881204552199</c:v>
                </c:pt>
                <c:pt idx="94">
                  <c:v>-24.027133653350202</c:v>
                </c:pt>
                <c:pt idx="95">
                  <c:v>-23.7655339227369</c:v>
                </c:pt>
                <c:pt idx="96">
                  <c:v>-20.041576050209599</c:v>
                </c:pt>
                <c:pt idx="97">
                  <c:v>-16.165516417926199</c:v>
                </c:pt>
                <c:pt idx="98">
                  <c:v>-21.6974109922844</c:v>
                </c:pt>
                <c:pt idx="99">
                  <c:v>-35.287154084517297</c:v>
                </c:pt>
                <c:pt idx="100">
                  <c:v>-30.114423031748601</c:v>
                </c:pt>
                <c:pt idx="101">
                  <c:v>-12.0785422995607</c:v>
                </c:pt>
                <c:pt idx="102">
                  <c:v>-24.6585352093057</c:v>
                </c:pt>
                <c:pt idx="103">
                  <c:v>-30.0633042969129</c:v>
                </c:pt>
                <c:pt idx="104">
                  <c:v>-16.031505512959299</c:v>
                </c:pt>
                <c:pt idx="105">
                  <c:v>0.36850582502086099</c:v>
                </c:pt>
                <c:pt idx="106">
                  <c:v>23.988534714548699</c:v>
                </c:pt>
                <c:pt idx="107">
                  <c:v>27.320382468087001</c:v>
                </c:pt>
                <c:pt idx="108">
                  <c:v>32.565610512751597</c:v>
                </c:pt>
                <c:pt idx="109">
                  <c:v>57.385507071833402</c:v>
                </c:pt>
                <c:pt idx="110">
                  <c:v>3.7710347125184698</c:v>
                </c:pt>
                <c:pt idx="111">
                  <c:v>26.432582146921799</c:v>
                </c:pt>
                <c:pt idx="112">
                  <c:v>46.480500376811698</c:v>
                </c:pt>
                <c:pt idx="113">
                  <c:v>34.574876078134601</c:v>
                </c:pt>
                <c:pt idx="114">
                  <c:v>32.445331121833398</c:v>
                </c:pt>
                <c:pt idx="115">
                  <c:v>27.831141630090201</c:v>
                </c:pt>
                <c:pt idx="116">
                  <c:v>-20.698740728224301</c:v>
                </c:pt>
                <c:pt idx="117">
                  <c:v>-30.465642595655801</c:v>
                </c:pt>
                <c:pt idx="118">
                  <c:v>-22.080683627342399</c:v>
                </c:pt>
                <c:pt idx="119">
                  <c:v>-18.2146788219966</c:v>
                </c:pt>
                <c:pt idx="120">
                  <c:v>-20.298222371494301</c:v>
                </c:pt>
                <c:pt idx="121">
                  <c:v>-29.131726320923502</c:v>
                </c:pt>
                <c:pt idx="122">
                  <c:v>-0.49539973314824598</c:v>
                </c:pt>
                <c:pt idx="123">
                  <c:v>8.7208396462305799</c:v>
                </c:pt>
              </c:numCache>
            </c:numRef>
          </c:val>
          <c:smooth val="0"/>
          <c:extLst>
            <c:ext xmlns:c16="http://schemas.microsoft.com/office/drawing/2014/chart" uri="{C3380CC4-5D6E-409C-BE32-E72D297353CC}">
              <c16:uniqueId val="{00000000-72C0-4B2D-8538-02B6580A221C}"/>
            </c:ext>
          </c:extLst>
        </c:ser>
        <c:ser>
          <c:idx val="1"/>
          <c:order val="1"/>
          <c:tx>
            <c:strRef>
              <c:f>'Chart 12'!$C$1</c:f>
              <c:strCache>
                <c:ptCount val="1"/>
                <c:pt idx="0">
                  <c:v>"Supercycles"</c:v>
                </c:pt>
              </c:strCache>
            </c:strRef>
          </c:tx>
          <c:spPr>
            <a:ln w="28575" cap="rnd">
              <a:solidFill>
                <a:schemeClr val="accent2"/>
              </a:solidFill>
              <a:round/>
            </a:ln>
            <a:effectLst/>
          </c:spPr>
          <c:marker>
            <c:symbol val="none"/>
          </c:marker>
          <c:cat>
            <c:numRef>
              <c:f>'Chart 12'!$A$2:$A$125</c:f>
              <c:numCache>
                <c:formatCode>General</c:formatCode>
                <c:ptCount val="124"/>
                <c:pt idx="0">
                  <c:v>1899</c:v>
                </c:pt>
                <c:pt idx="1">
                  <c:v>1900</c:v>
                </c:pt>
                <c:pt idx="2">
                  <c:v>1901</c:v>
                </c:pt>
                <c:pt idx="3">
                  <c:v>1902</c:v>
                </c:pt>
                <c:pt idx="4">
                  <c:v>1903</c:v>
                </c:pt>
                <c:pt idx="5">
                  <c:v>1904</c:v>
                </c:pt>
                <c:pt idx="6">
                  <c:v>1905</c:v>
                </c:pt>
                <c:pt idx="7">
                  <c:v>1906</c:v>
                </c:pt>
                <c:pt idx="8">
                  <c:v>1907</c:v>
                </c:pt>
                <c:pt idx="9">
                  <c:v>1908</c:v>
                </c:pt>
                <c:pt idx="10">
                  <c:v>1909</c:v>
                </c:pt>
                <c:pt idx="11">
                  <c:v>1910</c:v>
                </c:pt>
                <c:pt idx="12">
                  <c:v>1911</c:v>
                </c:pt>
                <c:pt idx="13">
                  <c:v>1912</c:v>
                </c:pt>
                <c:pt idx="14">
                  <c:v>1913</c:v>
                </c:pt>
                <c:pt idx="15">
                  <c:v>1914</c:v>
                </c:pt>
                <c:pt idx="16">
                  <c:v>1915</c:v>
                </c:pt>
                <c:pt idx="17">
                  <c:v>1916</c:v>
                </c:pt>
                <c:pt idx="18">
                  <c:v>1917</c:v>
                </c:pt>
                <c:pt idx="19">
                  <c:v>1918</c:v>
                </c:pt>
                <c:pt idx="20">
                  <c:v>1919</c:v>
                </c:pt>
                <c:pt idx="21">
                  <c:v>1920</c:v>
                </c:pt>
                <c:pt idx="22">
                  <c:v>1921</c:v>
                </c:pt>
                <c:pt idx="23">
                  <c:v>1922</c:v>
                </c:pt>
                <c:pt idx="24">
                  <c:v>1923</c:v>
                </c:pt>
                <c:pt idx="25">
                  <c:v>1924</c:v>
                </c:pt>
                <c:pt idx="26">
                  <c:v>1925</c:v>
                </c:pt>
                <c:pt idx="27">
                  <c:v>1926</c:v>
                </c:pt>
                <c:pt idx="28">
                  <c:v>1927</c:v>
                </c:pt>
                <c:pt idx="29">
                  <c:v>1928</c:v>
                </c:pt>
                <c:pt idx="30">
                  <c:v>1929</c:v>
                </c:pt>
                <c:pt idx="31">
                  <c:v>1930</c:v>
                </c:pt>
                <c:pt idx="32">
                  <c:v>1931</c:v>
                </c:pt>
                <c:pt idx="33">
                  <c:v>1932</c:v>
                </c:pt>
                <c:pt idx="34">
                  <c:v>1933</c:v>
                </c:pt>
                <c:pt idx="35">
                  <c:v>1934</c:v>
                </c:pt>
                <c:pt idx="36">
                  <c:v>1935</c:v>
                </c:pt>
                <c:pt idx="37">
                  <c:v>1936</c:v>
                </c:pt>
                <c:pt idx="38">
                  <c:v>1937</c:v>
                </c:pt>
                <c:pt idx="39">
                  <c:v>1938</c:v>
                </c:pt>
                <c:pt idx="40">
                  <c:v>1939</c:v>
                </c:pt>
                <c:pt idx="41">
                  <c:v>1940</c:v>
                </c:pt>
                <c:pt idx="42">
                  <c:v>1941</c:v>
                </c:pt>
                <c:pt idx="43">
                  <c:v>1942</c:v>
                </c:pt>
                <c:pt idx="44">
                  <c:v>1943</c:v>
                </c:pt>
                <c:pt idx="45">
                  <c:v>1944</c:v>
                </c:pt>
                <c:pt idx="46">
                  <c:v>1945</c:v>
                </c:pt>
                <c:pt idx="47">
                  <c:v>1946</c:v>
                </c:pt>
                <c:pt idx="48">
                  <c:v>1947</c:v>
                </c:pt>
                <c:pt idx="49">
                  <c:v>1948</c:v>
                </c:pt>
                <c:pt idx="50">
                  <c:v>1949</c:v>
                </c:pt>
                <c:pt idx="51">
                  <c:v>1950</c:v>
                </c:pt>
                <c:pt idx="52">
                  <c:v>1951</c:v>
                </c:pt>
                <c:pt idx="53">
                  <c:v>1952</c:v>
                </c:pt>
                <c:pt idx="54">
                  <c:v>1953</c:v>
                </c:pt>
                <c:pt idx="55">
                  <c:v>1954</c:v>
                </c:pt>
                <c:pt idx="56">
                  <c:v>1955</c:v>
                </c:pt>
                <c:pt idx="57">
                  <c:v>1956</c:v>
                </c:pt>
                <c:pt idx="58">
                  <c:v>1957</c:v>
                </c:pt>
                <c:pt idx="59">
                  <c:v>1958</c:v>
                </c:pt>
                <c:pt idx="60">
                  <c:v>1959</c:v>
                </c:pt>
                <c:pt idx="61">
                  <c:v>1960</c:v>
                </c:pt>
                <c:pt idx="62">
                  <c:v>1961</c:v>
                </c:pt>
                <c:pt idx="63">
                  <c:v>1962</c:v>
                </c:pt>
                <c:pt idx="64">
                  <c:v>1963</c:v>
                </c:pt>
                <c:pt idx="65">
                  <c:v>1964</c:v>
                </c:pt>
                <c:pt idx="66">
                  <c:v>1965</c:v>
                </c:pt>
                <c:pt idx="67">
                  <c:v>1966</c:v>
                </c:pt>
                <c:pt idx="68">
                  <c:v>1967</c:v>
                </c:pt>
                <c:pt idx="69">
                  <c:v>1968</c:v>
                </c:pt>
                <c:pt idx="70">
                  <c:v>1969</c:v>
                </c:pt>
                <c:pt idx="71">
                  <c:v>1970</c:v>
                </c:pt>
                <c:pt idx="72">
                  <c:v>1971</c:v>
                </c:pt>
                <c:pt idx="73">
                  <c:v>1972</c:v>
                </c:pt>
                <c:pt idx="74">
                  <c:v>1973</c:v>
                </c:pt>
                <c:pt idx="75">
                  <c:v>1974</c:v>
                </c:pt>
                <c:pt idx="76">
                  <c:v>1975</c:v>
                </c:pt>
                <c:pt idx="77">
                  <c:v>1976</c:v>
                </c:pt>
                <c:pt idx="78">
                  <c:v>1977</c:v>
                </c:pt>
                <c:pt idx="79">
                  <c:v>1978</c:v>
                </c:pt>
                <c:pt idx="80">
                  <c:v>1979</c:v>
                </c:pt>
                <c:pt idx="81">
                  <c:v>1980</c:v>
                </c:pt>
                <c:pt idx="82">
                  <c:v>1981</c:v>
                </c:pt>
                <c:pt idx="83">
                  <c:v>1982</c:v>
                </c:pt>
                <c:pt idx="84">
                  <c:v>1983</c:v>
                </c:pt>
                <c:pt idx="85">
                  <c:v>1984</c:v>
                </c:pt>
                <c:pt idx="86">
                  <c:v>1985</c:v>
                </c:pt>
                <c:pt idx="87">
                  <c:v>1986</c:v>
                </c:pt>
                <c:pt idx="88">
                  <c:v>1987</c:v>
                </c:pt>
                <c:pt idx="89">
                  <c:v>1988</c:v>
                </c:pt>
                <c:pt idx="90">
                  <c:v>1989</c:v>
                </c:pt>
                <c:pt idx="91">
                  <c:v>1990</c:v>
                </c:pt>
                <c:pt idx="92">
                  <c:v>1991</c:v>
                </c:pt>
                <c:pt idx="93">
                  <c:v>1992</c:v>
                </c:pt>
                <c:pt idx="94">
                  <c:v>1993</c:v>
                </c:pt>
                <c:pt idx="95">
                  <c:v>1994</c:v>
                </c:pt>
                <c:pt idx="96">
                  <c:v>1995</c:v>
                </c:pt>
                <c:pt idx="97">
                  <c:v>1996</c:v>
                </c:pt>
                <c:pt idx="98">
                  <c:v>1997</c:v>
                </c:pt>
                <c:pt idx="99">
                  <c:v>1998</c:v>
                </c:pt>
                <c:pt idx="100">
                  <c:v>1999</c:v>
                </c:pt>
                <c:pt idx="101">
                  <c:v>2000</c:v>
                </c:pt>
                <c:pt idx="102">
                  <c:v>2001</c:v>
                </c:pt>
                <c:pt idx="103">
                  <c:v>2002</c:v>
                </c:pt>
                <c:pt idx="104">
                  <c:v>2003</c:v>
                </c:pt>
                <c:pt idx="105">
                  <c:v>2004</c:v>
                </c:pt>
                <c:pt idx="106">
                  <c:v>2005</c:v>
                </c:pt>
                <c:pt idx="107">
                  <c:v>2006</c:v>
                </c:pt>
                <c:pt idx="108">
                  <c:v>2007</c:v>
                </c:pt>
                <c:pt idx="109">
                  <c:v>2008</c:v>
                </c:pt>
                <c:pt idx="110">
                  <c:v>2009</c:v>
                </c:pt>
                <c:pt idx="111">
                  <c:v>2010</c:v>
                </c:pt>
                <c:pt idx="112">
                  <c:v>2011</c:v>
                </c:pt>
                <c:pt idx="113">
                  <c:v>2012</c:v>
                </c:pt>
                <c:pt idx="114">
                  <c:v>2013</c:v>
                </c:pt>
                <c:pt idx="115">
                  <c:v>2014</c:v>
                </c:pt>
                <c:pt idx="116">
                  <c:v>2015</c:v>
                </c:pt>
                <c:pt idx="117">
                  <c:v>2016</c:v>
                </c:pt>
                <c:pt idx="118">
                  <c:v>2017</c:v>
                </c:pt>
                <c:pt idx="119">
                  <c:v>2018</c:v>
                </c:pt>
                <c:pt idx="120">
                  <c:v>2019</c:v>
                </c:pt>
                <c:pt idx="121">
                  <c:v>2020</c:v>
                </c:pt>
                <c:pt idx="122">
                  <c:v>2021</c:v>
                </c:pt>
                <c:pt idx="123">
                  <c:v>2022</c:v>
                </c:pt>
              </c:numCache>
            </c:numRef>
          </c:cat>
          <c:val>
            <c:numRef>
              <c:f>'Chart 12'!$C$2:$C$125</c:f>
              <c:numCache>
                <c:formatCode>General</c:formatCode>
                <c:ptCount val="124"/>
                <c:pt idx="0">
                  <c:v>-6.0622718610511503</c:v>
                </c:pt>
                <c:pt idx="1">
                  <c:v>-6.5513812447447002</c:v>
                </c:pt>
                <c:pt idx="2">
                  <c:v>-6.6879293587459498</c:v>
                </c:pt>
                <c:pt idx="3">
                  <c:v>-6.39910495509268</c:v>
                </c:pt>
                <c:pt idx="4">
                  <c:v>-5.6333075340153904</c:v>
                </c:pt>
                <c:pt idx="5">
                  <c:v>-4.3656157233078599</c:v>
                </c:pt>
                <c:pt idx="6">
                  <c:v>-2.6017543085000199</c:v>
                </c:pt>
                <c:pt idx="7">
                  <c:v>-0.38019893269457899</c:v>
                </c:pt>
                <c:pt idx="8">
                  <c:v>2.22782349610956</c:v>
                </c:pt>
                <c:pt idx="9">
                  <c:v>5.1205398069161401</c:v>
                </c:pt>
                <c:pt idx="10">
                  <c:v>8.1699892910039704</c:v>
                </c:pt>
                <c:pt idx="11">
                  <c:v>11.228330716999199</c:v>
                </c:pt>
                <c:pt idx="12">
                  <c:v>14.135748844197201</c:v>
                </c:pt>
                <c:pt idx="13">
                  <c:v>16.729489472472199</c:v>
                </c:pt>
                <c:pt idx="14">
                  <c:v>18.853460512643998</c:v>
                </c:pt>
                <c:pt idx="15">
                  <c:v>20.3677829380063</c:v>
                </c:pt>
                <c:pt idx="16">
                  <c:v>21.1576643986307</c:v>
                </c:pt>
                <c:pt idx="17">
                  <c:v>21.141001263450001</c:v>
                </c:pt>
                <c:pt idx="18">
                  <c:v>20.274190166070898</c:v>
                </c:pt>
                <c:pt idx="19">
                  <c:v>18.555742869548698</c:v>
                </c:pt>
                <c:pt idx="20">
                  <c:v>16.027440702744499</c:v>
                </c:pt>
                <c:pt idx="21">
                  <c:v>12.7729269495214</c:v>
                </c:pt>
                <c:pt idx="22">
                  <c:v>8.9138058435497598</c:v>
                </c:pt>
                <c:pt idx="23">
                  <c:v>4.6034830063691503</c:v>
                </c:pt>
                <c:pt idx="24">
                  <c:v>1.91322741181419E-2</c:v>
                </c:pt>
                <c:pt idx="25">
                  <c:v>-4.6477029535953696</c:v>
                </c:pt>
                <c:pt idx="26">
                  <c:v>-9.2012783087236798</c:v>
                </c:pt>
                <c:pt idx="27">
                  <c:v>-13.4519460603506</c:v>
                </c:pt>
                <c:pt idx="28">
                  <c:v>-17.225940479732799</c:v>
                </c:pt>
                <c:pt idx="29">
                  <c:v>-20.374054186750701</c:v>
                </c:pt>
                <c:pt idx="30">
                  <c:v>-22.7786943222556</c:v>
                </c:pt>
                <c:pt idx="31">
                  <c:v>-24.358927452608601</c:v>
                </c:pt>
                <c:pt idx="32">
                  <c:v>-25.073267354697201</c:v>
                </c:pt>
                <c:pt idx="33">
                  <c:v>-24.9201191636887</c:v>
                </c:pt>
                <c:pt idx="34">
                  <c:v>-23.9359547377809</c:v>
                </c:pt>
                <c:pt idx="35">
                  <c:v>-22.191445423975502</c:v>
                </c:pt>
                <c:pt idx="36">
                  <c:v>-19.785908531535998</c:v>
                </c:pt>
                <c:pt idx="37">
                  <c:v>-16.840523354826399</c:v>
                </c:pt>
                <c:pt idx="38">
                  <c:v>-13.490834665921399</c:v>
                </c:pt>
                <c:pt idx="39">
                  <c:v>-9.8790823896692803</c:v>
                </c:pt>
                <c:pt idx="40">
                  <c:v>-6.1468751722855801</c:v>
                </c:pt>
                <c:pt idx="41">
                  <c:v>-2.4286655913029702</c:v>
                </c:pt>
                <c:pt idx="42">
                  <c:v>1.1536082499305</c:v>
                </c:pt>
                <c:pt idx="43">
                  <c:v>4.4944675391983804</c:v>
                </c:pt>
                <c:pt idx="44">
                  <c:v>7.5073084715148903</c:v>
                </c:pt>
                <c:pt idx="45">
                  <c:v>10.1253078036434</c:v>
                </c:pt>
                <c:pt idx="46">
                  <c:v>12.300962942254699</c:v>
                </c:pt>
                <c:pt idx="47">
                  <c:v>14.0045177572754</c:v>
                </c:pt>
                <c:pt idx="48">
                  <c:v>15.221603758424701</c:v>
                </c:pt>
                <c:pt idx="49">
                  <c:v>15.950470390414701</c:v>
                </c:pt>
                <c:pt idx="50">
                  <c:v>16.1991847535323</c:v>
                </c:pt>
                <c:pt idx="51">
                  <c:v>15.983150124284499</c:v>
                </c:pt>
                <c:pt idx="52">
                  <c:v>15.3232276395021</c:v>
                </c:pt>
                <c:pt idx="53">
                  <c:v>14.244652862415901</c:v>
                </c:pt>
                <c:pt idx="54">
                  <c:v>12.7768276186739</c:v>
                </c:pt>
                <c:pt idx="55">
                  <c:v>10.953948166856099</c:v>
                </c:pt>
                <c:pt idx="56">
                  <c:v>8.8163149747126308</c:v>
                </c:pt>
                <c:pt idx="57">
                  <c:v>6.41206846438015</c:v>
                </c:pt>
                <c:pt idx="58">
                  <c:v>3.7990192564153298</c:v>
                </c:pt>
                <c:pt idx="59">
                  <c:v>1.0461987912744399</c:v>
                </c:pt>
                <c:pt idx="60">
                  <c:v>-1.7652479902273099</c:v>
                </c:pt>
                <c:pt idx="61">
                  <c:v>-4.5421700597647998</c:v>
                </c:pt>
                <c:pt idx="62">
                  <c:v>-7.18078513518088</c:v>
                </c:pt>
                <c:pt idx="63">
                  <c:v>-9.5694810465344204</c:v>
                </c:pt>
                <c:pt idx="64">
                  <c:v>-11.5930696133453</c:v>
                </c:pt>
                <c:pt idx="65">
                  <c:v>-13.138372007110901</c:v>
                </c:pt>
                <c:pt idx="66">
                  <c:v>-14.100866439856</c:v>
                </c:pt>
                <c:pt idx="67">
                  <c:v>-14.391993160993801</c:v>
                </c:pt>
                <c:pt idx="68">
                  <c:v>-13.9466011003585</c:v>
                </c:pt>
                <c:pt idx="69">
                  <c:v>-12.729946422021699</c:v>
                </c:pt>
                <c:pt idx="70">
                  <c:v>-10.743624506899</c:v>
                </c:pt>
                <c:pt idx="71">
                  <c:v>-8.0298387819902501</c:v>
                </c:pt>
                <c:pt idx="72">
                  <c:v>-4.6734836690950798</c:v>
                </c:pt>
                <c:pt idx="73">
                  <c:v>-0.80164177120872704</c:v>
                </c:pt>
                <c:pt idx="74">
                  <c:v>3.4197399076416199</c:v>
                </c:pt>
                <c:pt idx="75">
                  <c:v>7.7920343295469996</c:v>
                </c:pt>
                <c:pt idx="76">
                  <c:v>12.092806455298099</c:v>
                </c:pt>
                <c:pt idx="77">
                  <c:v>16.0869864768807</c:v>
                </c:pt>
                <c:pt idx="78">
                  <c:v>19.5397599950306</c:v>
                </c:pt>
                <c:pt idx="79">
                  <c:v>22.230425099861499</c:v>
                </c:pt>
                <c:pt idx="80">
                  <c:v>23.966346957293801</c:v>
                </c:pt>
                <c:pt idx="81">
                  <c:v>24.596078988602599</c:v>
                </c:pt>
                <c:pt idx="82">
                  <c:v>24.020723441198701</c:v>
                </c:pt>
                <c:pt idx="83">
                  <c:v>22.202675738693099</c:v>
                </c:pt>
                <c:pt idx="84">
                  <c:v>19.171034026775899</c:v>
                </c:pt>
                <c:pt idx="85">
                  <c:v>15.023150292944599</c:v>
                </c:pt>
                <c:pt idx="86">
                  <c:v>9.9220401862421408</c:v>
                </c:pt>
                <c:pt idx="87">
                  <c:v>4.0896392060829401</c:v>
                </c:pt>
                <c:pt idx="88">
                  <c:v>-2.2038254574621101</c:v>
                </c:pt>
                <c:pt idx="89">
                  <c:v>-8.6538055726820602</c:v>
                </c:pt>
                <c:pt idx="90">
                  <c:v>-14.9379596064674</c:v>
                </c:pt>
                <c:pt idx="91">
                  <c:v>-20.734256041283199</c:v>
                </c:pt>
                <c:pt idx="92">
                  <c:v>-25.7395374075099</c:v>
                </c:pt>
                <c:pt idx="93">
                  <c:v>-29.6873706858261</c:v>
                </c:pt>
                <c:pt idx="94">
                  <c:v>-32.364030037163602</c:v>
                </c:pt>
                <c:pt idx="95">
                  <c:v>-33.621558122430301</c:v>
                </c:pt>
                <c:pt idx="96">
                  <c:v>-33.387026970922399</c:v>
                </c:pt>
                <c:pt idx="97">
                  <c:v>-31.6673573333169</c:v>
                </c:pt>
                <c:pt idx="98">
                  <c:v>-28.5493408411137</c:v>
                </c:pt>
                <c:pt idx="99">
                  <c:v>-24.1948225697375</c:v>
                </c:pt>
                <c:pt idx="100">
                  <c:v>-18.831320997906001</c:v>
                </c:pt>
                <c:pt idx="101">
                  <c:v>-12.738665435355299</c:v>
                </c:pt>
                <c:pt idx="102">
                  <c:v>-6.2324963000831497</c:v>
                </c:pt>
                <c:pt idx="103">
                  <c:v>0.35431771971163201</c:v>
                </c:pt>
                <c:pt idx="104">
                  <c:v>6.6911544923604902</c:v>
                </c:pt>
                <c:pt idx="105">
                  <c:v>12.4687584151562</c:v>
                </c:pt>
                <c:pt idx="106">
                  <c:v>17.416788324175702</c:v>
                </c:pt>
                <c:pt idx="107">
                  <c:v>21.3186889504973</c:v>
                </c:pt>
                <c:pt idx="108">
                  <c:v>24.0229693708581</c:v>
                </c:pt>
                <c:pt idx="109">
                  <c:v>25.450221208570699</c:v>
                </c:pt>
                <c:pt idx="110">
                  <c:v>25.595502176345999</c:v>
                </c:pt>
                <c:pt idx="111">
                  <c:v>24.526025920396801</c:v>
                </c:pt>
                <c:pt idx="112">
                  <c:v>22.374414531736299</c:v>
                </c:pt>
                <c:pt idx="113">
                  <c:v>19.328063211884601</c:v>
                </c:pt>
                <c:pt idx="114">
                  <c:v>15.6154169075577</c:v>
                </c:pt>
                <c:pt idx="115">
                  <c:v>11.490149070308201</c:v>
                </c:pt>
                <c:pt idx="116">
                  <c:v>7.2143504196283796</c:v>
                </c:pt>
                <c:pt idx="117">
                  <c:v>3.0418735081513302</c:v>
                </c:pt>
                <c:pt idx="118">
                  <c:v>-0.79706425683632898</c:v>
                </c:pt>
                <c:pt idx="119">
                  <c:v>-4.1090360101050702</c:v>
                </c:pt>
                <c:pt idx="120">
                  <c:v>-6.7475218366605496</c:v>
                </c:pt>
                <c:pt idx="121">
                  <c:v>-8.6194258252877702</c:v>
                </c:pt>
                <c:pt idx="122">
                  <c:v>-9.6877034064054097</c:v>
                </c:pt>
                <c:pt idx="123">
                  <c:v>-9.9700911686022806</c:v>
                </c:pt>
              </c:numCache>
            </c:numRef>
          </c:val>
          <c:smooth val="0"/>
          <c:extLst>
            <c:ext xmlns:c16="http://schemas.microsoft.com/office/drawing/2014/chart" uri="{C3380CC4-5D6E-409C-BE32-E72D297353CC}">
              <c16:uniqueId val="{00000001-72C0-4B2D-8538-02B6580A221C}"/>
            </c:ext>
          </c:extLst>
        </c:ser>
        <c:dLbls>
          <c:showLegendKey val="0"/>
          <c:showVal val="0"/>
          <c:showCatName val="0"/>
          <c:showSerName val="0"/>
          <c:showPercent val="0"/>
          <c:showBubbleSize val="0"/>
        </c:dLbls>
        <c:smooth val="0"/>
        <c:axId val="1175033840"/>
        <c:axId val="1175034256"/>
      </c:lineChart>
      <c:catAx>
        <c:axId val="1175033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5034256"/>
        <c:crosses val="autoZero"/>
        <c:auto val="1"/>
        <c:lblAlgn val="ctr"/>
        <c:lblOffset val="100"/>
        <c:noMultiLvlLbl val="0"/>
      </c:catAx>
      <c:valAx>
        <c:axId val="1175034256"/>
        <c:scaling>
          <c:orientation val="minMax"/>
          <c:max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5033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233814523184602E-2"/>
          <c:y val="5.6584362139917695E-2"/>
          <c:w val="0.86419903762029748"/>
          <c:h val="0.7164333624963547"/>
        </c:manualLayout>
      </c:layout>
      <c:lineChart>
        <c:grouping val="standard"/>
        <c:varyColors val="0"/>
        <c:ser>
          <c:idx val="1"/>
          <c:order val="0"/>
          <c:tx>
            <c:strRef>
              <c:f>'Chart 13'!$B$1</c:f>
              <c:strCache>
                <c:ptCount val="1"/>
                <c:pt idx="0">
                  <c:v>"Supercycles"</c:v>
                </c:pt>
              </c:strCache>
            </c:strRef>
          </c:tx>
          <c:spPr>
            <a:ln w="28575" cap="rnd">
              <a:solidFill>
                <a:schemeClr val="accent2"/>
              </a:solidFill>
              <a:round/>
            </a:ln>
            <a:effectLst/>
          </c:spPr>
          <c:marker>
            <c:symbol val="none"/>
          </c:marker>
          <c:cat>
            <c:numRef>
              <c:f>'Chart 13'!$A$2:$A$32</c:f>
              <c:numCache>
                <c:formatCode>General</c:formatCode>
                <c:ptCount val="3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pt idx="29">
                  <c:v>2024</c:v>
                </c:pt>
                <c:pt idx="30">
                  <c:v>2025</c:v>
                </c:pt>
              </c:numCache>
            </c:numRef>
          </c:cat>
          <c:val>
            <c:numRef>
              <c:f>'Chart 13'!$B$2:$B$32</c:f>
              <c:numCache>
                <c:formatCode>General</c:formatCode>
                <c:ptCount val="31"/>
                <c:pt idx="0">
                  <c:v>-33.387026970922399</c:v>
                </c:pt>
                <c:pt idx="1">
                  <c:v>-31.6673573333169</c:v>
                </c:pt>
                <c:pt idx="2">
                  <c:v>-28.5493408411137</c:v>
                </c:pt>
                <c:pt idx="3">
                  <c:v>-24.1948225697375</c:v>
                </c:pt>
                <c:pt idx="4">
                  <c:v>-18.831320997906001</c:v>
                </c:pt>
                <c:pt idx="5">
                  <c:v>-12.738665435355299</c:v>
                </c:pt>
                <c:pt idx="6">
                  <c:v>-6.2324963000831497</c:v>
                </c:pt>
                <c:pt idx="7">
                  <c:v>0.35431771971163201</c:v>
                </c:pt>
                <c:pt idx="8">
                  <c:v>6.6911544923604902</c:v>
                </c:pt>
                <c:pt idx="9">
                  <c:v>12.4687584151562</c:v>
                </c:pt>
                <c:pt idx="10">
                  <c:v>17.416788324175702</c:v>
                </c:pt>
                <c:pt idx="11">
                  <c:v>21.3186889504973</c:v>
                </c:pt>
                <c:pt idx="12">
                  <c:v>24.0229693708581</c:v>
                </c:pt>
                <c:pt idx="13">
                  <c:v>25.450221208570699</c:v>
                </c:pt>
                <c:pt idx="14">
                  <c:v>25.595502176345999</c:v>
                </c:pt>
                <c:pt idx="15">
                  <c:v>24.526025920396801</c:v>
                </c:pt>
                <c:pt idx="16">
                  <c:v>22.374414531736299</c:v>
                </c:pt>
                <c:pt idx="17">
                  <c:v>19.328063211884601</c:v>
                </c:pt>
                <c:pt idx="18">
                  <c:v>15.6154169075577</c:v>
                </c:pt>
                <c:pt idx="19">
                  <c:v>11.490149070308201</c:v>
                </c:pt>
                <c:pt idx="20">
                  <c:v>7.2143504196283796</c:v>
                </c:pt>
                <c:pt idx="21">
                  <c:v>3.0418735081513302</c:v>
                </c:pt>
                <c:pt idx="22">
                  <c:v>-0.79706425683632898</c:v>
                </c:pt>
                <c:pt idx="23">
                  <c:v>-4.1090360101050702</c:v>
                </c:pt>
                <c:pt idx="24">
                  <c:v>-6.7475218366605496</c:v>
                </c:pt>
                <c:pt idx="25">
                  <c:v>-8.6194258252877702</c:v>
                </c:pt>
                <c:pt idx="26">
                  <c:v>-9.6877034064054097</c:v>
                </c:pt>
                <c:pt idx="27">
                  <c:v>-9.9700911686022806</c:v>
                </c:pt>
              </c:numCache>
            </c:numRef>
          </c:val>
          <c:smooth val="0"/>
          <c:extLst>
            <c:ext xmlns:c16="http://schemas.microsoft.com/office/drawing/2014/chart" uri="{C3380CC4-5D6E-409C-BE32-E72D297353CC}">
              <c16:uniqueId val="{00000000-1A4A-4FBD-872B-57BFD57AEC9E}"/>
            </c:ext>
          </c:extLst>
        </c:ser>
        <c:dLbls>
          <c:showLegendKey val="0"/>
          <c:showVal val="0"/>
          <c:showCatName val="0"/>
          <c:showSerName val="0"/>
          <c:showPercent val="0"/>
          <c:showBubbleSize val="0"/>
        </c:dLbls>
        <c:marker val="1"/>
        <c:smooth val="0"/>
        <c:axId val="1041494576"/>
        <c:axId val="1041499984"/>
      </c:lineChart>
      <c:lineChart>
        <c:grouping val="standard"/>
        <c:varyColors val="0"/>
        <c:ser>
          <c:idx val="2"/>
          <c:order val="1"/>
          <c:tx>
            <c:strRef>
              <c:f>'Chart 13'!$C$1</c:f>
              <c:strCache>
                <c:ptCount val="1"/>
                <c:pt idx="0">
                  <c:v>Global GDP growth "supercycle", right-hand scale</c:v>
                </c:pt>
              </c:strCache>
            </c:strRef>
          </c:tx>
          <c:spPr>
            <a:ln w="28575" cap="rnd">
              <a:solidFill>
                <a:schemeClr val="accent3"/>
              </a:solidFill>
              <a:round/>
            </a:ln>
            <a:effectLst/>
          </c:spPr>
          <c:marker>
            <c:symbol val="none"/>
          </c:marker>
          <c:cat>
            <c:numRef>
              <c:f>'Chart 13'!$A$2:$A$32</c:f>
              <c:numCache>
                <c:formatCode>General</c:formatCode>
                <c:ptCount val="3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pt idx="28">
                  <c:v>2023</c:v>
                </c:pt>
                <c:pt idx="29">
                  <c:v>2024</c:v>
                </c:pt>
                <c:pt idx="30">
                  <c:v>2025</c:v>
                </c:pt>
              </c:numCache>
            </c:numRef>
          </c:cat>
          <c:val>
            <c:numRef>
              <c:f>'Chart 13'!$C$2:$C$32</c:f>
              <c:numCache>
                <c:formatCode>General</c:formatCode>
                <c:ptCount val="31"/>
                <c:pt idx="0">
                  <c:v>-0.65723594736059998</c:v>
                </c:pt>
                <c:pt idx="1">
                  <c:v>-0.62086666667076396</c:v>
                </c:pt>
                <c:pt idx="2">
                  <c:v>-0.574773904491373</c:v>
                </c:pt>
                <c:pt idx="3">
                  <c:v>-0.51486622698087303</c:v>
                </c:pt>
                <c:pt idx="4">
                  <c:v>-0.43822252031540598</c:v>
                </c:pt>
                <c:pt idx="5">
                  <c:v>-0.34339947822075201</c:v>
                </c:pt>
                <c:pt idx="6">
                  <c:v>-0.230589606792653</c:v>
                </c:pt>
                <c:pt idx="7">
                  <c:v>-0.10162410937988101</c:v>
                </c:pt>
                <c:pt idx="8">
                  <c:v>4.01709174257232E-2</c:v>
                </c:pt>
                <c:pt idx="9">
                  <c:v>0.19024399764765099</c:v>
                </c:pt>
                <c:pt idx="10">
                  <c:v>0.34318254491028299</c:v>
                </c:pt>
                <c:pt idx="11">
                  <c:v>0.49313430184465201</c:v>
                </c:pt>
                <c:pt idx="12">
                  <c:v>0.63424551602182799</c:v>
                </c:pt>
                <c:pt idx="13">
                  <c:v>0.76107642027232603</c:v>
                </c:pt>
                <c:pt idx="14">
                  <c:v>0.86895915071433005</c:v>
                </c:pt>
                <c:pt idx="15">
                  <c:v>0.95427076063880001</c:v>
                </c:pt>
                <c:pt idx="16">
                  <c:v>1.0146036192880801</c:v>
                </c:pt>
                <c:pt idx="17">
                  <c:v>1.0488262082903299</c:v>
                </c:pt>
                <c:pt idx="18">
                  <c:v>1.0570380729081199</c:v>
                </c:pt>
                <c:pt idx="19">
                  <c:v>1.0404324224291901</c:v>
                </c:pt>
                <c:pt idx="20">
                  <c:v>1.0010877160709799</c:v>
                </c:pt>
                <c:pt idx="21">
                  <c:v>0.94171484926238103</c:v>
                </c:pt>
                <c:pt idx="22">
                  <c:v>0.86538887735258696</c:v>
                </c:pt>
                <c:pt idx="23">
                  <c:v>0.775293490836378</c:v>
                </c:pt>
                <c:pt idx="24">
                  <c:v>0.67450290150535097</c:v>
                </c:pt>
                <c:pt idx="25">
                  <c:v>0.56581989762821305</c:v>
                </c:pt>
                <c:pt idx="26">
                  <c:v>0.45168127917694201</c:v>
                </c:pt>
                <c:pt idx="27">
                  <c:v>0.334133532598829</c:v>
                </c:pt>
                <c:pt idx="28">
                  <c:v>0.21487334361612601</c:v>
                </c:pt>
                <c:pt idx="29">
                  <c:v>9.5340234558355594E-2</c:v>
                </c:pt>
                <c:pt idx="30">
                  <c:v>-2.3157012321742901E-2</c:v>
                </c:pt>
              </c:numCache>
            </c:numRef>
          </c:val>
          <c:smooth val="0"/>
          <c:extLst>
            <c:ext xmlns:c16="http://schemas.microsoft.com/office/drawing/2014/chart" uri="{C3380CC4-5D6E-409C-BE32-E72D297353CC}">
              <c16:uniqueId val="{00000001-1A4A-4FBD-872B-57BFD57AEC9E}"/>
            </c:ext>
          </c:extLst>
        </c:ser>
        <c:dLbls>
          <c:showLegendKey val="0"/>
          <c:showVal val="0"/>
          <c:showCatName val="0"/>
          <c:showSerName val="0"/>
          <c:showPercent val="0"/>
          <c:showBubbleSize val="0"/>
        </c:dLbls>
        <c:marker val="1"/>
        <c:smooth val="0"/>
        <c:axId val="882698784"/>
        <c:axId val="882701280"/>
      </c:lineChart>
      <c:catAx>
        <c:axId val="1041494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041499984"/>
        <c:crosses val="autoZero"/>
        <c:auto val="1"/>
        <c:lblAlgn val="ctr"/>
        <c:lblOffset val="100"/>
        <c:noMultiLvlLbl val="0"/>
      </c:catAx>
      <c:valAx>
        <c:axId val="1041499984"/>
        <c:scaling>
          <c:orientation val="minMax"/>
          <c:max val="60"/>
          <c:min val="-4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1494576"/>
        <c:crosses val="autoZero"/>
        <c:crossBetween val="between"/>
      </c:valAx>
      <c:valAx>
        <c:axId val="882701280"/>
        <c:scaling>
          <c:orientation val="minMax"/>
          <c:max val="1.2"/>
          <c:min val="-0.8"/>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2698784"/>
        <c:crosses val="max"/>
        <c:crossBetween val="between"/>
      </c:valAx>
      <c:catAx>
        <c:axId val="882698784"/>
        <c:scaling>
          <c:orientation val="minMax"/>
        </c:scaling>
        <c:delete val="1"/>
        <c:axPos val="b"/>
        <c:numFmt formatCode="General" sourceLinked="1"/>
        <c:majorTickMark val="out"/>
        <c:minorTickMark val="none"/>
        <c:tickLblPos val="nextTo"/>
        <c:crossAx val="882701280"/>
        <c:crosses val="autoZero"/>
        <c:auto val="1"/>
        <c:lblAlgn val="ctr"/>
        <c:lblOffset val="100"/>
        <c:noMultiLvlLbl val="0"/>
      </c:catAx>
      <c:spPr>
        <a:noFill/>
        <a:ln>
          <a:noFill/>
        </a:ln>
        <a:effectLst/>
      </c:spPr>
    </c:plotArea>
    <c:legend>
      <c:legendPos val="b"/>
      <c:layout>
        <c:manualLayout>
          <c:xMode val="edge"/>
          <c:yMode val="edge"/>
          <c:x val="8.0874890638670163E-2"/>
          <c:y val="0.78330579047989379"/>
          <c:w val="0.85769444444444431"/>
          <c:h val="0.1858300119892420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 14'!$B$1</c:f>
              <c:strCache>
                <c:ptCount val="1"/>
                <c:pt idx="0">
                  <c:v>Copper</c:v>
                </c:pt>
              </c:strCache>
            </c:strRef>
          </c:tx>
          <c:spPr>
            <a:ln w="28575" cap="rnd">
              <a:solidFill>
                <a:schemeClr val="accent1"/>
              </a:solidFill>
              <a:round/>
            </a:ln>
            <a:effectLst/>
          </c:spPr>
          <c:marker>
            <c:symbol val="none"/>
          </c:marker>
          <c:cat>
            <c:strRef>
              <c:f>'Chart 14'!$A$2:$A$31</c:f>
              <c:strCache>
                <c:ptCount val="30"/>
                <c:pt idx="0">
                  <c:v>1997Q1</c:v>
                </c:pt>
                <c:pt idx="1">
                  <c:v>1998Q1</c:v>
                </c:pt>
                <c:pt idx="2">
                  <c:v>1999Q1</c:v>
                </c:pt>
                <c:pt idx="3">
                  <c:v>2000Q1</c:v>
                </c:pt>
                <c:pt idx="4">
                  <c:v>2001Q1</c:v>
                </c:pt>
                <c:pt idx="5">
                  <c:v>2002Q1</c:v>
                </c:pt>
                <c:pt idx="6">
                  <c:v>2003Q1</c:v>
                </c:pt>
                <c:pt idx="7">
                  <c:v>2004Q1</c:v>
                </c:pt>
                <c:pt idx="8">
                  <c:v>2005Q1</c:v>
                </c:pt>
                <c:pt idx="9">
                  <c:v>2006Q1</c:v>
                </c:pt>
                <c:pt idx="10">
                  <c:v>2007Q1</c:v>
                </c:pt>
                <c:pt idx="11">
                  <c:v>2008Q1</c:v>
                </c:pt>
                <c:pt idx="12">
                  <c:v>2009Q1</c:v>
                </c:pt>
                <c:pt idx="13">
                  <c:v>2010Q1</c:v>
                </c:pt>
                <c:pt idx="14">
                  <c:v>2011Q1</c:v>
                </c:pt>
                <c:pt idx="15">
                  <c:v>2012Q1</c:v>
                </c:pt>
                <c:pt idx="16">
                  <c:v>2013Q1</c:v>
                </c:pt>
                <c:pt idx="17">
                  <c:v>2014Q1</c:v>
                </c:pt>
                <c:pt idx="18">
                  <c:v>2015Q1</c:v>
                </c:pt>
                <c:pt idx="19">
                  <c:v>2016Q1</c:v>
                </c:pt>
                <c:pt idx="20">
                  <c:v>2017Q1</c:v>
                </c:pt>
                <c:pt idx="21">
                  <c:v>2018Q1</c:v>
                </c:pt>
                <c:pt idx="22">
                  <c:v>2019Q1</c:v>
                </c:pt>
                <c:pt idx="23">
                  <c:v>2020Q1</c:v>
                </c:pt>
                <c:pt idx="24">
                  <c:v>2021Q1</c:v>
                </c:pt>
                <c:pt idx="25">
                  <c:v>2022Q1</c:v>
                </c:pt>
                <c:pt idx="26">
                  <c:v>2023Q1</c:v>
                </c:pt>
                <c:pt idx="27">
                  <c:v>2024Q1</c:v>
                </c:pt>
                <c:pt idx="28">
                  <c:v>2025Q1</c:v>
                </c:pt>
                <c:pt idx="29">
                  <c:v>2026Q1</c:v>
                </c:pt>
              </c:strCache>
            </c:strRef>
          </c:cat>
          <c:val>
            <c:numRef>
              <c:f>'Chart 14'!$B$2:$B$31</c:f>
              <c:numCache>
                <c:formatCode>General</c:formatCode>
                <c:ptCount val="30"/>
                <c:pt idx="2">
                  <c:v>100.23539594384158</c:v>
                </c:pt>
                <c:pt idx="3">
                  <c:v>100</c:v>
                </c:pt>
                <c:pt idx="4">
                  <c:v>98.419505643108494</c:v>
                </c:pt>
                <c:pt idx="5">
                  <c:v>98.087259280604073</c:v>
                </c:pt>
                <c:pt idx="6">
                  <c:v>101.17154453051029</c:v>
                </c:pt>
                <c:pt idx="7">
                  <c:v>107.47683218122668</c:v>
                </c:pt>
                <c:pt idx="8">
                  <c:v>114.43459850556825</c:v>
                </c:pt>
                <c:pt idx="9">
                  <c:v>122.30383412413481</c:v>
                </c:pt>
                <c:pt idx="10">
                  <c:v>125.45715991252663</c:v>
                </c:pt>
                <c:pt idx="11">
                  <c:v>123.74046129401863</c:v>
                </c:pt>
                <c:pt idx="12">
                  <c:v>122.46601248171685</c:v>
                </c:pt>
                <c:pt idx="13">
                  <c:v>126.16232119130404</c:v>
                </c:pt>
                <c:pt idx="14">
                  <c:v>128.15963140965562</c:v>
                </c:pt>
                <c:pt idx="15">
                  <c:v>127.07005023694444</c:v>
                </c:pt>
                <c:pt idx="16">
                  <c:v>125.04206608721746</c:v>
                </c:pt>
                <c:pt idx="17">
                  <c:v>122.41842630949138</c:v>
                </c:pt>
                <c:pt idx="18">
                  <c:v>119.11557158933917</c:v>
                </c:pt>
                <c:pt idx="19">
                  <c:v>117.59598663706805</c:v>
                </c:pt>
                <c:pt idx="20">
                  <c:v>119.25363613219753</c:v>
                </c:pt>
                <c:pt idx="21">
                  <c:v>120.02743521386157</c:v>
                </c:pt>
                <c:pt idx="22">
                  <c:v>119.52597531169289</c:v>
                </c:pt>
                <c:pt idx="23">
                  <c:v>120.97928175179948</c:v>
                </c:pt>
                <c:pt idx="24">
                  <c:v>124.26592983404585</c:v>
                </c:pt>
                <c:pt idx="25">
                  <c:v>124.20667367481909</c:v>
                </c:pt>
                <c:pt idx="26">
                  <c:v>123.33619371827169</c:v>
                </c:pt>
                <c:pt idx="27">
                  <c:v>123.15707165525693</c:v>
                </c:pt>
                <c:pt idx="28">
                  <c:v>123.18341270899187</c:v>
                </c:pt>
                <c:pt idx="29">
                  <c:v>123.26425401433481</c:v>
                </c:pt>
              </c:numCache>
            </c:numRef>
          </c:val>
          <c:smooth val="0"/>
          <c:extLst>
            <c:ext xmlns:c16="http://schemas.microsoft.com/office/drawing/2014/chart" uri="{C3380CC4-5D6E-409C-BE32-E72D297353CC}">
              <c16:uniqueId val="{00000000-32A4-4803-B25C-FADFBF7F86D6}"/>
            </c:ext>
          </c:extLst>
        </c:ser>
        <c:ser>
          <c:idx val="1"/>
          <c:order val="1"/>
          <c:tx>
            <c:strRef>
              <c:f>'Chart 14'!$C$1</c:f>
              <c:strCache>
                <c:ptCount val="1"/>
                <c:pt idx="0">
                  <c:v>Food</c:v>
                </c:pt>
              </c:strCache>
            </c:strRef>
          </c:tx>
          <c:spPr>
            <a:ln w="28575" cap="rnd">
              <a:solidFill>
                <a:schemeClr val="accent2"/>
              </a:solidFill>
              <a:round/>
            </a:ln>
            <a:effectLst/>
          </c:spPr>
          <c:marker>
            <c:symbol val="none"/>
          </c:marker>
          <c:cat>
            <c:strRef>
              <c:f>'Chart 14'!$A$2:$A$31</c:f>
              <c:strCache>
                <c:ptCount val="30"/>
                <c:pt idx="0">
                  <c:v>1997Q1</c:v>
                </c:pt>
                <c:pt idx="1">
                  <c:v>1998Q1</c:v>
                </c:pt>
                <c:pt idx="2">
                  <c:v>1999Q1</c:v>
                </c:pt>
                <c:pt idx="3">
                  <c:v>2000Q1</c:v>
                </c:pt>
                <c:pt idx="4">
                  <c:v>2001Q1</c:v>
                </c:pt>
                <c:pt idx="5">
                  <c:v>2002Q1</c:v>
                </c:pt>
                <c:pt idx="6">
                  <c:v>2003Q1</c:v>
                </c:pt>
                <c:pt idx="7">
                  <c:v>2004Q1</c:v>
                </c:pt>
                <c:pt idx="8">
                  <c:v>2005Q1</c:v>
                </c:pt>
                <c:pt idx="9">
                  <c:v>2006Q1</c:v>
                </c:pt>
                <c:pt idx="10">
                  <c:v>2007Q1</c:v>
                </c:pt>
                <c:pt idx="11">
                  <c:v>2008Q1</c:v>
                </c:pt>
                <c:pt idx="12">
                  <c:v>2009Q1</c:v>
                </c:pt>
                <c:pt idx="13">
                  <c:v>2010Q1</c:v>
                </c:pt>
                <c:pt idx="14">
                  <c:v>2011Q1</c:v>
                </c:pt>
                <c:pt idx="15">
                  <c:v>2012Q1</c:v>
                </c:pt>
                <c:pt idx="16">
                  <c:v>2013Q1</c:v>
                </c:pt>
                <c:pt idx="17">
                  <c:v>2014Q1</c:v>
                </c:pt>
                <c:pt idx="18">
                  <c:v>2015Q1</c:v>
                </c:pt>
                <c:pt idx="19">
                  <c:v>2016Q1</c:v>
                </c:pt>
                <c:pt idx="20">
                  <c:v>2017Q1</c:v>
                </c:pt>
                <c:pt idx="21">
                  <c:v>2018Q1</c:v>
                </c:pt>
                <c:pt idx="22">
                  <c:v>2019Q1</c:v>
                </c:pt>
                <c:pt idx="23">
                  <c:v>2020Q1</c:v>
                </c:pt>
                <c:pt idx="24">
                  <c:v>2021Q1</c:v>
                </c:pt>
                <c:pt idx="25">
                  <c:v>2022Q1</c:v>
                </c:pt>
                <c:pt idx="26">
                  <c:v>2023Q1</c:v>
                </c:pt>
                <c:pt idx="27">
                  <c:v>2024Q1</c:v>
                </c:pt>
                <c:pt idx="28">
                  <c:v>2025Q1</c:v>
                </c:pt>
                <c:pt idx="29">
                  <c:v>2026Q1</c:v>
                </c:pt>
              </c:strCache>
            </c:strRef>
          </c:cat>
          <c:val>
            <c:numRef>
              <c:f>'Chart 14'!$C$2:$C$31</c:f>
              <c:numCache>
                <c:formatCode>General</c:formatCode>
                <c:ptCount val="30"/>
                <c:pt idx="0">
                  <c:v>99.681807236800097</c:v>
                </c:pt>
                <c:pt idx="1">
                  <c:v>99.790176506309095</c:v>
                </c:pt>
                <c:pt idx="2">
                  <c:v>99.897424182038094</c:v>
                </c:pt>
                <c:pt idx="3">
                  <c:v>100</c:v>
                </c:pt>
                <c:pt idx="4">
                  <c:v>100.08161258222081</c:v>
                </c:pt>
                <c:pt idx="5">
                  <c:v>100.12879106118024</c:v>
                </c:pt>
                <c:pt idx="6">
                  <c:v>100.69046839576285</c:v>
                </c:pt>
                <c:pt idx="7">
                  <c:v>101.81833575118553</c:v>
                </c:pt>
                <c:pt idx="8">
                  <c:v>102.8602924587311</c:v>
                </c:pt>
                <c:pt idx="9">
                  <c:v>104.25364941185529</c:v>
                </c:pt>
                <c:pt idx="10">
                  <c:v>106.53956495447375</c:v>
                </c:pt>
                <c:pt idx="11">
                  <c:v>108.98374742551771</c:v>
                </c:pt>
                <c:pt idx="12">
                  <c:v>109.24342095714069</c:v>
                </c:pt>
                <c:pt idx="13">
                  <c:v>110.03988474895461</c:v>
                </c:pt>
                <c:pt idx="14">
                  <c:v>111.55604882777412</c:v>
                </c:pt>
                <c:pt idx="15">
                  <c:v>111.79111861899058</c:v>
                </c:pt>
                <c:pt idx="16">
                  <c:v>111.10932681008477</c:v>
                </c:pt>
                <c:pt idx="17">
                  <c:v>109.73351155758573</c:v>
                </c:pt>
                <c:pt idx="18">
                  <c:v>107.68576856338545</c:v>
                </c:pt>
                <c:pt idx="19">
                  <c:v>106.07877321907601</c:v>
                </c:pt>
                <c:pt idx="20">
                  <c:v>105.59424840273184</c:v>
                </c:pt>
                <c:pt idx="21">
                  <c:v>105.27953936460929</c:v>
                </c:pt>
                <c:pt idx="22">
                  <c:v>105.08899475896274</c:v>
                </c:pt>
                <c:pt idx="23">
                  <c:v>105.65052335951171</c:v>
                </c:pt>
                <c:pt idx="24">
                  <c:v>107.11884965880162</c:v>
                </c:pt>
                <c:pt idx="25">
                  <c:v>108.38978676008119</c:v>
                </c:pt>
                <c:pt idx="26">
                  <c:v>108.32148152492265</c:v>
                </c:pt>
                <c:pt idx="27">
                  <c:v>108.02081698060802</c:v>
                </c:pt>
                <c:pt idx="28">
                  <c:v>107.83133395325417</c:v>
                </c:pt>
                <c:pt idx="29">
                  <c:v>107.74440434677821</c:v>
                </c:pt>
              </c:numCache>
            </c:numRef>
          </c:val>
          <c:smooth val="0"/>
          <c:extLst>
            <c:ext xmlns:c16="http://schemas.microsoft.com/office/drawing/2014/chart" uri="{C3380CC4-5D6E-409C-BE32-E72D297353CC}">
              <c16:uniqueId val="{00000001-32A4-4803-B25C-FADFBF7F86D6}"/>
            </c:ext>
          </c:extLst>
        </c:ser>
        <c:ser>
          <c:idx val="2"/>
          <c:order val="2"/>
          <c:tx>
            <c:strRef>
              <c:f>'Chart 14'!$D$1</c:f>
              <c:strCache>
                <c:ptCount val="1"/>
                <c:pt idx="0">
                  <c:v>Oil</c:v>
                </c:pt>
              </c:strCache>
            </c:strRef>
          </c:tx>
          <c:spPr>
            <a:ln w="28575" cap="rnd">
              <a:solidFill>
                <a:schemeClr val="accent3"/>
              </a:solidFill>
              <a:round/>
            </a:ln>
            <a:effectLst/>
          </c:spPr>
          <c:marker>
            <c:symbol val="none"/>
          </c:marker>
          <c:cat>
            <c:strRef>
              <c:f>'Chart 14'!$A$2:$A$31</c:f>
              <c:strCache>
                <c:ptCount val="30"/>
                <c:pt idx="0">
                  <c:v>1997Q1</c:v>
                </c:pt>
                <c:pt idx="1">
                  <c:v>1998Q1</c:v>
                </c:pt>
                <c:pt idx="2">
                  <c:v>1999Q1</c:v>
                </c:pt>
                <c:pt idx="3">
                  <c:v>2000Q1</c:v>
                </c:pt>
                <c:pt idx="4">
                  <c:v>2001Q1</c:v>
                </c:pt>
                <c:pt idx="5">
                  <c:v>2002Q1</c:v>
                </c:pt>
                <c:pt idx="6">
                  <c:v>2003Q1</c:v>
                </c:pt>
                <c:pt idx="7">
                  <c:v>2004Q1</c:v>
                </c:pt>
                <c:pt idx="8">
                  <c:v>2005Q1</c:v>
                </c:pt>
                <c:pt idx="9">
                  <c:v>2006Q1</c:v>
                </c:pt>
                <c:pt idx="10">
                  <c:v>2007Q1</c:v>
                </c:pt>
                <c:pt idx="11">
                  <c:v>2008Q1</c:v>
                </c:pt>
                <c:pt idx="12">
                  <c:v>2009Q1</c:v>
                </c:pt>
                <c:pt idx="13">
                  <c:v>2010Q1</c:v>
                </c:pt>
                <c:pt idx="14">
                  <c:v>2011Q1</c:v>
                </c:pt>
                <c:pt idx="15">
                  <c:v>2012Q1</c:v>
                </c:pt>
                <c:pt idx="16">
                  <c:v>2013Q1</c:v>
                </c:pt>
                <c:pt idx="17">
                  <c:v>2014Q1</c:v>
                </c:pt>
                <c:pt idx="18">
                  <c:v>2015Q1</c:v>
                </c:pt>
                <c:pt idx="19">
                  <c:v>2016Q1</c:v>
                </c:pt>
                <c:pt idx="20">
                  <c:v>2017Q1</c:v>
                </c:pt>
                <c:pt idx="21">
                  <c:v>2018Q1</c:v>
                </c:pt>
                <c:pt idx="22">
                  <c:v>2019Q1</c:v>
                </c:pt>
                <c:pt idx="23">
                  <c:v>2020Q1</c:v>
                </c:pt>
                <c:pt idx="24">
                  <c:v>2021Q1</c:v>
                </c:pt>
                <c:pt idx="25">
                  <c:v>2022Q1</c:v>
                </c:pt>
                <c:pt idx="26">
                  <c:v>2023Q1</c:v>
                </c:pt>
                <c:pt idx="27">
                  <c:v>2024Q1</c:v>
                </c:pt>
                <c:pt idx="28">
                  <c:v>2025Q1</c:v>
                </c:pt>
                <c:pt idx="29">
                  <c:v>2026Q1</c:v>
                </c:pt>
              </c:strCache>
            </c:strRef>
          </c:cat>
          <c:val>
            <c:numRef>
              <c:f>'Chart 14'!$D$2:$D$31</c:f>
              <c:numCache>
                <c:formatCode>General</c:formatCode>
                <c:ptCount val="30"/>
                <c:pt idx="0">
                  <c:v>100.98008335088686</c:v>
                </c:pt>
                <c:pt idx="1">
                  <c:v>100.93677097800904</c:v>
                </c:pt>
                <c:pt idx="2">
                  <c:v>100.75637761737543</c:v>
                </c:pt>
                <c:pt idx="3">
                  <c:v>100</c:v>
                </c:pt>
                <c:pt idx="4">
                  <c:v>97.928435668280429</c:v>
                </c:pt>
                <c:pt idx="5">
                  <c:v>97.593615294347643</c:v>
                </c:pt>
                <c:pt idx="6">
                  <c:v>100.02762278377233</c:v>
                </c:pt>
                <c:pt idx="7">
                  <c:v>105.0169241108744</c:v>
                </c:pt>
                <c:pt idx="8">
                  <c:v>110.94470678676743</c:v>
                </c:pt>
                <c:pt idx="9">
                  <c:v>114.76132676762272</c:v>
                </c:pt>
                <c:pt idx="10">
                  <c:v>117.27633375018615</c:v>
                </c:pt>
                <c:pt idx="11">
                  <c:v>118.14450919476126</c:v>
                </c:pt>
                <c:pt idx="12">
                  <c:v>116.38288967859233</c:v>
                </c:pt>
                <c:pt idx="13">
                  <c:v>119.02282136720889</c:v>
                </c:pt>
                <c:pt idx="14">
                  <c:v>122.63107451990065</c:v>
                </c:pt>
                <c:pt idx="15">
                  <c:v>123.62380961901565</c:v>
                </c:pt>
                <c:pt idx="16">
                  <c:v>122.31384668904082</c:v>
                </c:pt>
                <c:pt idx="17">
                  <c:v>117.71485638417019</c:v>
                </c:pt>
                <c:pt idx="18">
                  <c:v>109.75197374555708</c:v>
                </c:pt>
                <c:pt idx="19">
                  <c:v>106.00066438712278</c:v>
                </c:pt>
                <c:pt idx="20">
                  <c:v>107.52682600883392</c:v>
                </c:pt>
                <c:pt idx="21">
                  <c:v>109.61947927694958</c:v>
                </c:pt>
                <c:pt idx="22">
                  <c:v>108.05381102451371</c:v>
                </c:pt>
                <c:pt idx="23">
                  <c:v>105.75957659815781</c:v>
                </c:pt>
                <c:pt idx="24">
                  <c:v>109.48202749057832</c:v>
                </c:pt>
                <c:pt idx="25">
                  <c:v>112.61523954016066</c:v>
                </c:pt>
                <c:pt idx="26">
                  <c:v>111.27016756262333</c:v>
                </c:pt>
                <c:pt idx="27">
                  <c:v>109.53245980473933</c:v>
                </c:pt>
                <c:pt idx="28">
                  <c:v>108.3759555013368</c:v>
                </c:pt>
                <c:pt idx="29">
                  <c:v>107.61717288745724</c:v>
                </c:pt>
              </c:numCache>
            </c:numRef>
          </c:val>
          <c:smooth val="0"/>
          <c:extLst>
            <c:ext xmlns:c16="http://schemas.microsoft.com/office/drawing/2014/chart" uri="{C3380CC4-5D6E-409C-BE32-E72D297353CC}">
              <c16:uniqueId val="{00000002-32A4-4803-B25C-FADFBF7F86D6}"/>
            </c:ext>
          </c:extLst>
        </c:ser>
        <c:dLbls>
          <c:showLegendKey val="0"/>
          <c:showVal val="0"/>
          <c:showCatName val="0"/>
          <c:showSerName val="0"/>
          <c:showPercent val="0"/>
          <c:showBubbleSize val="0"/>
        </c:dLbls>
        <c:marker val="1"/>
        <c:smooth val="0"/>
        <c:axId val="342663759"/>
        <c:axId val="342667503"/>
      </c:lineChart>
      <c:lineChart>
        <c:grouping val="standard"/>
        <c:varyColors val="0"/>
        <c:ser>
          <c:idx val="3"/>
          <c:order val="3"/>
          <c:tx>
            <c:strRef>
              <c:f>'Chart 14'!$E$1</c:f>
              <c:strCache>
                <c:ptCount val="1"/>
                <c:pt idx="0">
                  <c:v>"Supercycle"</c:v>
                </c:pt>
              </c:strCache>
            </c:strRef>
          </c:tx>
          <c:spPr>
            <a:ln w="28575" cap="rnd">
              <a:solidFill>
                <a:schemeClr val="tx1"/>
              </a:solidFill>
              <a:prstDash val="dash"/>
              <a:round/>
            </a:ln>
            <a:effectLst/>
          </c:spPr>
          <c:marker>
            <c:symbol val="none"/>
          </c:marker>
          <c:cat>
            <c:strRef>
              <c:f>'Chart 14'!$A$2:$A$31</c:f>
              <c:strCache>
                <c:ptCount val="30"/>
                <c:pt idx="0">
                  <c:v>1997Q1</c:v>
                </c:pt>
                <c:pt idx="1">
                  <c:v>1998Q1</c:v>
                </c:pt>
                <c:pt idx="2">
                  <c:v>1999Q1</c:v>
                </c:pt>
                <c:pt idx="3">
                  <c:v>2000Q1</c:v>
                </c:pt>
                <c:pt idx="4">
                  <c:v>2001Q1</c:v>
                </c:pt>
                <c:pt idx="5">
                  <c:v>2002Q1</c:v>
                </c:pt>
                <c:pt idx="6">
                  <c:v>2003Q1</c:v>
                </c:pt>
                <c:pt idx="7">
                  <c:v>2004Q1</c:v>
                </c:pt>
                <c:pt idx="8">
                  <c:v>2005Q1</c:v>
                </c:pt>
                <c:pt idx="9">
                  <c:v>2006Q1</c:v>
                </c:pt>
                <c:pt idx="10">
                  <c:v>2007Q1</c:v>
                </c:pt>
                <c:pt idx="11">
                  <c:v>2008Q1</c:v>
                </c:pt>
                <c:pt idx="12">
                  <c:v>2009Q1</c:v>
                </c:pt>
                <c:pt idx="13">
                  <c:v>2010Q1</c:v>
                </c:pt>
                <c:pt idx="14">
                  <c:v>2011Q1</c:v>
                </c:pt>
                <c:pt idx="15">
                  <c:v>2012Q1</c:v>
                </c:pt>
                <c:pt idx="16">
                  <c:v>2013Q1</c:v>
                </c:pt>
                <c:pt idx="17">
                  <c:v>2014Q1</c:v>
                </c:pt>
                <c:pt idx="18">
                  <c:v>2015Q1</c:v>
                </c:pt>
                <c:pt idx="19">
                  <c:v>2016Q1</c:v>
                </c:pt>
                <c:pt idx="20">
                  <c:v>2017Q1</c:v>
                </c:pt>
                <c:pt idx="21">
                  <c:v>2018Q1</c:v>
                </c:pt>
                <c:pt idx="22">
                  <c:v>2019Q1</c:v>
                </c:pt>
                <c:pt idx="23">
                  <c:v>2020Q1</c:v>
                </c:pt>
                <c:pt idx="24">
                  <c:v>2021Q1</c:v>
                </c:pt>
                <c:pt idx="25">
                  <c:v>2022Q1</c:v>
                </c:pt>
                <c:pt idx="26">
                  <c:v>2023Q1</c:v>
                </c:pt>
                <c:pt idx="27">
                  <c:v>2024Q1</c:v>
                </c:pt>
                <c:pt idx="28">
                  <c:v>2025Q1</c:v>
                </c:pt>
                <c:pt idx="29">
                  <c:v>2026Q1</c:v>
                </c:pt>
              </c:strCache>
            </c:strRef>
          </c:cat>
          <c:val>
            <c:numRef>
              <c:f>'Chart 14'!$E$2:$E$31</c:f>
              <c:numCache>
                <c:formatCode>General</c:formatCode>
                <c:ptCount val="30"/>
                <c:pt idx="0">
                  <c:v>-28.5493408411137</c:v>
                </c:pt>
                <c:pt idx="1">
                  <c:v>-24.1948225697375</c:v>
                </c:pt>
                <c:pt idx="2">
                  <c:v>-18.831320997906001</c:v>
                </c:pt>
                <c:pt idx="3">
                  <c:v>-12.738665435355299</c:v>
                </c:pt>
                <c:pt idx="4">
                  <c:v>-6.2324963000831497</c:v>
                </c:pt>
                <c:pt idx="5">
                  <c:v>0.35431771971163201</c:v>
                </c:pt>
                <c:pt idx="6">
                  <c:v>6.6911544923604902</c:v>
                </c:pt>
                <c:pt idx="7">
                  <c:v>12.4687584151562</c:v>
                </c:pt>
                <c:pt idx="8">
                  <c:v>17.416788324175702</c:v>
                </c:pt>
                <c:pt idx="9">
                  <c:v>21.3186889504973</c:v>
                </c:pt>
                <c:pt idx="10">
                  <c:v>24.0229693708581</c:v>
                </c:pt>
                <c:pt idx="11">
                  <c:v>25.450221208570699</c:v>
                </c:pt>
                <c:pt idx="12">
                  <c:v>25.595502176345999</c:v>
                </c:pt>
                <c:pt idx="13">
                  <c:v>24.526025920396801</c:v>
                </c:pt>
                <c:pt idx="14">
                  <c:v>22.374414531736299</c:v>
                </c:pt>
                <c:pt idx="15">
                  <c:v>19.328063211884601</c:v>
                </c:pt>
                <c:pt idx="16">
                  <c:v>15.6154169075577</c:v>
                </c:pt>
                <c:pt idx="17">
                  <c:v>11.490149070308201</c:v>
                </c:pt>
                <c:pt idx="18">
                  <c:v>7.2143504196283796</c:v>
                </c:pt>
                <c:pt idx="19">
                  <c:v>3.0418735081513302</c:v>
                </c:pt>
                <c:pt idx="20">
                  <c:v>-0.79706425683632898</c:v>
                </c:pt>
                <c:pt idx="21">
                  <c:v>-4.1090360101050702</c:v>
                </c:pt>
                <c:pt idx="22">
                  <c:v>-6.7475218366605496</c:v>
                </c:pt>
                <c:pt idx="23">
                  <c:v>-8.6194258252877702</c:v>
                </c:pt>
                <c:pt idx="24">
                  <c:v>-9.6877034064054097</c:v>
                </c:pt>
                <c:pt idx="25">
                  <c:v>-9.9700911686022806</c:v>
                </c:pt>
              </c:numCache>
            </c:numRef>
          </c:val>
          <c:smooth val="0"/>
          <c:extLst>
            <c:ext xmlns:c16="http://schemas.microsoft.com/office/drawing/2014/chart" uri="{C3380CC4-5D6E-409C-BE32-E72D297353CC}">
              <c16:uniqueId val="{00000003-32A4-4803-B25C-FADFBF7F86D6}"/>
            </c:ext>
          </c:extLst>
        </c:ser>
        <c:dLbls>
          <c:showLegendKey val="0"/>
          <c:showVal val="0"/>
          <c:showCatName val="0"/>
          <c:showSerName val="0"/>
          <c:showPercent val="0"/>
          <c:showBubbleSize val="0"/>
        </c:dLbls>
        <c:marker val="1"/>
        <c:smooth val="0"/>
        <c:axId val="342665423"/>
        <c:axId val="342677487"/>
      </c:lineChart>
      <c:catAx>
        <c:axId val="3426637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667503"/>
        <c:crosses val="autoZero"/>
        <c:auto val="1"/>
        <c:lblAlgn val="ctr"/>
        <c:lblOffset val="100"/>
        <c:noMultiLvlLbl val="0"/>
      </c:catAx>
      <c:valAx>
        <c:axId val="342667503"/>
        <c:scaling>
          <c:orientation val="minMax"/>
          <c:max val="130"/>
          <c:min val="9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663759"/>
        <c:crosses val="autoZero"/>
        <c:crossBetween val="between"/>
      </c:valAx>
      <c:valAx>
        <c:axId val="342677487"/>
        <c:scaling>
          <c:orientation val="minMax"/>
          <c:max val="3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2665423"/>
        <c:crosses val="max"/>
        <c:crossBetween val="between"/>
      </c:valAx>
      <c:catAx>
        <c:axId val="342665423"/>
        <c:scaling>
          <c:orientation val="minMax"/>
        </c:scaling>
        <c:delete val="1"/>
        <c:axPos val="b"/>
        <c:numFmt formatCode="General" sourceLinked="1"/>
        <c:majorTickMark val="out"/>
        <c:minorTickMark val="none"/>
        <c:tickLblPos val="nextTo"/>
        <c:crossAx val="342677487"/>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63581089662178E-2"/>
          <c:y val="6.0032366580463833E-2"/>
          <c:w val="0.89165480820921483"/>
          <c:h val="0.61247942360630381"/>
        </c:manualLayout>
      </c:layout>
      <c:lineChart>
        <c:grouping val="standard"/>
        <c:varyColors val="0"/>
        <c:ser>
          <c:idx val="0"/>
          <c:order val="0"/>
          <c:tx>
            <c:strRef>
              <c:f>'Chart 15'!$B$1</c:f>
              <c:strCache>
                <c:ptCount val="1"/>
                <c:pt idx="0">
                  <c:v>Q2, 2023 scenario</c:v>
                </c:pt>
              </c:strCache>
            </c:strRef>
          </c:tx>
          <c:spPr>
            <a:ln w="19050" cap="rnd">
              <a:solidFill>
                <a:srgbClr val="002060"/>
              </a:solidFill>
              <a:round/>
            </a:ln>
            <a:effectLst/>
          </c:spPr>
          <c:marker>
            <c:symbol val="none"/>
          </c:marker>
          <c:cat>
            <c:strRef>
              <c:f>'Chart 15'!$A$2:$A$21</c:f>
              <c:strCache>
                <c:ptCount val="1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strCache>
            </c:strRef>
          </c:cat>
          <c:val>
            <c:numRef>
              <c:f>'Chart 15'!$B$2:$B$21</c:f>
              <c:numCache>
                <c:formatCode>0.00</c:formatCode>
                <c:ptCount val="16"/>
                <c:pt idx="0">
                  <c:v>2.4147056400000002</c:v>
                </c:pt>
                <c:pt idx="1">
                  <c:v>2.6546091600000001</c:v>
                </c:pt>
                <c:pt idx="2">
                  <c:v>2.4634392100000002</c:v>
                </c:pt>
                <c:pt idx="3">
                  <c:v>2.9533319200000001</c:v>
                </c:pt>
                <c:pt idx="4">
                  <c:v>4.1277411500000003</c:v>
                </c:pt>
                <c:pt idx="5">
                  <c:v>4.8129546999999997</c:v>
                </c:pt>
                <c:pt idx="6">
                  <c:v>5.7754578700000003</c:v>
                </c:pt>
                <c:pt idx="7">
                  <c:v>6.2840915400000004</c:v>
                </c:pt>
                <c:pt idx="8">
                  <c:v>6.4292398999999998</c:v>
                </c:pt>
                <c:pt idx="9">
                  <c:v>7.1427592300000002</c:v>
                </c:pt>
                <c:pt idx="10">
                  <c:v>6.4937650099999997</c:v>
                </c:pt>
                <c:pt idx="11">
                  <c:v>6.5271566700000001</c:v>
                </c:pt>
                <c:pt idx="12">
                  <c:v>5.6431941600000002</c:v>
                </c:pt>
                <c:pt idx="13">
                  <c:v>4.3652178299999997</c:v>
                </c:pt>
                <c:pt idx="14">
                  <c:v>3.2219701700000001</c:v>
                </c:pt>
                <c:pt idx="15">
                  <c:v>2.5864664099999999</c:v>
                </c:pt>
              </c:numCache>
            </c:numRef>
          </c:val>
          <c:smooth val="0"/>
          <c:extLst>
            <c:ext xmlns:c16="http://schemas.microsoft.com/office/drawing/2014/chart" uri="{C3380CC4-5D6E-409C-BE32-E72D297353CC}">
              <c16:uniqueId val="{00000000-AF3B-45AA-9B87-5D2AD8355AC7}"/>
            </c:ext>
          </c:extLst>
        </c:ser>
        <c:ser>
          <c:idx val="1"/>
          <c:order val="1"/>
          <c:tx>
            <c:strRef>
              <c:f>'Chart 15'!$C$1</c:f>
              <c:strCache>
                <c:ptCount val="1"/>
                <c:pt idx="0">
                  <c:v>Q1, 2023 scenario</c:v>
                </c:pt>
              </c:strCache>
            </c:strRef>
          </c:tx>
          <c:spPr>
            <a:ln w="19050" cap="rnd">
              <a:solidFill>
                <a:srgbClr val="C00000"/>
              </a:solidFill>
              <a:prstDash val="solid"/>
              <a:round/>
            </a:ln>
            <a:effectLst/>
          </c:spPr>
          <c:marker>
            <c:symbol val="none"/>
          </c:marker>
          <c:cat>
            <c:strRef>
              <c:f>'Chart 15'!$A$2:$A$21</c:f>
              <c:strCache>
                <c:ptCount val="1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strCache>
            </c:strRef>
          </c:cat>
          <c:val>
            <c:numRef>
              <c:f>'Chart 15'!$C$2:$C$21</c:f>
              <c:numCache>
                <c:formatCode>0.00</c:formatCode>
                <c:ptCount val="16"/>
                <c:pt idx="0">
                  <c:v>2.4197249599999999</c:v>
                </c:pt>
                <c:pt idx="1">
                  <c:v>2.6362155199999999</c:v>
                </c:pt>
                <c:pt idx="2">
                  <c:v>2.4570420199999998</c:v>
                </c:pt>
                <c:pt idx="3">
                  <c:v>2.9438828500000001</c:v>
                </c:pt>
                <c:pt idx="4">
                  <c:v>4.16670198</c:v>
                </c:pt>
                <c:pt idx="5">
                  <c:v>4.7717838099999996</c:v>
                </c:pt>
                <c:pt idx="6">
                  <c:v>5.7901866499999999</c:v>
                </c:pt>
                <c:pt idx="7">
                  <c:v>6.2703856699999996</c:v>
                </c:pt>
                <c:pt idx="8">
                  <c:v>6.4604859499999998</c:v>
                </c:pt>
                <c:pt idx="9">
                  <c:v>7.0004877700000003</c:v>
                </c:pt>
                <c:pt idx="10">
                  <c:v>6.4728622900000001</c:v>
                </c:pt>
                <c:pt idx="11">
                  <c:v>6.4734950600000003</c:v>
                </c:pt>
                <c:pt idx="12">
                  <c:v>5.8551363500000004</c:v>
                </c:pt>
                <c:pt idx="13">
                  <c:v>5.9606381500000003</c:v>
                </c:pt>
                <c:pt idx="14">
                  <c:v>4.8593680499999996</c:v>
                </c:pt>
                <c:pt idx="15">
                  <c:v>3.97198837</c:v>
                </c:pt>
              </c:numCache>
            </c:numRef>
          </c:val>
          <c:smooth val="0"/>
          <c:extLst>
            <c:ext xmlns:c16="http://schemas.microsoft.com/office/drawing/2014/chart" uri="{C3380CC4-5D6E-409C-BE32-E72D297353CC}">
              <c16:uniqueId val="{00000001-AF3B-45AA-9B87-5D2AD8355AC7}"/>
            </c:ext>
          </c:extLst>
        </c:ser>
        <c:dLbls>
          <c:showLegendKey val="0"/>
          <c:showVal val="0"/>
          <c:showCatName val="0"/>
          <c:showSerName val="0"/>
          <c:showPercent val="0"/>
          <c:showBubbleSize val="0"/>
        </c:dLbls>
        <c:smooth val="0"/>
        <c:axId val="120684544"/>
        <c:axId val="120686080"/>
      </c:lineChart>
      <c:catAx>
        <c:axId val="12068454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0686080"/>
        <c:crosses val="autoZero"/>
        <c:auto val="1"/>
        <c:lblAlgn val="ctr"/>
        <c:lblOffset val="100"/>
        <c:noMultiLvlLbl val="0"/>
      </c:catAx>
      <c:valAx>
        <c:axId val="120686080"/>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0684544"/>
        <c:crosses val="autoZero"/>
        <c:crossBetween val="between"/>
      </c:valAx>
      <c:spPr>
        <a:noFill/>
        <a:ln w="25400">
          <a:noFill/>
        </a:ln>
        <a:effectLst/>
      </c:spPr>
    </c:plotArea>
    <c:legend>
      <c:legendPos val="b"/>
      <c:layout>
        <c:manualLayout>
          <c:xMode val="edge"/>
          <c:yMode val="edge"/>
          <c:x val="0"/>
          <c:y val="0.78837850368482221"/>
          <c:w val="0.66898492063492065"/>
          <c:h val="0.20994758707308825"/>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3281074024222219E-2"/>
          <c:y val="6.638299312979383E-2"/>
          <c:w val="0.8831099742693056"/>
          <c:h val="0.69947008575583824"/>
        </c:manualLayout>
      </c:layout>
      <c:areaChart>
        <c:grouping val="stacked"/>
        <c:varyColors val="0"/>
        <c:ser>
          <c:idx val="0"/>
          <c:order val="0"/>
          <c:tx>
            <c:strRef>
              <c:f>'Chart 1'!$B$1</c:f>
              <c:strCache>
                <c:ptCount val="1"/>
                <c:pt idx="0">
                  <c:v>-90</c:v>
                </c:pt>
              </c:strCache>
            </c:strRef>
          </c:tx>
          <c:spPr>
            <a:solidFill>
              <a:schemeClr val="bg1"/>
            </a:solidFill>
            <a:ln w="38100">
              <a:noFill/>
            </a:ln>
          </c:spPr>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1'!$B$2:$B$60</c:f>
              <c:numCache>
                <c:formatCode>0.0</c:formatCode>
                <c:ptCount val="25"/>
                <c:pt idx="0">
                  <c:v>-0.1</c:v>
                </c:pt>
                <c:pt idx="1">
                  <c:v>1.7</c:v>
                </c:pt>
                <c:pt idx="2">
                  <c:v>1.4</c:v>
                </c:pt>
                <c:pt idx="3">
                  <c:v>3.6</c:v>
                </c:pt>
                <c:pt idx="4">
                  <c:v>5.8</c:v>
                </c:pt>
                <c:pt idx="5">
                  <c:v>6.5</c:v>
                </c:pt>
                <c:pt idx="6">
                  <c:v>8.9</c:v>
                </c:pt>
                <c:pt idx="7">
                  <c:v>7.7</c:v>
                </c:pt>
                <c:pt idx="8">
                  <c:v>7.4</c:v>
                </c:pt>
                <c:pt idx="9">
                  <c:v>10.27</c:v>
                </c:pt>
                <c:pt idx="10">
                  <c:v>9.9151144159478548</c:v>
                </c:pt>
                <c:pt idx="11">
                  <c:v>8.3050314000890069</c:v>
                </c:pt>
                <c:pt idx="12">
                  <c:v>5.4543570386767612</c:v>
                </c:pt>
                <c:pt idx="13">
                  <c:v>-0.82316302455302215</c:v>
                </c:pt>
                <c:pt idx="14">
                  <c:v>-2.228434732141392</c:v>
                </c:pt>
                <c:pt idx="15">
                  <c:v>-2.2194890736590658</c:v>
                </c:pt>
                <c:pt idx="16">
                  <c:v>-1.4005434151767402</c:v>
                </c:pt>
                <c:pt idx="17">
                  <c:v>0.47214743594216552</c:v>
                </c:pt>
                <c:pt idx="18">
                  <c:v>0.19329885447367434</c:v>
                </c:pt>
                <c:pt idx="19">
                  <c:v>-2.247086182002378E-2</c:v>
                </c:pt>
                <c:pt idx="20">
                  <c:v>3.1759421886277561E-2</c:v>
                </c:pt>
                <c:pt idx="21">
                  <c:v>-3.557225193315218E-2</c:v>
                </c:pt>
                <c:pt idx="22">
                  <c:v>-0.27445837496553505</c:v>
                </c:pt>
                <c:pt idx="23">
                  <c:v>-0.29023559957201134</c:v>
                </c:pt>
                <c:pt idx="24">
                  <c:v>-0.226012824178488</c:v>
                </c:pt>
              </c:numCache>
            </c:numRef>
          </c:val>
          <c:extLst>
            <c:ext xmlns:c16="http://schemas.microsoft.com/office/drawing/2014/chart" uri="{C3380CC4-5D6E-409C-BE32-E72D297353CC}">
              <c16:uniqueId val="{00000000-28D1-4DD1-8010-9A3324D8C8F4}"/>
            </c:ext>
          </c:extLst>
        </c:ser>
        <c:ser>
          <c:idx val="1"/>
          <c:order val="1"/>
          <c:tx>
            <c:strRef>
              <c:f>'Chart 1'!$C$1</c:f>
              <c:strCache>
                <c:ptCount val="1"/>
                <c:pt idx="0">
                  <c:v>-80</c:v>
                </c:pt>
              </c:strCache>
            </c:strRef>
          </c:tx>
          <c:spPr>
            <a:solidFill>
              <a:srgbClr val="FF0000">
                <a:alpha val="20000"/>
              </a:srgbClr>
            </a:solidFill>
            <a:ln>
              <a:solidFill>
                <a:srgbClr val="FF1D1D">
                  <a:alpha val="20000"/>
                </a:srgbClr>
              </a:solidFill>
            </a:ln>
          </c:spPr>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1'!$C$2:$C$60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0.19285723760861506</c:v>
                </c:pt>
                <c:pt idx="14" formatCode="0.0">
                  <c:v>0.51428596695630668</c:v>
                </c:pt>
                <c:pt idx="15" formatCode="0.0">
                  <c:v>0.57857171282584496</c:v>
                </c:pt>
                <c:pt idx="16" formatCode="0.0">
                  <c:v>0.64285745869538324</c:v>
                </c:pt>
                <c:pt idx="17" formatCode="0.0">
                  <c:v>0.68643751916300788</c:v>
                </c:pt>
                <c:pt idx="18" formatCode="0.0">
                  <c:v>0.75907095327571583</c:v>
                </c:pt>
                <c:pt idx="19" formatCode="0.0">
                  <c:v>0.77359764009825749</c:v>
                </c:pt>
                <c:pt idx="20" formatCode="0.0">
                  <c:v>0.78812432692079915</c:v>
                </c:pt>
                <c:pt idx="21" formatCode="0.0">
                  <c:v>0.83170936251593419</c:v>
                </c:pt>
                <c:pt idx="22" formatCode="0.0">
                  <c:v>0.90435108850782608</c:v>
                </c:pt>
                <c:pt idx="23" formatCode="0.0">
                  <c:v>0.91887943370620451</c:v>
                </c:pt>
                <c:pt idx="24" formatCode="0.0">
                  <c:v>0.93340777890458293</c:v>
                </c:pt>
              </c:numCache>
            </c:numRef>
          </c:val>
          <c:extLst>
            <c:ext xmlns:c16="http://schemas.microsoft.com/office/drawing/2014/chart" uri="{C3380CC4-5D6E-409C-BE32-E72D297353CC}">
              <c16:uniqueId val="{00000001-28D1-4DD1-8010-9A3324D8C8F4}"/>
            </c:ext>
          </c:extLst>
        </c:ser>
        <c:ser>
          <c:idx val="2"/>
          <c:order val="2"/>
          <c:tx>
            <c:strRef>
              <c:f>'Chart 1'!$D$1</c:f>
              <c:strCache>
                <c:ptCount val="1"/>
                <c:pt idx="0">
                  <c:v>-70</c:v>
                </c:pt>
              </c:strCache>
            </c:strRef>
          </c:tx>
          <c:spPr>
            <a:solidFill>
              <a:srgbClr val="FF0000">
                <a:alpha val="30000"/>
              </a:srgbClr>
            </a:solidFill>
            <a:ln>
              <a:solidFill>
                <a:srgbClr val="FF0000">
                  <a:alpha val="30000"/>
                </a:srgbClr>
              </a:solidFill>
            </a:ln>
          </c:spPr>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1'!$D$2:$D$60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0.13011986262274289</c:v>
                </c:pt>
                <c:pt idx="14" formatCode="0.0">
                  <c:v>0.34698630032731415</c:v>
                </c:pt>
                <c:pt idx="15" formatCode="0.0">
                  <c:v>0.39035958786822822</c:v>
                </c:pt>
                <c:pt idx="16" formatCode="0.0">
                  <c:v>0.43373287540914296</c:v>
                </c:pt>
                <c:pt idx="17" formatCode="0.0">
                  <c:v>0.46313613530984821</c:v>
                </c:pt>
                <c:pt idx="18" formatCode="0.0">
                  <c:v>0.51214156847769032</c:v>
                </c:pt>
                <c:pt idx="19" formatCode="0.0">
                  <c:v>0.52194265511125859</c:v>
                </c:pt>
                <c:pt idx="20" formatCode="0.0">
                  <c:v>0.53174374174482697</c:v>
                </c:pt>
                <c:pt idx="21" formatCode="0.0">
                  <c:v>0.56115035834044413</c:v>
                </c:pt>
                <c:pt idx="22" formatCode="0.0">
                  <c:v>0.61016138599980596</c:v>
                </c:pt>
                <c:pt idx="23" formatCode="0.0">
                  <c:v>0.61996359153167835</c:v>
                </c:pt>
                <c:pt idx="24" formatCode="0.0">
                  <c:v>0.62976579706355063</c:v>
                </c:pt>
              </c:numCache>
            </c:numRef>
          </c:val>
          <c:extLst>
            <c:ext xmlns:c16="http://schemas.microsoft.com/office/drawing/2014/chart" uri="{C3380CC4-5D6E-409C-BE32-E72D297353CC}">
              <c16:uniqueId val="{00000002-28D1-4DD1-8010-9A3324D8C8F4}"/>
            </c:ext>
          </c:extLst>
        </c:ser>
        <c:ser>
          <c:idx val="3"/>
          <c:order val="3"/>
          <c:tx>
            <c:strRef>
              <c:f>'Chart 1'!$E$1</c:f>
              <c:strCache>
                <c:ptCount val="1"/>
                <c:pt idx="0">
                  <c:v>-60</c:v>
                </c:pt>
              </c:strCache>
            </c:strRef>
          </c:tx>
          <c:spPr>
            <a:solidFill>
              <a:srgbClr val="FF0000">
                <a:alpha val="40000"/>
              </a:srgbClr>
            </a:solidFill>
            <a:ln>
              <a:solidFill>
                <a:srgbClr val="FF0000">
                  <a:alpha val="40000"/>
                </a:srgbClr>
              </a:solidFill>
            </a:ln>
          </c:spPr>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1'!$E$2:$E$60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0.10341514192896928</c:v>
                </c:pt>
                <c:pt idx="14" formatCode="0.0">
                  <c:v>0.27577371181058496</c:v>
                </c:pt>
                <c:pt idx="15" formatCode="0.0">
                  <c:v>0.31024542578690828</c:v>
                </c:pt>
                <c:pt idx="16" formatCode="0.0">
                  <c:v>0.34471713976323071</c:v>
                </c:pt>
                <c:pt idx="17" formatCode="0.0">
                  <c:v>0.36808591863000428</c:v>
                </c:pt>
                <c:pt idx="18" formatCode="0.0">
                  <c:v>0.40703388340795987</c:v>
                </c:pt>
                <c:pt idx="19" formatCode="0.0">
                  <c:v>0.41482347636355099</c:v>
                </c:pt>
                <c:pt idx="20" formatCode="0.0">
                  <c:v>0.42261306931914211</c:v>
                </c:pt>
                <c:pt idx="21" formatCode="0.0">
                  <c:v>0.44598451598062194</c:v>
                </c:pt>
                <c:pt idx="22" formatCode="0.0">
                  <c:v>0.48493692708308833</c:v>
                </c:pt>
                <c:pt idx="23" formatCode="0.0">
                  <c:v>0.49272740930358161</c:v>
                </c:pt>
                <c:pt idx="24" formatCode="0.0">
                  <c:v>0.50051789152407489</c:v>
                </c:pt>
              </c:numCache>
            </c:numRef>
          </c:val>
          <c:extLst>
            <c:ext xmlns:c16="http://schemas.microsoft.com/office/drawing/2014/chart" uri="{C3380CC4-5D6E-409C-BE32-E72D297353CC}">
              <c16:uniqueId val="{00000003-28D1-4DD1-8010-9A3324D8C8F4}"/>
            </c:ext>
          </c:extLst>
        </c:ser>
        <c:ser>
          <c:idx val="4"/>
          <c:order val="4"/>
          <c:tx>
            <c:strRef>
              <c:f>'Chart 1'!$F$1</c:f>
              <c:strCache>
                <c:ptCount val="1"/>
                <c:pt idx="0">
                  <c:v>-50</c:v>
                </c:pt>
              </c:strCache>
            </c:strRef>
          </c:tx>
          <c:spPr>
            <a:solidFill>
              <a:srgbClr val="FF0000">
                <a:alpha val="50000"/>
              </a:srgbClr>
            </a:solidFill>
            <a:ln>
              <a:solidFill>
                <a:srgbClr val="FF0000">
                  <a:alpha val="50000"/>
                </a:srgbClr>
              </a:solidFill>
            </a:ln>
          </c:spPr>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1'!$F$2:$F$60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8.8720983516215046E-2</c:v>
                </c:pt>
                <c:pt idx="14" formatCode="0.0">
                  <c:v>0.23658928937657331</c:v>
                </c:pt>
                <c:pt idx="15" formatCode="0.0">
                  <c:v>0.26616295054864492</c:v>
                </c:pt>
                <c:pt idx="16" formatCode="0.0">
                  <c:v>0.29573661172071719</c:v>
                </c:pt>
                <c:pt idx="17" formatCode="0.0">
                  <c:v>0.31578494319288275</c:v>
                </c:pt>
                <c:pt idx="18" formatCode="0.0">
                  <c:v>0.34919882897982601</c:v>
                </c:pt>
                <c:pt idx="19" formatCode="0.0">
                  <c:v>0.35588160613721476</c:v>
                </c:pt>
                <c:pt idx="20" formatCode="0.0">
                  <c:v>0.3625643832946035</c:v>
                </c:pt>
                <c:pt idx="21" formatCode="0.0">
                  <c:v>0.38261500349708277</c:v>
                </c:pt>
                <c:pt idx="22" formatCode="0.0">
                  <c:v>0.41603270383454838</c:v>
                </c:pt>
                <c:pt idx="23" formatCode="0.0">
                  <c:v>0.42271624390204132</c:v>
                </c:pt>
                <c:pt idx="24" formatCode="0.0">
                  <c:v>0.42939978396953515</c:v>
                </c:pt>
              </c:numCache>
            </c:numRef>
          </c:val>
          <c:extLst>
            <c:ext xmlns:c16="http://schemas.microsoft.com/office/drawing/2014/chart" uri="{C3380CC4-5D6E-409C-BE32-E72D297353CC}">
              <c16:uniqueId val="{00000004-28D1-4DD1-8010-9A3324D8C8F4}"/>
            </c:ext>
          </c:extLst>
        </c:ser>
        <c:ser>
          <c:idx val="5"/>
          <c:order val="5"/>
          <c:tx>
            <c:strRef>
              <c:f>'Chart 1'!$G$1</c:f>
              <c:strCache>
                <c:ptCount val="1"/>
                <c:pt idx="0">
                  <c:v>-40</c:v>
                </c:pt>
              </c:strCache>
            </c:strRef>
          </c:tx>
          <c:spPr>
            <a:solidFill>
              <a:srgbClr val="FF0000">
                <a:alpha val="60000"/>
              </a:srgbClr>
            </a:solidFill>
            <a:ln>
              <a:solidFill>
                <a:srgbClr val="FF0000">
                  <a:alpha val="50000"/>
                </a:srgbClr>
              </a:solidFill>
            </a:ln>
          </c:spPr>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1'!$G$2:$G$60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7.9674185234830608E-2</c:v>
                </c:pt>
                <c:pt idx="14" formatCode="0.0">
                  <c:v>0.21246449395954836</c:v>
                </c:pt>
                <c:pt idx="15" formatCode="0.0">
                  <c:v>0.23902255570449188</c:v>
                </c:pt>
                <c:pt idx="16" formatCode="0.0">
                  <c:v>0.26558061744943562</c:v>
                </c:pt>
                <c:pt idx="17" formatCode="0.0">
                  <c:v>0.28358463873117401</c:v>
                </c:pt>
                <c:pt idx="18" formatCode="0.0">
                  <c:v>0.31359134086740337</c:v>
                </c:pt>
                <c:pt idx="19" formatCode="0.0">
                  <c:v>0.31959268129464924</c:v>
                </c:pt>
                <c:pt idx="20" formatCode="0.0">
                  <c:v>0.32559402172189511</c:v>
                </c:pt>
                <c:pt idx="21" formatCode="0.0">
                  <c:v>0.34360009835419048</c:v>
                </c:pt>
                <c:pt idx="22" formatCode="0.0">
                  <c:v>0.37361022607468275</c:v>
                </c:pt>
                <c:pt idx="23" formatCode="0.0">
                  <c:v>0.3796122516187812</c:v>
                </c:pt>
                <c:pt idx="24" formatCode="0.0">
                  <c:v>0.38561427716287877</c:v>
                </c:pt>
              </c:numCache>
            </c:numRef>
          </c:val>
          <c:extLst>
            <c:ext xmlns:c16="http://schemas.microsoft.com/office/drawing/2014/chart" uri="{C3380CC4-5D6E-409C-BE32-E72D297353CC}">
              <c16:uniqueId val="{00000005-28D1-4DD1-8010-9A3324D8C8F4}"/>
            </c:ext>
          </c:extLst>
        </c:ser>
        <c:ser>
          <c:idx val="6"/>
          <c:order val="6"/>
          <c:tx>
            <c:strRef>
              <c:f>'Chart 1'!$H$1</c:f>
              <c:strCache>
                <c:ptCount val="1"/>
                <c:pt idx="0">
                  <c:v>-30</c:v>
                </c:pt>
              </c:strCache>
            </c:strRef>
          </c:tx>
          <c:spPr>
            <a:solidFill>
              <a:srgbClr val="FF0000">
                <a:alpha val="70000"/>
              </a:srgbClr>
            </a:solidFill>
            <a:ln>
              <a:solidFill>
                <a:srgbClr val="FF0000">
                  <a:alpha val="70000"/>
                </a:srgbClr>
              </a:solidFill>
            </a:ln>
          </c:spPr>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1'!$H$2:$H$60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7.383000644730231E-2</c:v>
                </c:pt>
                <c:pt idx="14" formatCode="0.0">
                  <c:v>0.19688001719280601</c:v>
                </c:pt>
                <c:pt idx="15" formatCode="0.0">
                  <c:v>0.22149001934190676</c:v>
                </c:pt>
                <c:pt idx="16" formatCode="0.0">
                  <c:v>0.24610002149100685</c:v>
                </c:pt>
                <c:pt idx="17" formatCode="0.0">
                  <c:v>0.26278343034407881</c:v>
                </c:pt>
                <c:pt idx="18" formatCode="0.0">
                  <c:v>0.29058911176586566</c:v>
                </c:pt>
                <c:pt idx="19" formatCode="0.0">
                  <c:v>0.29615024805022294</c:v>
                </c:pt>
                <c:pt idx="20" formatCode="0.0">
                  <c:v>0.30171138433457978</c:v>
                </c:pt>
                <c:pt idx="21" formatCode="0.0">
                  <c:v>0.31839669777625135</c:v>
                </c:pt>
                <c:pt idx="22" formatCode="0.0">
                  <c:v>0.34620555351237092</c:v>
                </c:pt>
                <c:pt idx="23" formatCode="0.0">
                  <c:v>0.35176732465959493</c:v>
                </c:pt>
                <c:pt idx="24" formatCode="0.0">
                  <c:v>0.35732909580681937</c:v>
                </c:pt>
              </c:numCache>
            </c:numRef>
          </c:val>
          <c:extLst>
            <c:ext xmlns:c16="http://schemas.microsoft.com/office/drawing/2014/chart" uri="{C3380CC4-5D6E-409C-BE32-E72D297353CC}">
              <c16:uniqueId val="{00000006-28D1-4DD1-8010-9A3324D8C8F4}"/>
            </c:ext>
          </c:extLst>
        </c:ser>
        <c:ser>
          <c:idx val="7"/>
          <c:order val="7"/>
          <c:tx>
            <c:strRef>
              <c:f>'Chart 1'!$I$1</c:f>
              <c:strCache>
                <c:ptCount val="1"/>
                <c:pt idx="0">
                  <c:v>-20</c:v>
                </c:pt>
              </c:strCache>
            </c:strRef>
          </c:tx>
          <c:spPr>
            <a:solidFill>
              <a:srgbClr val="FF0000">
                <a:alpha val="80000"/>
              </a:srgbClr>
            </a:solidFill>
            <a:ln>
              <a:solidFill>
                <a:srgbClr val="FF0000">
                  <a:alpha val="80000"/>
                </a:srgbClr>
              </a:solidFill>
            </a:ln>
          </c:spPr>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1'!$I$2:$I$60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7.0057456266417573E-2</c:v>
                </c:pt>
                <c:pt idx="14" formatCode="0.0">
                  <c:v>0.18681988337711375</c:v>
                </c:pt>
                <c:pt idx="15" formatCode="0.0">
                  <c:v>0.210172368799253</c:v>
                </c:pt>
                <c:pt idx="16" formatCode="0.0">
                  <c:v>0.23352485422139302</c:v>
                </c:pt>
                <c:pt idx="17" formatCode="0.0">
                  <c:v>0.24935577774884932</c:v>
                </c:pt>
                <c:pt idx="18" formatCode="0.0">
                  <c:v>0.27574065029461003</c:v>
                </c:pt>
                <c:pt idx="19" formatCode="0.0">
                  <c:v>0.28101762480376236</c:v>
                </c:pt>
                <c:pt idx="20" formatCode="0.0">
                  <c:v>0.28629459931291423</c:v>
                </c:pt>
                <c:pt idx="21" formatCode="0.0">
                  <c:v>0.30212733010870219</c:v>
                </c:pt>
                <c:pt idx="22" formatCode="0.0">
                  <c:v>0.32851521476834877</c:v>
                </c:pt>
                <c:pt idx="23" formatCode="0.0">
                  <c:v>0.33379279170027809</c:v>
                </c:pt>
                <c:pt idx="24" formatCode="0.0">
                  <c:v>0.33907036863220696</c:v>
                </c:pt>
              </c:numCache>
            </c:numRef>
          </c:val>
          <c:extLst>
            <c:ext xmlns:c16="http://schemas.microsoft.com/office/drawing/2014/chart" uri="{C3380CC4-5D6E-409C-BE32-E72D297353CC}">
              <c16:uniqueId val="{00000007-28D1-4DD1-8010-9A3324D8C8F4}"/>
            </c:ext>
          </c:extLst>
        </c:ser>
        <c:ser>
          <c:idx val="8"/>
          <c:order val="8"/>
          <c:tx>
            <c:strRef>
              <c:f>'Chart 1'!$J$1</c:f>
              <c:strCache>
                <c:ptCount val="1"/>
                <c:pt idx="0">
                  <c:v>-10</c:v>
                </c:pt>
              </c:strCache>
            </c:strRef>
          </c:tx>
          <c:spPr>
            <a:solidFill>
              <a:srgbClr val="FF0000"/>
            </a:solidFill>
            <a:ln>
              <a:solidFill>
                <a:srgbClr val="FF0000"/>
              </a:solidFill>
            </a:ln>
          </c:spPr>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1'!$J$2:$J$60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6.7781399706095646E-2</c:v>
                </c:pt>
                <c:pt idx="14" formatCode="0.0">
                  <c:v>0.18075039921625491</c:v>
                </c:pt>
                <c:pt idx="15" formatCode="0.0">
                  <c:v>0.20334419911828683</c:v>
                </c:pt>
                <c:pt idx="16" formatCode="0.0">
                  <c:v>0.22593799902031808</c:v>
                </c:pt>
                <c:pt idx="17" formatCode="0.0">
                  <c:v>0.24125460074291727</c:v>
                </c:pt>
                <c:pt idx="18" formatCode="0.0">
                  <c:v>0.26678227028058288</c:v>
                </c:pt>
                <c:pt idx="19" formatCode="0.0">
                  <c:v>0.27188780418811564</c:v>
                </c:pt>
                <c:pt idx="20" formatCode="0.0">
                  <c:v>0.27699333809564974</c:v>
                </c:pt>
                <c:pt idx="21" formatCode="0.0">
                  <c:v>0.29231168837127486</c:v>
                </c:pt>
                <c:pt idx="22" formatCode="0.0">
                  <c:v>0.31784227216398309</c:v>
                </c:pt>
                <c:pt idx="23" formatCode="0.0">
                  <c:v>0.32294838892252509</c:v>
                </c:pt>
                <c:pt idx="24" formatCode="0.0">
                  <c:v>0.32805450568106753</c:v>
                </c:pt>
              </c:numCache>
            </c:numRef>
          </c:val>
          <c:extLst>
            <c:ext xmlns:c16="http://schemas.microsoft.com/office/drawing/2014/chart" uri="{C3380CC4-5D6E-409C-BE32-E72D297353CC}">
              <c16:uniqueId val="{00000008-28D1-4DD1-8010-9A3324D8C8F4}"/>
            </c:ext>
          </c:extLst>
        </c:ser>
        <c:ser>
          <c:idx val="9"/>
          <c:order val="9"/>
          <c:tx>
            <c:strRef>
              <c:f>'Chart 1'!$K$1</c:f>
              <c:strCache>
                <c:ptCount val="1"/>
                <c:pt idx="0">
                  <c:v>10</c:v>
                </c:pt>
              </c:strCache>
            </c:strRef>
          </c:tx>
          <c:spPr>
            <a:solidFill>
              <a:srgbClr val="FF0000"/>
            </a:solidFill>
            <a:ln>
              <a:solidFill>
                <a:srgbClr val="FF0000"/>
              </a:solidFill>
            </a:ln>
          </c:spPr>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1'!$K$2:$K$60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0.13577589958166736</c:v>
                </c:pt>
                <c:pt idx="14" formatCode="0.0">
                  <c:v>0.36206906555111296</c:v>
                </c:pt>
                <c:pt idx="15" formatCode="0.0">
                  <c:v>0.40732769874500202</c:v>
                </c:pt>
                <c:pt idx="16" formatCode="0.0">
                  <c:v>0.45258633193889097</c:v>
                </c:pt>
                <c:pt idx="17" formatCode="0.0">
                  <c:v>0.48273385751663289</c:v>
                </c:pt>
                <c:pt idx="18" formatCode="0.0">
                  <c:v>0.53297973347953587</c:v>
                </c:pt>
                <c:pt idx="19" formatCode="0.0">
                  <c:v>0.54302890867211673</c:v>
                </c:pt>
                <c:pt idx="20" formatCode="0.0">
                  <c:v>0.55307808386469715</c:v>
                </c:pt>
                <c:pt idx="21" formatCode="0.0">
                  <c:v>0.58322905110348877</c:v>
                </c:pt>
                <c:pt idx="22" formatCode="0.0">
                  <c:v>0.63348066316814133</c:v>
                </c:pt>
                <c:pt idx="23" formatCode="0.0">
                  <c:v>0.64353098558107114</c:v>
                </c:pt>
                <c:pt idx="24" formatCode="0.0">
                  <c:v>0.65358130799400183</c:v>
                </c:pt>
              </c:numCache>
            </c:numRef>
          </c:val>
          <c:extLst>
            <c:ext xmlns:c16="http://schemas.microsoft.com/office/drawing/2014/chart" uri="{C3380CC4-5D6E-409C-BE32-E72D297353CC}">
              <c16:uniqueId val="{00000009-28D1-4DD1-8010-9A3324D8C8F4}"/>
            </c:ext>
          </c:extLst>
        </c:ser>
        <c:ser>
          <c:idx val="10"/>
          <c:order val="10"/>
          <c:tx>
            <c:strRef>
              <c:f>'Chart 1'!$L$1</c:f>
              <c:strCache>
                <c:ptCount val="1"/>
                <c:pt idx="0">
                  <c:v>20</c:v>
                </c:pt>
              </c:strCache>
            </c:strRef>
          </c:tx>
          <c:spPr>
            <a:solidFill>
              <a:srgbClr val="FF0000">
                <a:alpha val="80000"/>
              </a:srgbClr>
            </a:solidFill>
            <a:ln>
              <a:solidFill>
                <a:srgbClr val="FF0000">
                  <a:alpha val="80000"/>
                </a:srgbClr>
              </a:solidFill>
            </a:ln>
          </c:spPr>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1'!$L$2:$L$60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7.0181855158389705E-2</c:v>
                </c:pt>
                <c:pt idx="14" formatCode="0.0">
                  <c:v>0.18715161375570588</c:v>
                </c:pt>
                <c:pt idx="15" formatCode="0.0">
                  <c:v>0.21054556547516912</c:v>
                </c:pt>
                <c:pt idx="16" formatCode="0.0">
                  <c:v>0.23393951719463235</c:v>
                </c:pt>
                <c:pt idx="17" formatCode="0.0">
                  <c:v>0.24925611891705168</c:v>
                </c:pt>
                <c:pt idx="18" formatCode="0.0">
                  <c:v>0.27478378845441664</c:v>
                </c:pt>
                <c:pt idx="19" formatCode="0.0">
                  <c:v>0.2798893223618899</c:v>
                </c:pt>
                <c:pt idx="20" formatCode="0.0">
                  <c:v>0.28499485626936227</c:v>
                </c:pt>
                <c:pt idx="21" formatCode="0.0">
                  <c:v>0.30031320654510463</c:v>
                </c:pt>
                <c:pt idx="22" formatCode="0.0">
                  <c:v>0.32584379033800825</c:v>
                </c:pt>
                <c:pt idx="23" formatCode="0.0">
                  <c:v>0.33094990709659022</c:v>
                </c:pt>
                <c:pt idx="24" formatCode="0.0">
                  <c:v>0.33605602385516953</c:v>
                </c:pt>
              </c:numCache>
            </c:numRef>
          </c:val>
          <c:extLst>
            <c:ext xmlns:c16="http://schemas.microsoft.com/office/drawing/2014/chart" uri="{C3380CC4-5D6E-409C-BE32-E72D297353CC}">
              <c16:uniqueId val="{0000000A-28D1-4DD1-8010-9A3324D8C8F4}"/>
            </c:ext>
          </c:extLst>
        </c:ser>
        <c:ser>
          <c:idx val="11"/>
          <c:order val="11"/>
          <c:tx>
            <c:strRef>
              <c:f>'Chart 1'!$M$1</c:f>
              <c:strCache>
                <c:ptCount val="1"/>
                <c:pt idx="0">
                  <c:v>30</c:v>
                </c:pt>
              </c:strCache>
            </c:strRef>
          </c:tx>
          <c:spPr>
            <a:solidFill>
              <a:srgbClr val="FF0000">
                <a:alpha val="70000"/>
              </a:srgbClr>
            </a:solidFill>
            <a:ln>
              <a:solidFill>
                <a:srgbClr val="FF0000">
                  <a:alpha val="70000"/>
                </a:srgbClr>
              </a:solidFill>
            </a:ln>
          </c:spPr>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1'!$M$2:$M$60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7.2538517495572052E-2</c:v>
                </c:pt>
                <c:pt idx="14" formatCode="0.0">
                  <c:v>0.19343604665485881</c:v>
                </c:pt>
                <c:pt idx="15" formatCode="0.0">
                  <c:v>0.21761555248671627</c:v>
                </c:pt>
                <c:pt idx="16" formatCode="0.0">
                  <c:v>0.24179505831857395</c:v>
                </c:pt>
                <c:pt idx="17" formatCode="0.0">
                  <c:v>0.25762598184584284</c:v>
                </c:pt>
                <c:pt idx="18" formatCode="0.0">
                  <c:v>0.28401085439129226</c:v>
                </c:pt>
                <c:pt idx="19" formatCode="0.0">
                  <c:v>0.28928782890038285</c:v>
                </c:pt>
                <c:pt idx="20" formatCode="0.0">
                  <c:v>0.29456480340947255</c:v>
                </c:pt>
                <c:pt idx="21" formatCode="0.0">
                  <c:v>0.3103975342053813</c:v>
                </c:pt>
                <c:pt idx="22" formatCode="0.0">
                  <c:v>0.3367854188652295</c:v>
                </c:pt>
                <c:pt idx="23" formatCode="0.0">
                  <c:v>0.34206299579719879</c:v>
                </c:pt>
                <c:pt idx="24" formatCode="0.0">
                  <c:v>0.34734057272916807</c:v>
                </c:pt>
              </c:numCache>
            </c:numRef>
          </c:val>
          <c:extLst>
            <c:ext xmlns:c16="http://schemas.microsoft.com/office/drawing/2014/chart" uri="{C3380CC4-5D6E-409C-BE32-E72D297353CC}">
              <c16:uniqueId val="{0000000B-28D1-4DD1-8010-9A3324D8C8F4}"/>
            </c:ext>
          </c:extLst>
        </c:ser>
        <c:ser>
          <c:idx val="12"/>
          <c:order val="12"/>
          <c:tx>
            <c:strRef>
              <c:f>'Chart 1'!$N$1</c:f>
              <c:strCache>
                <c:ptCount val="1"/>
                <c:pt idx="0">
                  <c:v>40</c:v>
                </c:pt>
              </c:strCache>
            </c:strRef>
          </c:tx>
          <c:spPr>
            <a:solidFill>
              <a:srgbClr val="FF0000">
                <a:alpha val="60000"/>
              </a:srgbClr>
            </a:solidFill>
            <a:ln>
              <a:solidFill>
                <a:srgbClr val="FF0000">
                  <a:alpha val="60000"/>
                </a:srgbClr>
              </a:solidFill>
            </a:ln>
          </c:spPr>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1'!$N$2:$N$60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7.6444671271100439E-2</c:v>
                </c:pt>
                <c:pt idx="14" formatCode="0.0">
                  <c:v>0.20385245672293451</c:v>
                </c:pt>
                <c:pt idx="15" formatCode="0.0">
                  <c:v>0.22933401381330132</c:v>
                </c:pt>
                <c:pt idx="16" formatCode="0.0">
                  <c:v>0.25481557090366813</c:v>
                </c:pt>
                <c:pt idx="17" formatCode="0.0">
                  <c:v>0.27149897975654369</c:v>
                </c:pt>
                <c:pt idx="18" formatCode="0.0">
                  <c:v>0.29930466117800236</c:v>
                </c:pt>
                <c:pt idx="19" formatCode="0.0">
                  <c:v>0.30486579746229392</c:v>
                </c:pt>
                <c:pt idx="20" formatCode="0.0">
                  <c:v>0.31042693374658548</c:v>
                </c:pt>
                <c:pt idx="21" formatCode="0.0">
                  <c:v>0.32711224718838494</c:v>
                </c:pt>
                <c:pt idx="22" formatCode="0.0">
                  <c:v>0.35492110292471679</c:v>
                </c:pt>
                <c:pt idx="23" formatCode="0.0">
                  <c:v>0.36048287407198298</c:v>
                </c:pt>
                <c:pt idx="24" formatCode="0.0">
                  <c:v>0.36604464521925006</c:v>
                </c:pt>
              </c:numCache>
            </c:numRef>
          </c:val>
          <c:extLst>
            <c:ext xmlns:c16="http://schemas.microsoft.com/office/drawing/2014/chart" uri="{C3380CC4-5D6E-409C-BE32-E72D297353CC}">
              <c16:uniqueId val="{0000000C-28D1-4DD1-8010-9A3324D8C8F4}"/>
            </c:ext>
          </c:extLst>
        </c:ser>
        <c:ser>
          <c:idx val="13"/>
          <c:order val="13"/>
          <c:tx>
            <c:strRef>
              <c:f>'Chart 1'!$O$1</c:f>
              <c:strCache>
                <c:ptCount val="1"/>
                <c:pt idx="0">
                  <c:v>50</c:v>
                </c:pt>
              </c:strCache>
            </c:strRef>
          </c:tx>
          <c:spPr>
            <a:solidFill>
              <a:srgbClr val="FF0000">
                <a:alpha val="50000"/>
              </a:srgbClr>
            </a:solidFill>
            <a:ln>
              <a:solidFill>
                <a:srgbClr val="FF0000">
                  <a:alpha val="50000"/>
                </a:srgbClr>
              </a:solidFill>
            </a:ln>
          </c:spPr>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1'!$O$2:$O$60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8.2495819682973592E-2</c:v>
                </c:pt>
                <c:pt idx="14" formatCode="0.0">
                  <c:v>0.21998885248792965</c:v>
                </c:pt>
                <c:pt idx="15" formatCode="0.0">
                  <c:v>0.24748745904892067</c:v>
                </c:pt>
                <c:pt idx="16" formatCode="0.0">
                  <c:v>0.2749860656099119</c:v>
                </c:pt>
                <c:pt idx="17" formatCode="0.0">
                  <c:v>0.2929900868914368</c:v>
                </c:pt>
                <c:pt idx="18" formatCode="0.0">
                  <c:v>0.32299678902731266</c:v>
                </c:pt>
                <c:pt idx="19" formatCode="0.0">
                  <c:v>0.32899812945448748</c:v>
                </c:pt>
                <c:pt idx="20" formatCode="0.0">
                  <c:v>0.33499946988166407</c:v>
                </c:pt>
                <c:pt idx="21" formatCode="0.0">
                  <c:v>0.35300554651409666</c:v>
                </c:pt>
                <c:pt idx="22" formatCode="0.0">
                  <c:v>0.38301567423481764</c:v>
                </c:pt>
                <c:pt idx="23" formatCode="0.0">
                  <c:v>0.38901769977896183</c:v>
                </c:pt>
                <c:pt idx="24" formatCode="0.0">
                  <c:v>0.39501972532310692</c:v>
                </c:pt>
              </c:numCache>
            </c:numRef>
          </c:val>
          <c:extLst>
            <c:ext xmlns:c16="http://schemas.microsoft.com/office/drawing/2014/chart" uri="{C3380CC4-5D6E-409C-BE32-E72D297353CC}">
              <c16:uniqueId val="{0000000D-28D1-4DD1-8010-9A3324D8C8F4}"/>
            </c:ext>
          </c:extLst>
        </c:ser>
        <c:ser>
          <c:idx val="14"/>
          <c:order val="14"/>
          <c:tx>
            <c:strRef>
              <c:f>'Chart 1'!$P$1</c:f>
              <c:strCache>
                <c:ptCount val="1"/>
                <c:pt idx="0">
                  <c:v>60</c:v>
                </c:pt>
              </c:strCache>
            </c:strRef>
          </c:tx>
          <c:spPr>
            <a:solidFill>
              <a:srgbClr val="FF0000">
                <a:alpha val="40000"/>
              </a:srgbClr>
            </a:solidFill>
            <a:ln>
              <a:solidFill>
                <a:srgbClr val="FF0000">
                  <a:alpha val="40000"/>
                </a:srgbClr>
              </a:solidFill>
            </a:ln>
          </c:spPr>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1'!$P$2:$P$60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9.1863007279930242E-2</c:v>
                </c:pt>
                <c:pt idx="14" formatCode="0.0">
                  <c:v>0.24496801941314761</c:v>
                </c:pt>
                <c:pt idx="15" formatCode="0.0">
                  <c:v>0.27558902183979117</c:v>
                </c:pt>
                <c:pt idx="16" formatCode="0.0">
                  <c:v>0.30621002426643429</c:v>
                </c:pt>
                <c:pt idx="17" formatCode="0.0">
                  <c:v>0.32625835573836426</c:v>
                </c:pt>
                <c:pt idx="18" formatCode="0.0">
                  <c:v>0.35967224152491362</c:v>
                </c:pt>
                <c:pt idx="19" formatCode="0.0">
                  <c:v>0.3663550186822242</c:v>
                </c:pt>
                <c:pt idx="20" formatCode="0.0">
                  <c:v>0.373037795839533</c:v>
                </c:pt>
                <c:pt idx="21" formatCode="0.0">
                  <c:v>0.39308841604216571</c:v>
                </c:pt>
                <c:pt idx="22" formatCode="0.0">
                  <c:v>0.42650611637988689</c:v>
                </c:pt>
                <c:pt idx="23" formatCode="0.0">
                  <c:v>0.43318965644743113</c:v>
                </c:pt>
                <c:pt idx="24" formatCode="0.0">
                  <c:v>0.43987319651497536</c:v>
                </c:pt>
              </c:numCache>
            </c:numRef>
          </c:val>
          <c:extLst>
            <c:ext xmlns:c16="http://schemas.microsoft.com/office/drawing/2014/chart" uri="{C3380CC4-5D6E-409C-BE32-E72D297353CC}">
              <c16:uniqueId val="{0000000E-28D1-4DD1-8010-9A3324D8C8F4}"/>
            </c:ext>
          </c:extLst>
        </c:ser>
        <c:ser>
          <c:idx val="15"/>
          <c:order val="15"/>
          <c:tx>
            <c:strRef>
              <c:f>'Chart 1'!$Q$1</c:f>
              <c:strCache>
                <c:ptCount val="1"/>
                <c:pt idx="0">
                  <c:v>70</c:v>
                </c:pt>
              </c:strCache>
            </c:strRef>
          </c:tx>
          <c:spPr>
            <a:solidFill>
              <a:srgbClr val="FF0000">
                <a:alpha val="30000"/>
              </a:srgbClr>
            </a:solidFill>
            <a:ln>
              <a:solidFill>
                <a:srgbClr val="FF0000">
                  <a:alpha val="30000"/>
                </a:srgbClr>
              </a:solidFill>
            </a:ln>
          </c:spPr>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1'!$Q$2:$Q$60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0.10707755436615074</c:v>
                </c:pt>
                <c:pt idx="14" formatCode="0.0">
                  <c:v>0.2855401449764019</c:v>
                </c:pt>
                <c:pt idx="15" formatCode="0.0">
                  <c:v>0.32123266309845211</c:v>
                </c:pt>
                <c:pt idx="16" formatCode="0.0">
                  <c:v>0.35692518122050254</c:v>
                </c:pt>
                <c:pt idx="17" formatCode="0.0">
                  <c:v>0.380293960087001</c:v>
                </c:pt>
                <c:pt idx="18" formatCode="0.0">
                  <c:v>0.41924192486449829</c:v>
                </c:pt>
                <c:pt idx="19" formatCode="0.0">
                  <c:v>0.42703151781999615</c:v>
                </c:pt>
                <c:pt idx="20" formatCode="0.0">
                  <c:v>0.43482111077549579</c:v>
                </c:pt>
                <c:pt idx="21" formatCode="0.0">
                  <c:v>0.4581925574371537</c:v>
                </c:pt>
                <c:pt idx="22" formatCode="0.0">
                  <c:v>0.49714496853991719</c:v>
                </c:pt>
                <c:pt idx="23" formatCode="0.0">
                  <c:v>0.50493545076047042</c:v>
                </c:pt>
                <c:pt idx="24" formatCode="0.0">
                  <c:v>0.51272593298102276</c:v>
                </c:pt>
              </c:numCache>
            </c:numRef>
          </c:val>
          <c:extLst>
            <c:ext xmlns:c16="http://schemas.microsoft.com/office/drawing/2014/chart" uri="{C3380CC4-5D6E-409C-BE32-E72D297353CC}">
              <c16:uniqueId val="{0000000F-28D1-4DD1-8010-9A3324D8C8F4}"/>
            </c:ext>
          </c:extLst>
        </c:ser>
        <c:ser>
          <c:idx val="16"/>
          <c:order val="16"/>
          <c:tx>
            <c:strRef>
              <c:f>'Chart 1'!$R$1</c:f>
              <c:strCache>
                <c:ptCount val="1"/>
                <c:pt idx="0">
                  <c:v>80</c:v>
                </c:pt>
              </c:strCache>
            </c:strRef>
          </c:tx>
          <c:spPr>
            <a:solidFill>
              <a:srgbClr val="FF0000">
                <a:alpha val="20000"/>
              </a:srgbClr>
            </a:solidFill>
            <a:ln>
              <a:solidFill>
                <a:srgbClr val="FF0000">
                  <a:alpha val="20000"/>
                </a:srgbClr>
              </a:solidFill>
            </a:ln>
          </c:spPr>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1'!$R$2:$R$60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0.13472801375327303</c:v>
                </c:pt>
                <c:pt idx="14" formatCode="0.0">
                  <c:v>0.35927470334206157</c:v>
                </c:pt>
                <c:pt idx="15" formatCode="0.0">
                  <c:v>0.40418404125981944</c:v>
                </c:pt>
                <c:pt idx="16" formatCode="0.0">
                  <c:v>0.44909337917757686</c:v>
                </c:pt>
                <c:pt idx="17" formatCode="0.0">
                  <c:v>0.47849663907793527</c:v>
                </c:pt>
                <c:pt idx="18" formatCode="0.0">
                  <c:v>0.52750207224519841</c:v>
                </c:pt>
                <c:pt idx="19" formatCode="0.0">
                  <c:v>0.53730315887865121</c:v>
                </c:pt>
                <c:pt idx="20" formatCode="0.0">
                  <c:v>0.5471042455121049</c:v>
                </c:pt>
                <c:pt idx="21" formatCode="0.0">
                  <c:v>0.57651086210794666</c:v>
                </c:pt>
                <c:pt idx="22" formatCode="0.0">
                  <c:v>0.62552188976768441</c:v>
                </c:pt>
                <c:pt idx="23" formatCode="0.0">
                  <c:v>0.63532409529963196</c:v>
                </c:pt>
                <c:pt idx="24" formatCode="0.0">
                  <c:v>0.64512630083157863</c:v>
                </c:pt>
              </c:numCache>
            </c:numRef>
          </c:val>
          <c:extLst>
            <c:ext xmlns:c16="http://schemas.microsoft.com/office/drawing/2014/chart" uri="{C3380CC4-5D6E-409C-BE32-E72D297353CC}">
              <c16:uniqueId val="{00000010-28D1-4DD1-8010-9A3324D8C8F4}"/>
            </c:ext>
          </c:extLst>
        </c:ser>
        <c:ser>
          <c:idx val="17"/>
          <c:order val="17"/>
          <c:tx>
            <c:strRef>
              <c:f>'Chart 1'!$S$1</c:f>
              <c:strCache>
                <c:ptCount val="1"/>
                <c:pt idx="0">
                  <c:v>90</c:v>
                </c:pt>
              </c:strCache>
            </c:strRef>
          </c:tx>
          <c:spPr>
            <a:solidFill>
              <a:srgbClr val="FF0000">
                <a:alpha val="10000"/>
              </a:srgbClr>
            </a:solidFill>
            <a:ln>
              <a:solidFill>
                <a:srgbClr val="FF0000">
                  <a:alpha val="10000"/>
                </a:srgbClr>
              </a:solidFill>
            </a:ln>
          </c:spPr>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1'!$S$2:$S$60</c:f>
              <c:numCache>
                <c:formatCode>0</c:formatCode>
                <c:ptCount val="25"/>
                <c:pt idx="0" formatCode="General">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pt idx="13" formatCode="0.0">
                  <c:v>0.19968721175401472</c:v>
                </c:pt>
                <c:pt idx="14" formatCode="0.0">
                  <c:v>0.53249923134403865</c:v>
                </c:pt>
                <c:pt idx="15" formatCode="0.0">
                  <c:v>0.5990616352620437</c:v>
                </c:pt>
                <c:pt idx="16" formatCode="0.0">
                  <c:v>0.66562403918004875</c:v>
                </c:pt>
                <c:pt idx="17" formatCode="0.0">
                  <c:v>0.70920409964715869</c:v>
                </c:pt>
                <c:pt idx="18" formatCode="0.0">
                  <c:v>0.78183753375900888</c:v>
                </c:pt>
                <c:pt idx="19" formatCode="0.0">
                  <c:v>0.79636422058138034</c:v>
                </c:pt>
                <c:pt idx="20" formatCode="0.0">
                  <c:v>0.81089090740374825</c:v>
                </c:pt>
                <c:pt idx="21" formatCode="0.0">
                  <c:v>0.85447594299921548</c:v>
                </c:pt>
                <c:pt idx="22" formatCode="0.0">
                  <c:v>0.92711766899166115</c:v>
                </c:pt>
                <c:pt idx="23" formatCode="0.0">
                  <c:v>0.94164601419014993</c:v>
                </c:pt>
                <c:pt idx="24" formatCode="0.0">
                  <c:v>0.95617435938863871</c:v>
                </c:pt>
              </c:numCache>
            </c:numRef>
          </c:val>
          <c:extLst>
            <c:ext xmlns:c16="http://schemas.microsoft.com/office/drawing/2014/chart" uri="{C3380CC4-5D6E-409C-BE32-E72D297353CC}">
              <c16:uniqueId val="{00000011-28D1-4DD1-8010-9A3324D8C8F4}"/>
            </c:ext>
          </c:extLst>
        </c:ser>
        <c:dLbls>
          <c:showLegendKey val="0"/>
          <c:showVal val="0"/>
          <c:showCatName val="0"/>
          <c:showSerName val="0"/>
          <c:showPercent val="0"/>
          <c:showBubbleSize val="0"/>
        </c:dLbls>
        <c:axId val="116476160"/>
        <c:axId val="116474624"/>
      </c:areaChart>
      <c:barChart>
        <c:barDir val="col"/>
        <c:grouping val="clustered"/>
        <c:varyColors val="0"/>
        <c:ser>
          <c:idx val="27"/>
          <c:order val="27"/>
          <c:tx>
            <c:strRef>
              <c:f>'Chart 1'!$AC$1</c:f>
              <c:strCache>
                <c:ptCount val="1"/>
                <c:pt idx="0">
                  <c:v>Column4</c:v>
                </c:pt>
              </c:strCache>
            </c:strRef>
          </c:tx>
          <c:spPr>
            <a:solidFill>
              <a:sysClr val="windowText" lastClr="000000"/>
            </a:solidFill>
          </c:spPr>
          <c:invertIfNegative val="0"/>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1'!$AC$2:$AC$60</c:f>
              <c:numCache>
                <c:formatCode>0.0</c:formatCode>
                <c:ptCount val="25"/>
                <c:pt idx="15" formatCode="General">
                  <c:v>10</c:v>
                </c:pt>
                <c:pt idx="24" formatCode="General">
                  <c:v>10</c:v>
                </c:pt>
              </c:numCache>
            </c:numRef>
          </c:val>
          <c:extLst>
            <c:ext xmlns:c16="http://schemas.microsoft.com/office/drawing/2014/chart" uri="{C3380CC4-5D6E-409C-BE32-E72D297353CC}">
              <c16:uniqueId val="{00000014-28D1-4DD1-8010-9A3324D8C8F4}"/>
            </c:ext>
          </c:extLst>
        </c:ser>
        <c:ser>
          <c:idx val="28"/>
          <c:order val="28"/>
          <c:tx>
            <c:strRef>
              <c:f>'Chart 1'!$AD$1</c:f>
              <c:strCache>
                <c:ptCount val="1"/>
                <c:pt idx="0">
                  <c:v>Column5</c:v>
                </c:pt>
              </c:strCache>
            </c:strRef>
          </c:tx>
          <c:spPr>
            <a:solidFill>
              <a:sysClr val="windowText" lastClr="000000"/>
            </a:solidFill>
          </c:spPr>
          <c:invertIfNegative val="0"/>
          <c:cat>
            <c:strRef>
              <c:f>'Chart 1'!$A$2:$A$60</c:f>
              <c:strCache>
                <c:ptCount val="25"/>
                <c:pt idx="0">
                  <c:v>2020/01</c:v>
                </c:pt>
                <c:pt idx="1">
                  <c:v>2020/02</c:v>
                </c:pt>
                <c:pt idx="2">
                  <c:v>2020/03</c:v>
                </c:pt>
                <c:pt idx="3">
                  <c:v>2020/04</c:v>
                </c:pt>
                <c:pt idx="4">
                  <c:v>2021/01</c:v>
                </c:pt>
                <c:pt idx="5">
                  <c:v>2021/02</c:v>
                </c:pt>
                <c:pt idx="6">
                  <c:v>2021/03</c:v>
                </c:pt>
                <c:pt idx="7">
                  <c:v>2021/04</c:v>
                </c:pt>
                <c:pt idx="8">
                  <c:v>2022/01</c:v>
                </c:pt>
                <c:pt idx="9">
                  <c:v>2022/02</c:v>
                </c:pt>
                <c:pt idx="10">
                  <c:v>2022/03</c:v>
                </c:pt>
                <c:pt idx="11">
                  <c:v>2022/04</c:v>
                </c:pt>
                <c:pt idx="12">
                  <c:v>2023/01</c:v>
                </c:pt>
                <c:pt idx="13">
                  <c:v>2023/02</c:v>
                </c:pt>
                <c:pt idx="14">
                  <c:v>2023/03</c:v>
                </c:pt>
                <c:pt idx="15">
                  <c:v>2023/04</c:v>
                </c:pt>
                <c:pt idx="16">
                  <c:v>2024/01</c:v>
                </c:pt>
                <c:pt idx="17">
                  <c:v>2024/02</c:v>
                </c:pt>
                <c:pt idx="18">
                  <c:v>2024/03</c:v>
                </c:pt>
                <c:pt idx="19">
                  <c:v>2024/04</c:v>
                </c:pt>
                <c:pt idx="20">
                  <c:v>2025/01</c:v>
                </c:pt>
                <c:pt idx="21">
                  <c:v>2025/02</c:v>
                </c:pt>
                <c:pt idx="22">
                  <c:v>2025/03</c:v>
                </c:pt>
                <c:pt idx="23">
                  <c:v>2025/04</c:v>
                </c:pt>
                <c:pt idx="24">
                  <c:v>2026/01</c:v>
                </c:pt>
              </c:strCache>
            </c:strRef>
          </c:cat>
          <c:val>
            <c:numRef>
              <c:f>'Chart 1'!$AD$24:$AD$48</c:f>
              <c:numCache>
                <c:formatCode>0.0</c:formatCode>
                <c:ptCount val="13"/>
              </c:numCache>
            </c:numRef>
          </c:val>
          <c:extLst>
            <c:ext xmlns:c16="http://schemas.microsoft.com/office/drawing/2014/chart" uri="{C3380CC4-5D6E-409C-BE32-E72D297353CC}">
              <c16:uniqueId val="{00000017-28D1-4DD1-8010-9A3324D8C8F4}"/>
            </c:ext>
          </c:extLst>
        </c:ser>
        <c:dLbls>
          <c:showLegendKey val="0"/>
          <c:showVal val="0"/>
          <c:showCatName val="0"/>
          <c:showSerName val="0"/>
          <c:showPercent val="0"/>
          <c:showBubbleSize val="0"/>
        </c:dLbls>
        <c:gapWidth val="500"/>
        <c:overlap val="100"/>
        <c:axId val="116467200"/>
        <c:axId val="116468736"/>
      </c:barChart>
      <c:lineChart>
        <c:grouping val="standard"/>
        <c:varyColors val="0"/>
        <c:ser>
          <c:idx val="21"/>
          <c:order val="18"/>
          <c:tx>
            <c:strRef>
              <c:f>'Chart 1'!$X$1</c:f>
              <c:strCache>
                <c:ptCount val="1"/>
                <c:pt idx="0">
                  <c:v>Actual inflation</c:v>
                </c:pt>
              </c:strCache>
            </c:strRef>
          </c:tx>
          <c:spPr>
            <a:ln w="19050">
              <a:solidFill>
                <a:srgbClr val="FF0000"/>
              </a:solidFill>
            </a:ln>
          </c:spPr>
          <c:marker>
            <c:symbol val="none"/>
          </c:marker>
          <c:cat>
            <c:strRef>
              <c:f>'Chart 1'!$A$20:$A$39</c:f>
              <c:strCache>
                <c:ptCount val="4"/>
                <c:pt idx="0">
                  <c:v>2020/01</c:v>
                </c:pt>
                <c:pt idx="1">
                  <c:v>2020/02</c:v>
                </c:pt>
                <c:pt idx="2">
                  <c:v>2020/03</c:v>
                </c:pt>
                <c:pt idx="3">
                  <c:v>2020/04</c:v>
                </c:pt>
              </c:strCache>
            </c:strRef>
          </c:cat>
          <c:val>
            <c:numRef>
              <c:f>'Chart 1'!$X$2:$X$60</c:f>
              <c:numCache>
                <c:formatCode>0.0</c:formatCode>
                <c:ptCount val="25"/>
                <c:pt idx="0">
                  <c:v>-0.1</c:v>
                </c:pt>
                <c:pt idx="1">
                  <c:v>1.7</c:v>
                </c:pt>
                <c:pt idx="2">
                  <c:v>1.4</c:v>
                </c:pt>
                <c:pt idx="3">
                  <c:v>3.6</c:v>
                </c:pt>
                <c:pt idx="4">
                  <c:v>5.7</c:v>
                </c:pt>
                <c:pt idx="5">
                  <c:v>6.5</c:v>
                </c:pt>
                <c:pt idx="6">
                  <c:v>8.9</c:v>
                </c:pt>
                <c:pt idx="7">
                  <c:v>7.7</c:v>
                </c:pt>
                <c:pt idx="8">
                  <c:v>7.4</c:v>
                </c:pt>
                <c:pt idx="9">
                  <c:v>10.27</c:v>
                </c:pt>
                <c:pt idx="10" formatCode="0.00">
                  <c:v>9.9151144159478548</c:v>
                </c:pt>
                <c:pt idx="11" formatCode="0.00">
                  <c:v>8.3038746400000001</c:v>
                </c:pt>
                <c:pt idx="12">
                  <c:v>5.4543570386767612</c:v>
                </c:pt>
              </c:numCache>
            </c:numRef>
          </c:val>
          <c:smooth val="0"/>
          <c:extLst>
            <c:ext xmlns:c16="http://schemas.microsoft.com/office/drawing/2014/chart" uri="{C3380CC4-5D6E-409C-BE32-E72D297353CC}">
              <c16:uniqueId val="{00000018-28D1-4DD1-8010-9A3324D8C8F4}"/>
            </c:ext>
          </c:extLst>
        </c:ser>
        <c:ser>
          <c:idx val="22"/>
          <c:order val="22"/>
          <c:tx>
            <c:strRef>
              <c:f>'Chart 1'!$W$1</c:f>
              <c:strCache>
                <c:ptCount val="1"/>
                <c:pt idx="0">
                  <c:v>Current quarter's scenario</c:v>
                </c:pt>
              </c:strCache>
            </c:strRef>
          </c:tx>
          <c:spPr>
            <a:ln w="19050">
              <a:solidFill>
                <a:sysClr val="windowText" lastClr="000000"/>
              </a:solidFill>
              <a:prstDash val="solid"/>
            </a:ln>
          </c:spPr>
          <c:marker>
            <c:symbol val="none"/>
          </c:marker>
          <c:cat>
            <c:strRef>
              <c:f>'Chart 1'!$A$20:$A$39</c:f>
              <c:strCache>
                <c:ptCount val="4"/>
                <c:pt idx="0">
                  <c:v>2020/01</c:v>
                </c:pt>
                <c:pt idx="1">
                  <c:v>2020/02</c:v>
                </c:pt>
                <c:pt idx="2">
                  <c:v>2020/03</c:v>
                </c:pt>
                <c:pt idx="3">
                  <c:v>2020/04</c:v>
                </c:pt>
              </c:strCache>
            </c:strRef>
          </c:cat>
          <c:val>
            <c:numRef>
              <c:f>'Chart 1'!$W$2:$W$60</c:f>
              <c:numCache>
                <c:formatCode>0.0</c:formatCode>
                <c:ptCount val="25"/>
                <c:pt idx="12" formatCode="0.00">
                  <c:v>5.4543570386767612</c:v>
                </c:pt>
                <c:pt idx="13" formatCode="0.00">
                  <c:v>0.15</c:v>
                </c:pt>
                <c:pt idx="14" formatCode="0.00">
                  <c:v>0.1</c:v>
                </c:pt>
                <c:pt idx="15" formatCode="0.00">
                  <c:v>0.4</c:v>
                </c:pt>
                <c:pt idx="16" formatCode="0.00">
                  <c:v>1.51</c:v>
                </c:pt>
                <c:pt idx="17" formatCode="0.00">
                  <c:v>3.58</c:v>
                </c:pt>
                <c:pt idx="18" formatCode="0.00">
                  <c:v>3.63</c:v>
                </c:pt>
                <c:pt idx="19" formatCode="0.00">
                  <c:v>3.48</c:v>
                </c:pt>
                <c:pt idx="20" formatCode="0.00">
                  <c:v>3.6</c:v>
                </c:pt>
                <c:pt idx="21" formatCode="0.00">
                  <c:v>3.73</c:v>
                </c:pt>
                <c:pt idx="22" formatCode="0.00">
                  <c:v>3.82</c:v>
                </c:pt>
                <c:pt idx="23" formatCode="0.00">
                  <c:v>3.87</c:v>
                </c:pt>
                <c:pt idx="24" formatCode="0.00">
                  <c:v>4</c:v>
                </c:pt>
              </c:numCache>
            </c:numRef>
          </c:val>
          <c:smooth val="0"/>
          <c:extLst>
            <c:ext xmlns:c16="http://schemas.microsoft.com/office/drawing/2014/chart" uri="{C3380CC4-5D6E-409C-BE32-E72D297353CC}">
              <c16:uniqueId val="{00000019-28D1-4DD1-8010-9A3324D8C8F4}"/>
            </c:ext>
          </c:extLst>
        </c:ser>
        <c:ser>
          <c:idx val="23"/>
          <c:order val="23"/>
          <c:tx>
            <c:strRef>
              <c:f>'Chart 1'!$Y$1</c:f>
              <c:strCache>
                <c:ptCount val="1"/>
                <c:pt idx="0">
                  <c:v>Previous quarter's scenario</c:v>
                </c:pt>
              </c:strCache>
            </c:strRef>
          </c:tx>
          <c:spPr>
            <a:ln w="19050">
              <a:solidFill>
                <a:sysClr val="windowText" lastClr="000000"/>
              </a:solidFill>
              <a:prstDash val="sysDash"/>
            </a:ln>
          </c:spPr>
          <c:marker>
            <c:symbol val="none"/>
          </c:marker>
          <c:cat>
            <c:strRef>
              <c:f>'Chart 1'!$A$20:$A$39</c:f>
              <c:strCache>
                <c:ptCount val="4"/>
                <c:pt idx="0">
                  <c:v>2020/01</c:v>
                </c:pt>
                <c:pt idx="1">
                  <c:v>2020/02</c:v>
                </c:pt>
                <c:pt idx="2">
                  <c:v>2020/03</c:v>
                </c:pt>
                <c:pt idx="3">
                  <c:v>2020/04</c:v>
                </c:pt>
              </c:strCache>
            </c:strRef>
          </c:cat>
          <c:val>
            <c:numRef>
              <c:f>'Chart 1'!$Y$2:$Y$60</c:f>
              <c:numCache>
                <c:formatCode>0.0</c:formatCode>
                <c:ptCount val="25"/>
                <c:pt idx="11" formatCode="0.00">
                  <c:v>8.3038746400000001</c:v>
                </c:pt>
                <c:pt idx="12" formatCode="0.00">
                  <c:v>6.8902521300000004</c:v>
                </c:pt>
                <c:pt idx="13" formatCode="0.00">
                  <c:v>3.8585587499999998</c:v>
                </c:pt>
                <c:pt idx="14" formatCode="0.00">
                  <c:v>2.7323730300000002</c:v>
                </c:pt>
                <c:pt idx="15" formatCode="0.00">
                  <c:v>2.81790853</c:v>
                </c:pt>
                <c:pt idx="16" formatCode="0.00">
                  <c:v>3.5479307200000001</c:v>
                </c:pt>
                <c:pt idx="17" formatCode="0.00">
                  <c:v>3.8785478699999998</c:v>
                </c:pt>
                <c:pt idx="18" formatCode="0.00">
                  <c:v>3.9170607899999998</c:v>
                </c:pt>
                <c:pt idx="19" formatCode="0.00">
                  <c:v>4.0406104899999997</c:v>
                </c:pt>
                <c:pt idx="20" formatCode="0.00">
                  <c:v>4.1394717400000003</c:v>
                </c:pt>
                <c:pt idx="21" formatCode="0.00">
                  <c:v>4.1935526100000002</c:v>
                </c:pt>
                <c:pt idx="22" formatCode="0.00">
                  <c:v>4.0999999999999996</c:v>
                </c:pt>
                <c:pt idx="23" formatCode="0.00">
                  <c:v>4</c:v>
                </c:pt>
              </c:numCache>
            </c:numRef>
          </c:val>
          <c:smooth val="0"/>
          <c:extLst>
            <c:ext xmlns:c16="http://schemas.microsoft.com/office/drawing/2014/chart" uri="{C3380CC4-5D6E-409C-BE32-E72D297353CC}">
              <c16:uniqueId val="{0000001A-28D1-4DD1-8010-9A3324D8C8F4}"/>
            </c:ext>
          </c:extLst>
        </c:ser>
        <c:ser>
          <c:idx val="24"/>
          <c:order val="24"/>
          <c:tx>
            <c:strRef>
              <c:f>'Chart 1'!$Z$1</c:f>
              <c:strCache>
                <c:ptCount val="1"/>
                <c:pt idx="0">
                  <c:v>Lower part</c:v>
                </c:pt>
              </c:strCache>
            </c:strRef>
          </c:tx>
          <c:spPr>
            <a:ln w="12700">
              <a:solidFill>
                <a:sysClr val="windowText" lastClr="000000"/>
              </a:solidFill>
              <a:prstDash val="sysDash"/>
            </a:ln>
          </c:spPr>
          <c:marker>
            <c:symbol val="none"/>
          </c:marker>
          <c:cat>
            <c:strRef>
              <c:f>'Chart 1'!$A$20:$A$39</c:f>
              <c:strCache>
                <c:ptCount val="4"/>
                <c:pt idx="0">
                  <c:v>2020/01</c:v>
                </c:pt>
                <c:pt idx="1">
                  <c:v>2020/02</c:v>
                </c:pt>
                <c:pt idx="2">
                  <c:v>2020/03</c:v>
                </c:pt>
                <c:pt idx="3">
                  <c:v>2020/04</c:v>
                </c:pt>
              </c:strCache>
            </c:strRef>
          </c:cat>
          <c:val>
            <c:numRef>
              <c:f>'Chart 1'!$Z$2:$Z$60</c:f>
              <c:numCache>
                <c:formatCode>0.0</c:formatCode>
                <c:ptCount val="25"/>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formatCode="General">
                  <c:v>2.5</c:v>
                </c:pt>
                <c:pt idx="21" formatCode="General">
                  <c:v>2.5</c:v>
                </c:pt>
                <c:pt idx="22" formatCode="General">
                  <c:v>2.5</c:v>
                </c:pt>
                <c:pt idx="23" formatCode="General">
                  <c:v>2.5</c:v>
                </c:pt>
                <c:pt idx="24" formatCode="General">
                  <c:v>2.5</c:v>
                </c:pt>
              </c:numCache>
            </c:numRef>
          </c:val>
          <c:smooth val="0"/>
          <c:extLst>
            <c:ext xmlns:c16="http://schemas.microsoft.com/office/drawing/2014/chart" uri="{C3380CC4-5D6E-409C-BE32-E72D297353CC}">
              <c16:uniqueId val="{0000001B-28D1-4DD1-8010-9A3324D8C8F4}"/>
            </c:ext>
          </c:extLst>
        </c:ser>
        <c:ser>
          <c:idx val="25"/>
          <c:order val="25"/>
          <c:tx>
            <c:strRef>
              <c:f>'Chart 1'!$AA$1</c:f>
              <c:strCache>
                <c:ptCount val="1"/>
                <c:pt idx="0">
                  <c:v>Target</c:v>
                </c:pt>
              </c:strCache>
            </c:strRef>
          </c:tx>
          <c:spPr>
            <a:ln w="19050">
              <a:solidFill>
                <a:sysClr val="windowText" lastClr="000000"/>
              </a:solidFill>
            </a:ln>
          </c:spPr>
          <c:marker>
            <c:symbol val="none"/>
          </c:marker>
          <c:cat>
            <c:strRef>
              <c:f>'Chart 1'!$A$20:$A$39</c:f>
              <c:strCache>
                <c:ptCount val="4"/>
                <c:pt idx="0">
                  <c:v>2020/01</c:v>
                </c:pt>
                <c:pt idx="1">
                  <c:v>2020/02</c:v>
                </c:pt>
                <c:pt idx="2">
                  <c:v>2020/03</c:v>
                </c:pt>
                <c:pt idx="3">
                  <c:v>2020/04</c:v>
                </c:pt>
              </c:strCache>
            </c:strRef>
          </c:cat>
          <c:val>
            <c:numRef>
              <c:f>'Chart 1'!$AA$2:$AA$60</c:f>
              <c:numCache>
                <c:formatCode>0.0</c:formatCode>
                <c:ptCount val="25"/>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numCache>
            </c:numRef>
          </c:val>
          <c:smooth val="0"/>
          <c:extLst>
            <c:ext xmlns:c16="http://schemas.microsoft.com/office/drawing/2014/chart" uri="{C3380CC4-5D6E-409C-BE32-E72D297353CC}">
              <c16:uniqueId val="{0000001C-28D1-4DD1-8010-9A3324D8C8F4}"/>
            </c:ext>
          </c:extLst>
        </c:ser>
        <c:ser>
          <c:idx val="26"/>
          <c:order val="26"/>
          <c:tx>
            <c:strRef>
              <c:f>'Chart 1'!$AB$1</c:f>
              <c:strCache>
                <c:ptCount val="1"/>
                <c:pt idx="0">
                  <c:v>Upper part</c:v>
                </c:pt>
              </c:strCache>
            </c:strRef>
          </c:tx>
          <c:spPr>
            <a:ln w="12700">
              <a:solidFill>
                <a:sysClr val="windowText" lastClr="000000"/>
              </a:solidFill>
              <a:prstDash val="sysDash"/>
            </a:ln>
          </c:spPr>
          <c:marker>
            <c:symbol val="none"/>
          </c:marker>
          <c:cat>
            <c:strRef>
              <c:f>'Chart 1'!$A$20:$A$39</c:f>
              <c:strCache>
                <c:ptCount val="4"/>
                <c:pt idx="0">
                  <c:v>2020/01</c:v>
                </c:pt>
                <c:pt idx="1">
                  <c:v>2020/02</c:v>
                </c:pt>
                <c:pt idx="2">
                  <c:v>2020/03</c:v>
                </c:pt>
                <c:pt idx="3">
                  <c:v>2020/04</c:v>
                </c:pt>
              </c:strCache>
            </c:strRef>
          </c:cat>
          <c:val>
            <c:numRef>
              <c:f>'Chart 1'!$AB$2:$AB$60</c:f>
              <c:numCache>
                <c:formatCode>0.0</c:formatCode>
                <c:ptCount val="25"/>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pt idx="17">
                  <c:v>5.5</c:v>
                </c:pt>
                <c:pt idx="18">
                  <c:v>5.5</c:v>
                </c:pt>
                <c:pt idx="19">
                  <c:v>5.5</c:v>
                </c:pt>
                <c:pt idx="20" formatCode="General">
                  <c:v>5.5</c:v>
                </c:pt>
                <c:pt idx="21" formatCode="General">
                  <c:v>5.5</c:v>
                </c:pt>
                <c:pt idx="22" formatCode="General">
                  <c:v>5.5</c:v>
                </c:pt>
                <c:pt idx="23" formatCode="General">
                  <c:v>5.5</c:v>
                </c:pt>
                <c:pt idx="24" formatCode="General">
                  <c:v>5.5</c:v>
                </c:pt>
              </c:numCache>
            </c:numRef>
          </c:val>
          <c:smooth val="0"/>
          <c:extLst>
            <c:ext xmlns:c16="http://schemas.microsoft.com/office/drawing/2014/chart" uri="{C3380CC4-5D6E-409C-BE32-E72D297353CC}">
              <c16:uniqueId val="{0000001D-28D1-4DD1-8010-9A3324D8C8F4}"/>
            </c:ext>
          </c:extLst>
        </c:ser>
        <c:dLbls>
          <c:showLegendKey val="0"/>
          <c:showVal val="0"/>
          <c:showCatName val="0"/>
          <c:showSerName val="0"/>
          <c:showPercent val="0"/>
          <c:showBubbleSize val="0"/>
        </c:dLbls>
        <c:marker val="1"/>
        <c:smooth val="0"/>
        <c:axId val="116467200"/>
        <c:axId val="116468736"/>
        <c:extLst>
          <c:ext xmlns:c15="http://schemas.microsoft.com/office/drawing/2012/chart" uri="{02D57815-91ED-43cb-92C2-25804820EDAC}">
            <c15:filteredLineSeries>
              <c15:ser>
                <c:idx val="18"/>
                <c:order val="19"/>
                <c:tx>
                  <c:strRef>
                    <c:extLst>
                      <c:ext uri="{02D57815-91ED-43cb-92C2-25804820EDAC}">
                        <c15:formulaRef>
                          <c15:sqref>'Chart 1'!$AA$1</c15:sqref>
                        </c15:formulaRef>
                      </c:ext>
                    </c:extLst>
                    <c:strCache>
                      <c:ptCount val="1"/>
                      <c:pt idx="0">
                        <c:v>Target</c:v>
                      </c:pt>
                    </c:strCache>
                  </c:strRef>
                </c:tx>
                <c:marker>
                  <c:symbol val="none"/>
                </c:marker>
                <c:cat>
                  <c:strRef>
                    <c:extLst>
                      <c:ext uri="{02D57815-91ED-43cb-92C2-25804820EDAC}">
                        <c15:formulaRef>
                          <c15:sqref>'Գրաֆիկ 1'!#REF!</c15:sqref>
                        </c15:formulaRef>
                      </c:ext>
                    </c:extLst>
                    <c:strCache>
                      <c:ptCount val="1"/>
                      <c:pt idx="0">
                        <c:v>#REF!</c:v>
                      </c:pt>
                    </c:strCache>
                  </c:strRef>
                </c:cat>
                <c:val>
                  <c:numRef>
                    <c:extLst>
                      <c:ext uri="{02D57815-91ED-43cb-92C2-25804820EDAC}">
                        <c15:formulaRef>
                          <c15:sqref>'Chart 1'!$AA$20:$AA$40</c15:sqref>
                        </c15:formulaRef>
                      </c:ext>
                    </c:extLst>
                    <c:numCache>
                      <c:formatCode>0.0</c:formatCode>
                      <c:ptCount val="5"/>
                      <c:pt idx="0">
                        <c:v>4</c:v>
                      </c:pt>
                      <c:pt idx="1">
                        <c:v>4</c:v>
                      </c:pt>
                      <c:pt idx="2">
                        <c:v>4</c:v>
                      </c:pt>
                      <c:pt idx="3">
                        <c:v>4</c:v>
                      </c:pt>
                      <c:pt idx="4">
                        <c:v>4</c:v>
                      </c:pt>
                    </c:numCache>
                  </c:numRef>
                </c:val>
                <c:smooth val="0"/>
                <c:extLst>
                  <c:ext xmlns:c16="http://schemas.microsoft.com/office/drawing/2014/chart" uri="{C3380CC4-5D6E-409C-BE32-E72D297353CC}">
                    <c16:uniqueId val="{0000001E-28D1-4DD1-8010-9A3324D8C8F4}"/>
                  </c:ext>
                </c:extLst>
              </c15:ser>
            </c15:filteredLineSeries>
            <c15:filteredLineSeries>
              <c15:ser>
                <c:idx val="19"/>
                <c:order val="20"/>
                <c:tx>
                  <c:strRef>
                    <c:extLst xmlns:c15="http://schemas.microsoft.com/office/drawing/2012/chart">
                      <c:ext xmlns:c15="http://schemas.microsoft.com/office/drawing/2012/chart" uri="{02D57815-91ED-43cb-92C2-25804820EDAC}">
                        <c15:formulaRef>
                          <c15:sqref>'Chart 1'!$AB$1</c15:sqref>
                        </c15:formulaRef>
                      </c:ext>
                    </c:extLst>
                    <c:strCache>
                      <c:ptCount val="1"/>
                      <c:pt idx="0">
                        <c:v>Upper part</c:v>
                      </c:pt>
                    </c:strCache>
                  </c:strRef>
                </c:tx>
                <c:marker>
                  <c:symbol val="none"/>
                </c:marker>
                <c:cat>
                  <c:strRef>
                    <c:extLst xmlns:c15="http://schemas.microsoft.com/office/drawing/2012/chart">
                      <c:ext xmlns:c15="http://schemas.microsoft.com/office/drawing/2012/chart" uri="{02D57815-91ED-43cb-92C2-25804820EDAC}">
                        <c15:formulaRef>
                          <c15:sqref>'Գրաֆիկ 1'!#REF!</c15:sqref>
                        </c15:formulaRef>
                      </c:ext>
                    </c:extLst>
                    <c:strCache>
                      <c:ptCount val="1"/>
                      <c:pt idx="0">
                        <c:v>#REF!</c:v>
                      </c:pt>
                    </c:strCache>
                  </c:strRef>
                </c:cat>
                <c:val>
                  <c:numRef>
                    <c:extLst xmlns:c15="http://schemas.microsoft.com/office/drawing/2012/chart">
                      <c:ext xmlns:c15="http://schemas.microsoft.com/office/drawing/2012/chart" uri="{02D57815-91ED-43cb-92C2-25804820EDAC}">
                        <c15:formulaRef>
                          <c15:sqref>'Chart 1'!$AB$20:$AB$40</c15:sqref>
                        </c15:formulaRef>
                      </c:ext>
                    </c:extLst>
                    <c:numCache>
                      <c:formatCode>0.0</c:formatCode>
                      <c:ptCount val="5"/>
                      <c:pt idx="0">
                        <c:v>5.5</c:v>
                      </c:pt>
                      <c:pt idx="1">
                        <c:v>5.5</c:v>
                      </c:pt>
                      <c:pt idx="2">
                        <c:v>5.5</c:v>
                      </c:pt>
                      <c:pt idx="3">
                        <c:v>5.5</c:v>
                      </c:pt>
                      <c:pt idx="4">
                        <c:v>5.5</c:v>
                      </c:pt>
                    </c:numCache>
                  </c:numRef>
                </c:val>
                <c:smooth val="0"/>
                <c:extLst xmlns:c15="http://schemas.microsoft.com/office/drawing/2012/chart">
                  <c:ext xmlns:c16="http://schemas.microsoft.com/office/drawing/2014/chart" uri="{C3380CC4-5D6E-409C-BE32-E72D297353CC}">
                    <c16:uniqueId val="{0000001F-28D1-4DD1-8010-9A3324D8C8F4}"/>
                  </c:ext>
                </c:extLst>
              </c15:ser>
            </c15:filteredLineSeries>
            <c15:filteredLineSeries>
              <c15:ser>
                <c:idx val="20"/>
                <c:order val="21"/>
                <c:tx>
                  <c:strRef>
                    <c:extLst xmlns:c15="http://schemas.microsoft.com/office/drawing/2012/chart">
                      <c:ext xmlns:c15="http://schemas.microsoft.com/office/drawing/2012/chart" uri="{02D57815-91ED-43cb-92C2-25804820EDAC}">
                        <c15:formulaRef>
                          <c15:sqref>'Chart 1'!$Z$1</c15:sqref>
                        </c15:formulaRef>
                      </c:ext>
                    </c:extLst>
                    <c:strCache>
                      <c:ptCount val="1"/>
                      <c:pt idx="0">
                        <c:v>Lower part</c:v>
                      </c:pt>
                    </c:strCache>
                  </c:strRef>
                </c:tx>
                <c:marker>
                  <c:symbol val="none"/>
                </c:marker>
                <c:cat>
                  <c:strRef>
                    <c:extLst xmlns:c15="http://schemas.microsoft.com/office/drawing/2012/chart">
                      <c:ext xmlns:c15="http://schemas.microsoft.com/office/drawing/2012/chart" uri="{02D57815-91ED-43cb-92C2-25804820EDAC}">
                        <c15:formulaRef>
                          <c15:sqref>'Գրաֆիկ 1'!#REF!</c15:sqref>
                        </c15:formulaRef>
                      </c:ext>
                    </c:extLst>
                    <c:strCache>
                      <c:ptCount val="1"/>
                      <c:pt idx="0">
                        <c:v>#REF!</c:v>
                      </c:pt>
                    </c:strCache>
                  </c:strRef>
                </c:cat>
                <c:val>
                  <c:numRef>
                    <c:extLst xmlns:c15="http://schemas.microsoft.com/office/drawing/2012/chart">
                      <c:ext xmlns:c15="http://schemas.microsoft.com/office/drawing/2012/chart" uri="{02D57815-91ED-43cb-92C2-25804820EDAC}">
                        <c15:formulaRef>
                          <c15:sqref>'Chart 1'!$Z$20:$Z$40</c15:sqref>
                        </c15:formulaRef>
                      </c:ext>
                    </c:extLst>
                    <c:numCache>
                      <c:formatCode>0.0</c:formatCode>
                      <c:ptCount val="5"/>
                      <c:pt idx="0">
                        <c:v>2.5</c:v>
                      </c:pt>
                      <c:pt idx="1">
                        <c:v>2.5</c:v>
                      </c:pt>
                      <c:pt idx="2">
                        <c:v>2.5</c:v>
                      </c:pt>
                      <c:pt idx="3">
                        <c:v>2.5</c:v>
                      </c:pt>
                      <c:pt idx="4">
                        <c:v>2.5</c:v>
                      </c:pt>
                    </c:numCache>
                  </c:numRef>
                </c:val>
                <c:smooth val="0"/>
                <c:extLst xmlns:c15="http://schemas.microsoft.com/office/drawing/2012/chart">
                  <c:ext xmlns:c16="http://schemas.microsoft.com/office/drawing/2014/chart" uri="{C3380CC4-5D6E-409C-BE32-E72D297353CC}">
                    <c16:uniqueId val="{00000020-28D1-4DD1-8010-9A3324D8C8F4}"/>
                  </c:ext>
                </c:extLst>
              </c15:ser>
            </c15:filteredLineSeries>
          </c:ext>
        </c:extLst>
      </c:lineChart>
      <c:dateAx>
        <c:axId val="116467200"/>
        <c:scaling>
          <c:orientation val="minMax"/>
        </c:scaling>
        <c:delete val="0"/>
        <c:axPos val="b"/>
        <c:numFmt formatCode="General" sourceLinked="0"/>
        <c:majorTickMark val="none"/>
        <c:minorTickMark val="in"/>
        <c:tickLblPos val="low"/>
        <c:spPr>
          <a:ln>
            <a:noFill/>
          </a:ln>
        </c:spPr>
        <c:txPr>
          <a:bodyPr rot="-5400000" vert="horz"/>
          <a:lstStyle/>
          <a:p>
            <a:pPr>
              <a:defRPr sz="600"/>
            </a:pPr>
            <a:endParaRPr lang="en-US"/>
          </a:p>
        </c:txPr>
        <c:crossAx val="116468736"/>
        <c:crosses val="autoZero"/>
        <c:auto val="0"/>
        <c:lblOffset val="100"/>
        <c:baseTimeUnit val="days"/>
      </c:dateAx>
      <c:valAx>
        <c:axId val="116468736"/>
        <c:scaling>
          <c:orientation val="minMax"/>
        </c:scaling>
        <c:delete val="1"/>
        <c:axPos val="l"/>
        <c:majorGridlines>
          <c:spPr>
            <a:ln>
              <a:noFill/>
            </a:ln>
          </c:spPr>
        </c:majorGridlines>
        <c:numFmt formatCode="0.0" sourceLinked="1"/>
        <c:majorTickMark val="none"/>
        <c:minorTickMark val="none"/>
        <c:tickLblPos val="nextTo"/>
        <c:crossAx val="116467200"/>
        <c:crosses val="autoZero"/>
        <c:crossBetween val="between"/>
      </c:valAx>
      <c:valAx>
        <c:axId val="116474624"/>
        <c:scaling>
          <c:orientation val="minMax"/>
          <c:max val="11"/>
          <c:min val="-1"/>
        </c:scaling>
        <c:delete val="0"/>
        <c:axPos val="r"/>
        <c:numFmt formatCode="0" sourceLinked="0"/>
        <c:majorTickMark val="in"/>
        <c:minorTickMark val="none"/>
        <c:tickLblPos val="nextTo"/>
        <c:txPr>
          <a:bodyPr/>
          <a:lstStyle/>
          <a:p>
            <a:pPr>
              <a:defRPr sz="600"/>
            </a:pPr>
            <a:endParaRPr lang="en-US"/>
          </a:p>
        </c:txPr>
        <c:crossAx val="116476160"/>
        <c:crosses val="max"/>
        <c:crossBetween val="between"/>
        <c:majorUnit val="1"/>
      </c:valAx>
      <c:dateAx>
        <c:axId val="116476160"/>
        <c:scaling>
          <c:orientation val="minMax"/>
        </c:scaling>
        <c:delete val="1"/>
        <c:axPos val="b"/>
        <c:numFmt formatCode="General" sourceLinked="1"/>
        <c:majorTickMark val="out"/>
        <c:minorTickMark val="none"/>
        <c:tickLblPos val="nextTo"/>
        <c:crossAx val="116474624"/>
        <c:crosses val="autoZero"/>
        <c:auto val="0"/>
        <c:lblOffset val="100"/>
        <c:baseTimeUnit val="days"/>
      </c:dateAx>
      <c:spPr>
        <a:ln>
          <a:noFill/>
        </a:ln>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3"/>
        <c:delete val="1"/>
      </c:legendEntry>
      <c:legendEntry>
        <c:idx val="24"/>
        <c:delete val="1"/>
      </c:legendEntry>
      <c:legendEntry>
        <c:idx val="25"/>
        <c:delete val="1"/>
      </c:legendEntry>
      <c:layout>
        <c:manualLayout>
          <c:xMode val="edge"/>
          <c:yMode val="edge"/>
          <c:x val="0"/>
          <c:y val="0.89023801682584358"/>
          <c:w val="0.93024515141295305"/>
          <c:h val="0.10976198317415649"/>
        </c:manualLayout>
      </c:layout>
      <c:overlay val="0"/>
      <c:txPr>
        <a:bodyPr/>
        <a:lstStyle/>
        <a:p>
          <a:pPr>
            <a:defRPr sz="800" b="0" i="1" baseline="-14000"/>
          </a:pPr>
          <a:endParaRPr lang="en-US"/>
        </a:p>
      </c:txPr>
    </c:legend>
    <c:plotVisOnly val="1"/>
    <c:dispBlanksAs val="gap"/>
    <c:showDLblsOverMax val="0"/>
  </c:chart>
  <c:spPr>
    <a:noFill/>
    <a:ln>
      <a:noFill/>
    </a:ln>
  </c:spPr>
  <c:txPr>
    <a:bodyPr/>
    <a:lstStyle/>
    <a:p>
      <a:pPr>
        <a:defRPr>
          <a:latin typeface="GHEA Grapalat" panose="02000506050000020003" pitchFamily="50" charset="0"/>
        </a:defRPr>
      </a:pPr>
      <a:endParaRPr lang="en-US"/>
    </a:p>
  </c:txPr>
  <c:printSettings>
    <c:headerFooter/>
    <c:pageMargins b="0.75" l="0.7" r="0.7" t="0.75" header="0.3" footer="0.3"/>
    <c:pageSetup/>
  </c:printSettings>
  <c:userShapes r:id="rId2"/>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248041775456922E-2"/>
          <c:y val="5.2959501557632398E-2"/>
          <c:w val="0.94125326370757179"/>
          <c:h val="0.73721250979135655"/>
        </c:manualLayout>
      </c:layout>
      <c:areaChart>
        <c:grouping val="standard"/>
        <c:varyColors val="0"/>
        <c:ser>
          <c:idx val="7"/>
          <c:order val="0"/>
          <c:tx>
            <c:strRef>
              <c:f>'Chart 2'!$K$25</c:f>
              <c:strCache>
                <c:ptCount val="1"/>
                <c:pt idx="0">
                  <c:v>90%</c:v>
                </c:pt>
              </c:strCache>
            </c:strRef>
          </c:tx>
          <c:spPr>
            <a:solidFill>
              <a:srgbClr val="7FC589"/>
            </a:solidFill>
            <a:ln w="25400">
              <a:noFill/>
            </a:ln>
          </c:spPr>
          <c:cat>
            <c:strRef>
              <c:f>'Chart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'Chart 2'!$K$36:$K$67</c:f>
              <c:numCache>
                <c:formatCode>0.0</c:formatCode>
                <c:ptCount val="26"/>
                <c:pt idx="0">
                  <c:v>7.1</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12.639033385937523</c:v>
                </c:pt>
                <c:pt idx="14">
                  <c:v>10.746848232858051</c:v>
                </c:pt>
                <c:pt idx="15">
                  <c:v>9.0939260038373231</c:v>
                </c:pt>
                <c:pt idx="16">
                  <c:v>10.524684604550172</c:v>
                </c:pt>
                <c:pt idx="17">
                  <c:v>10.068580344804715</c:v>
                </c:pt>
                <c:pt idx="18">
                  <c:v>9.9000280738775395</c:v>
                </c:pt>
                <c:pt idx="19">
                  <c:v>10.019776724266968</c:v>
                </c:pt>
                <c:pt idx="20">
                  <c:v>9.6689922423766124</c:v>
                </c:pt>
                <c:pt idx="21">
                  <c:v>9.3909999119830534</c:v>
                </c:pt>
                <c:pt idx="22">
                  <c:v>9.3732856580587569</c:v>
                </c:pt>
                <c:pt idx="23">
                  <c:v>9.4799663303170636</c:v>
                </c:pt>
                <c:pt idx="24">
                  <c:v>9.4411047927689484</c:v>
                </c:pt>
                <c:pt idx="25">
                  <c:v>9.2411047927689474</c:v>
                </c:pt>
              </c:numCache>
            </c:numRef>
          </c:val>
          <c:extLst>
            <c:ext xmlns:c16="http://schemas.microsoft.com/office/drawing/2014/chart" uri="{C3380CC4-5D6E-409C-BE32-E72D297353CC}">
              <c16:uniqueId val="{00000000-F1C0-EA43-B23A-E7259E34A8D9}"/>
            </c:ext>
          </c:extLst>
        </c:ser>
        <c:ser>
          <c:idx val="6"/>
          <c:order val="1"/>
          <c:tx>
            <c:strRef>
              <c:f>'Chart 2'!$J$25</c:f>
              <c:strCache>
                <c:ptCount val="1"/>
                <c:pt idx="0">
                  <c:v>70%</c:v>
                </c:pt>
              </c:strCache>
            </c:strRef>
          </c:tx>
          <c:spPr>
            <a:solidFill>
              <a:srgbClr val="5FBA75"/>
            </a:solidFill>
            <a:ln w="25400">
              <a:noFill/>
            </a:ln>
          </c:spPr>
          <c:cat>
            <c:strRef>
              <c:f>'Chart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'Chart 2'!$J$36:$J$67</c:f>
              <c:numCache>
                <c:formatCode>0.0</c:formatCode>
                <c:ptCount val="26"/>
                <c:pt idx="0">
                  <c:v>7</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12.462318991201245</c:v>
                </c:pt>
                <c:pt idx="14">
                  <c:v>10.305062246017355</c:v>
                </c:pt>
                <c:pt idx="15">
                  <c:v>8.2987112275240698</c:v>
                </c:pt>
                <c:pt idx="16">
                  <c:v>8.7575406571873877</c:v>
                </c:pt>
                <c:pt idx="17">
                  <c:v>8.3325387239986988</c:v>
                </c:pt>
                <c:pt idx="18">
                  <c:v>8.1950887796282892</c:v>
                </c:pt>
                <c:pt idx="19">
                  <c:v>8.3459397565744844</c:v>
                </c:pt>
                <c:pt idx="20">
                  <c:v>8.0262576012408964</c:v>
                </c:pt>
                <c:pt idx="21">
                  <c:v>7.7482652708473374</c:v>
                </c:pt>
                <c:pt idx="22">
                  <c:v>7.7305510169230409</c:v>
                </c:pt>
                <c:pt idx="23">
                  <c:v>7.8372316891813476</c:v>
                </c:pt>
                <c:pt idx="24">
                  <c:v>7.7983701516332324</c:v>
                </c:pt>
                <c:pt idx="25">
                  <c:v>7.5983701516332323</c:v>
                </c:pt>
              </c:numCache>
            </c:numRef>
          </c:val>
          <c:extLst>
            <c:ext xmlns:c16="http://schemas.microsoft.com/office/drawing/2014/chart" uri="{C3380CC4-5D6E-409C-BE32-E72D297353CC}">
              <c16:uniqueId val="{00000001-F1C0-EA43-B23A-E7259E34A8D9}"/>
            </c:ext>
          </c:extLst>
        </c:ser>
        <c:ser>
          <c:idx val="5"/>
          <c:order val="2"/>
          <c:tx>
            <c:strRef>
              <c:f>'Chart 2'!$I$25</c:f>
              <c:strCache>
                <c:ptCount val="1"/>
                <c:pt idx="0">
                  <c:v>50%</c:v>
                </c:pt>
              </c:strCache>
            </c:strRef>
          </c:tx>
          <c:spPr>
            <a:solidFill>
              <a:srgbClr val="30A95A"/>
            </a:solidFill>
            <a:ln w="25400">
              <a:noFill/>
            </a:ln>
          </c:spPr>
          <c:cat>
            <c:strRef>
              <c:f>'Chart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'Chart 2'!$I$36:$I$67</c:f>
              <c:numCache>
                <c:formatCode>0.0</c:formatCode>
                <c:ptCount val="26"/>
                <c:pt idx="0">
                  <c:v>7</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12.357193212653174</c:v>
                </c:pt>
                <c:pt idx="14">
                  <c:v>10.042247799647177</c:v>
                </c:pt>
                <c:pt idx="15">
                  <c:v>7.825645224057749</c:v>
                </c:pt>
                <c:pt idx="16">
                  <c:v>7.7062828717066729</c:v>
                </c:pt>
                <c:pt idx="17">
                  <c:v>7.2997834283622094</c:v>
                </c:pt>
                <c:pt idx="18">
                  <c:v>7.1808359738360252</c:v>
                </c:pt>
                <c:pt idx="19">
                  <c:v>7.3501894406264459</c:v>
                </c:pt>
                <c:pt idx="20">
                  <c:v>7.049009775137085</c:v>
                </c:pt>
                <c:pt idx="21">
                  <c:v>6.7710174447435261</c:v>
                </c:pt>
                <c:pt idx="22">
                  <c:v>6.7533031908192296</c:v>
                </c:pt>
                <c:pt idx="23">
                  <c:v>6.8599838630775363</c:v>
                </c:pt>
                <c:pt idx="24">
                  <c:v>6.8211223255294211</c:v>
                </c:pt>
                <c:pt idx="25">
                  <c:v>6.6211223255294209</c:v>
                </c:pt>
              </c:numCache>
            </c:numRef>
          </c:val>
          <c:extLst>
            <c:ext xmlns:c16="http://schemas.microsoft.com/office/drawing/2014/chart" uri="{C3380CC4-5D6E-409C-BE32-E72D297353CC}">
              <c16:uniqueId val="{00000002-F1C0-EA43-B23A-E7259E34A8D9}"/>
            </c:ext>
          </c:extLst>
        </c:ser>
        <c:ser>
          <c:idx val="4"/>
          <c:order val="3"/>
          <c:tx>
            <c:strRef>
              <c:f>'Chart 2'!$H$25</c:f>
              <c:strCache>
                <c:ptCount val="1"/>
                <c:pt idx="0">
                  <c:v>30%</c:v>
                </c:pt>
              </c:strCache>
            </c:strRef>
          </c:tx>
          <c:spPr>
            <a:solidFill>
              <a:srgbClr val="00A147"/>
            </a:solidFill>
            <a:ln w="25400">
              <a:noFill/>
            </a:ln>
          </c:spPr>
          <c:cat>
            <c:strRef>
              <c:f>'Chart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'Chart 2'!$H$36:$H$67</c:f>
              <c:numCache>
                <c:formatCode>0.0</c:formatCode>
                <c:ptCount val="26"/>
                <c:pt idx="0">
                  <c:v>6.9</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12.273204594564898</c:v>
                </c:pt>
                <c:pt idx="14">
                  <c:v>9.832276254426489</c:v>
                </c:pt>
                <c:pt idx="15">
                  <c:v>7.4476964426605079</c:v>
                </c:pt>
                <c:pt idx="16">
                  <c:v>6.8663966908239171</c:v>
                </c:pt>
                <c:pt idx="17">
                  <c:v>6.4746795261428964</c:v>
                </c:pt>
                <c:pt idx="18">
                  <c:v>6.3705143502801551</c:v>
                </c:pt>
                <c:pt idx="19">
                  <c:v>6.5546500957340186</c:v>
                </c:pt>
                <c:pt idx="20">
                  <c:v>6.268252708908097</c:v>
                </c:pt>
                <c:pt idx="21">
                  <c:v>5.9902603785145381</c:v>
                </c:pt>
                <c:pt idx="22">
                  <c:v>5.9725461245902416</c:v>
                </c:pt>
                <c:pt idx="23">
                  <c:v>6.0792267968485483</c:v>
                </c:pt>
                <c:pt idx="24">
                  <c:v>6.0403652593004331</c:v>
                </c:pt>
                <c:pt idx="25">
                  <c:v>5.8403652593004329</c:v>
                </c:pt>
              </c:numCache>
            </c:numRef>
          </c:val>
          <c:extLst>
            <c:ext xmlns:c16="http://schemas.microsoft.com/office/drawing/2014/chart" uri="{C3380CC4-5D6E-409C-BE32-E72D297353CC}">
              <c16:uniqueId val="{00000003-F1C0-EA43-B23A-E7259E34A8D9}"/>
            </c:ext>
          </c:extLst>
        </c:ser>
        <c:ser>
          <c:idx val="3"/>
          <c:order val="4"/>
          <c:spPr>
            <a:solidFill>
              <a:srgbClr val="30A95A"/>
            </a:solidFill>
            <a:ln w="25400">
              <a:noFill/>
            </a:ln>
          </c:spPr>
          <c:cat>
            <c:strRef>
              <c:f>'Chart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'Chart 2'!$G$36:$G$67</c:f>
              <c:numCache>
                <c:formatCode>0.0</c:formatCode>
                <c:ptCount val="26"/>
                <c:pt idx="0">
                  <c:v>6.7</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12.097666294467533</c:v>
                </c:pt>
                <c:pt idx="14">
                  <c:v>9.3934305041830761</c:v>
                </c:pt>
                <c:pt idx="15">
                  <c:v>6.6577740922223656</c:v>
                </c:pt>
                <c:pt idx="16">
                  <c:v>5.1110136898502665</c:v>
                </c:pt>
                <c:pt idx="17">
                  <c:v>4.6379596457624412</c:v>
                </c:pt>
                <c:pt idx="18">
                  <c:v>4.4524575904928954</c:v>
                </c:pt>
                <c:pt idx="19">
                  <c:v>4.5552564565399543</c:v>
                </c:pt>
                <c:pt idx="20">
                  <c:v>4.1875221903072308</c:v>
                </c:pt>
                <c:pt idx="21">
                  <c:v>3.9095298599136719</c:v>
                </c:pt>
                <c:pt idx="22">
                  <c:v>3.8918156059893754</c:v>
                </c:pt>
                <c:pt idx="23">
                  <c:v>3.9984962782476821</c:v>
                </c:pt>
                <c:pt idx="24">
                  <c:v>3.9596347406995669</c:v>
                </c:pt>
                <c:pt idx="25">
                  <c:v>3.7596347406995667</c:v>
                </c:pt>
              </c:numCache>
            </c:numRef>
          </c:val>
          <c:extLst>
            <c:ext xmlns:c16="http://schemas.microsoft.com/office/drawing/2014/chart" uri="{C3380CC4-5D6E-409C-BE32-E72D297353CC}">
              <c16:uniqueId val="{00000004-F1C0-EA43-B23A-E7259E34A8D9}"/>
            </c:ext>
          </c:extLst>
        </c:ser>
        <c:ser>
          <c:idx val="2"/>
          <c:order val="5"/>
          <c:spPr>
            <a:solidFill>
              <a:srgbClr val="5FBA75"/>
            </a:solidFill>
            <a:ln w="25400">
              <a:noFill/>
            </a:ln>
          </c:spPr>
          <c:cat>
            <c:strRef>
              <c:f>'Chart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'Chart 2'!$F$36:$F$67</c:f>
              <c:numCache>
                <c:formatCode>0.0</c:formatCode>
                <c:ptCount val="26"/>
                <c:pt idx="0">
                  <c:v>6.6</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12.049919671524211</c:v>
                </c:pt>
                <c:pt idx="14">
                  <c:v>9.2740639468247714</c:v>
                </c:pt>
                <c:pt idx="15">
                  <c:v>6.442914288977418</c:v>
                </c:pt>
                <c:pt idx="16">
                  <c:v>4.633547460417053</c:v>
                </c:pt>
                <c:pt idx="17">
                  <c:v>4.0846707071302841</c:v>
                </c:pt>
                <c:pt idx="18">
                  <c:v>3.8233459426617946</c:v>
                </c:pt>
                <c:pt idx="19">
                  <c:v>3.8503220995099099</c:v>
                </c:pt>
                <c:pt idx="20">
                  <c:v>3.4067651240782428</c:v>
                </c:pt>
                <c:pt idx="21">
                  <c:v>3.1287727936846839</c:v>
                </c:pt>
                <c:pt idx="22">
                  <c:v>3.1110585397603874</c:v>
                </c:pt>
                <c:pt idx="23">
                  <c:v>3.2177392120186941</c:v>
                </c:pt>
                <c:pt idx="24">
                  <c:v>3.1788776744705789</c:v>
                </c:pt>
                <c:pt idx="25">
                  <c:v>2.9788776744705787</c:v>
                </c:pt>
              </c:numCache>
            </c:numRef>
          </c:val>
          <c:extLst>
            <c:ext xmlns:c16="http://schemas.microsoft.com/office/drawing/2014/chart" uri="{C3380CC4-5D6E-409C-BE32-E72D297353CC}">
              <c16:uniqueId val="{00000005-F1C0-EA43-B23A-E7259E34A8D9}"/>
            </c:ext>
          </c:extLst>
        </c:ser>
        <c:ser>
          <c:idx val="1"/>
          <c:order val="6"/>
          <c:spPr>
            <a:solidFill>
              <a:srgbClr val="7FC589"/>
            </a:solidFill>
            <a:ln w="25400">
              <a:noFill/>
            </a:ln>
          </c:spPr>
          <c:cat>
            <c:strRef>
              <c:f>'Chart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'Chart 2'!$E$36:$E$67</c:f>
              <c:numCache>
                <c:formatCode>0.0</c:formatCode>
                <c:ptCount val="26"/>
                <c:pt idx="0">
                  <c:v>6.5</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11.990156800980465</c:v>
                </c:pt>
                <c:pt idx="14">
                  <c:v>9.1246567704654034</c:v>
                </c:pt>
                <c:pt idx="15">
                  <c:v>6.1739813715305552</c:v>
                </c:pt>
                <c:pt idx="16">
                  <c:v>4.0359187549795781</c:v>
                </c:pt>
                <c:pt idx="17">
                  <c:v>3.3921372215262253</c:v>
                </c:pt>
                <c:pt idx="18">
                  <c:v>3.0359076768911519</c:v>
                </c:pt>
                <c:pt idx="19">
                  <c:v>2.9679790535726833</c:v>
                </c:pt>
                <c:pt idx="20">
                  <c:v>2.4295172979744311</c:v>
                </c:pt>
                <c:pt idx="21">
                  <c:v>2.1515249675808721</c:v>
                </c:pt>
                <c:pt idx="22">
                  <c:v>2.1338107136565756</c:v>
                </c:pt>
                <c:pt idx="23">
                  <c:v>2.2404913859148823</c:v>
                </c:pt>
                <c:pt idx="24">
                  <c:v>2.2016298483667671</c:v>
                </c:pt>
                <c:pt idx="25">
                  <c:v>2.0016298483667669</c:v>
                </c:pt>
              </c:numCache>
            </c:numRef>
          </c:val>
          <c:extLst>
            <c:ext xmlns:c16="http://schemas.microsoft.com/office/drawing/2014/chart" uri="{C3380CC4-5D6E-409C-BE32-E72D297353CC}">
              <c16:uniqueId val="{00000006-F1C0-EA43-B23A-E7259E34A8D9}"/>
            </c:ext>
          </c:extLst>
        </c:ser>
        <c:ser>
          <c:idx val="0"/>
          <c:order val="7"/>
          <c:spPr>
            <a:solidFill>
              <a:schemeClr val="bg1"/>
            </a:solidFill>
            <a:ln w="9525">
              <a:solidFill>
                <a:schemeClr val="bg1"/>
              </a:solidFill>
            </a:ln>
            <a:effectLst>
              <a:glow rad="38100">
                <a:schemeClr val="bg1"/>
              </a:glow>
              <a:outerShdw blurRad="76200" dist="266700" dir="8100000" kx="800400" algn="br" rotWithShape="0">
                <a:prstClr val="black">
                  <a:alpha val="0"/>
                </a:prstClr>
              </a:outerShdw>
            </a:effectLst>
          </c:spPr>
          <c:cat>
            <c:strRef>
              <c:f>'Chart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'Chart 2'!$D$36:$D$67</c:f>
              <c:numCache>
                <c:formatCode>0.0</c:formatCode>
                <c:ptCount val="26"/>
                <c:pt idx="0">
                  <c:v>6.3</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11.88969657474764</c:v>
                </c:pt>
                <c:pt idx="14">
                  <c:v>8.8735062048833431</c:v>
                </c:pt>
                <c:pt idx="15">
                  <c:v>5.7219103534828459</c:v>
                </c:pt>
                <c:pt idx="16">
                  <c:v>3.0313164926513312</c:v>
                </c:pt>
                <c:pt idx="17">
                  <c:v>2.2280018644961039</c:v>
                </c:pt>
                <c:pt idx="18">
                  <c:v>1.7122392251591561</c:v>
                </c:pt>
                <c:pt idx="19">
                  <c:v>1.484777507138813</c:v>
                </c:pt>
                <c:pt idx="20">
                  <c:v>0.78678265683868709</c:v>
                </c:pt>
                <c:pt idx="21">
                  <c:v>0.50879032644512812</c:v>
                </c:pt>
                <c:pt idx="22">
                  <c:v>0.49107607252083163</c:v>
                </c:pt>
                <c:pt idx="23">
                  <c:v>0.59775674477913832</c:v>
                </c:pt>
                <c:pt idx="24">
                  <c:v>0.55889520723102315</c:v>
                </c:pt>
                <c:pt idx="25">
                  <c:v>0.35889520723102297</c:v>
                </c:pt>
              </c:numCache>
            </c:numRef>
          </c:val>
          <c:extLst>
            <c:ext xmlns:c16="http://schemas.microsoft.com/office/drawing/2014/chart" uri="{C3380CC4-5D6E-409C-BE32-E72D297353CC}">
              <c16:uniqueId val="{00000007-F1C0-EA43-B23A-E7259E34A8D9}"/>
            </c:ext>
          </c:extLst>
        </c:ser>
        <c:dLbls>
          <c:showLegendKey val="0"/>
          <c:showVal val="0"/>
          <c:showCatName val="0"/>
          <c:showSerName val="0"/>
          <c:showPercent val="0"/>
          <c:showBubbleSize val="0"/>
        </c:dLbls>
        <c:axId val="120866688"/>
        <c:axId val="120868224"/>
      </c:areaChart>
      <c:lineChart>
        <c:grouping val="standard"/>
        <c:varyColors val="0"/>
        <c:ser>
          <c:idx val="14"/>
          <c:order val="8"/>
          <c:tx>
            <c:strRef>
              <c:f>'Chart 2'!$C$25</c:f>
              <c:strCache>
                <c:ptCount val="1"/>
                <c:pt idx="0">
                  <c:v>previous scenario</c:v>
                </c:pt>
              </c:strCache>
            </c:strRef>
          </c:tx>
          <c:spPr>
            <a:ln w="12700">
              <a:solidFill>
                <a:srgbClr val="000000"/>
              </a:solidFill>
              <a:prstDash val="lgDash"/>
            </a:ln>
          </c:spPr>
          <c:marker>
            <c:symbol val="none"/>
          </c:marker>
          <c:cat>
            <c:strRef>
              <c:f>'Chart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'Chart 2'!$C$36:$C$67</c:f>
              <c:numCache>
                <c:formatCode>0.0</c:formatCode>
                <c:ptCount val="26"/>
                <c:pt idx="0">
                  <c:v>6.9631197231161366</c:v>
                </c:pt>
                <c:pt idx="1">
                  <c:v>2.1796352687030236</c:v>
                </c:pt>
                <c:pt idx="2">
                  <c:v>-2.6343601211301291</c:v>
                </c:pt>
                <c:pt idx="3">
                  <c:v>-7.3993502810758827</c:v>
                </c:pt>
                <c:pt idx="4">
                  <c:v>-8.4409042587792129</c:v>
                </c:pt>
                <c:pt idx="5">
                  <c:v>-3.7963848117996974</c:v>
                </c:pt>
                <c:pt idx="6">
                  <c:v>-0.63707532932409094</c:v>
                </c:pt>
                <c:pt idx="7">
                  <c:v>5.695885600009305</c:v>
                </c:pt>
                <c:pt idx="8">
                  <c:v>7.8594207190318031</c:v>
                </c:pt>
                <c:pt idx="9">
                  <c:v>8.7537305731211461</c:v>
                </c:pt>
                <c:pt idx="10">
                  <c:v>12.233524383442358</c:v>
                </c:pt>
                <c:pt idx="11">
                  <c:v>12.591589421559817</c:v>
                </c:pt>
                <c:pt idx="12">
                  <c:v>12.902722114289062</c:v>
                </c:pt>
                <c:pt idx="13">
                  <c:v>11.444445821041626</c:v>
                </c:pt>
                <c:pt idx="14">
                  <c:v>8.4985947908685233</c:v>
                </c:pt>
                <c:pt idx="15">
                  <c:v>5.8353352732257662</c:v>
                </c:pt>
                <c:pt idx="16">
                  <c:v>4.8012368204396694</c:v>
                </c:pt>
                <c:pt idx="17">
                  <c:v>4.6865167916906785</c:v>
                </c:pt>
                <c:pt idx="18">
                  <c:v>4.8646656413473295</c:v>
                </c:pt>
                <c:pt idx="19">
                  <c:v>5.1551493061330973</c:v>
                </c:pt>
                <c:pt idx="20">
                  <c:v>4.9541355141422372</c:v>
                </c:pt>
                <c:pt idx="21">
                  <c:v>4.6607121500164226</c:v>
                </c:pt>
                <c:pt idx="22">
                  <c:v>4.6918855923845797</c:v>
                </c:pt>
                <c:pt idx="23">
                  <c:v>4.8993155088433724</c:v>
                </c:pt>
                <c:pt idx="24">
                  <c:v>4.9000000000000004</c:v>
                </c:pt>
              </c:numCache>
            </c:numRef>
          </c:val>
          <c:smooth val="0"/>
          <c:extLst>
            <c:ext xmlns:c16="http://schemas.microsoft.com/office/drawing/2014/chart" uri="{C3380CC4-5D6E-409C-BE32-E72D297353CC}">
              <c16:uniqueId val="{00000008-F1C0-EA43-B23A-E7259E34A8D9}"/>
            </c:ext>
          </c:extLst>
        </c:ser>
        <c:ser>
          <c:idx val="9"/>
          <c:order val="9"/>
          <c:tx>
            <c:strRef>
              <c:f>'Chart 2'!$B$25</c:f>
              <c:strCache>
                <c:ptCount val="1"/>
                <c:pt idx="0">
                  <c:v>central</c:v>
                </c:pt>
              </c:strCache>
            </c:strRef>
          </c:tx>
          <c:spPr>
            <a:ln w="25400">
              <a:solidFill>
                <a:srgbClr val="001100"/>
              </a:solidFill>
              <a:prstDash val="solid"/>
            </a:ln>
          </c:spPr>
          <c:marker>
            <c:symbol val="none"/>
          </c:marker>
          <c:cat>
            <c:strRef>
              <c:f>'Chart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'Chart 2'!$B$36:$B$67</c:f>
              <c:numCache>
                <c:formatCode>0.0</c:formatCode>
                <c:ptCount val="26"/>
                <c:pt idx="0">
                  <c:v>6.9631197231161366</c:v>
                </c:pt>
                <c:pt idx="1">
                  <c:v>2.1796352687030236</c:v>
                </c:pt>
                <c:pt idx="2">
                  <c:v>-2.6343601211301291</c:v>
                </c:pt>
                <c:pt idx="3">
                  <c:v>-7.3993502810758827</c:v>
                </c:pt>
                <c:pt idx="4">
                  <c:v>-8.4409042587792129</c:v>
                </c:pt>
                <c:pt idx="5">
                  <c:v>-3.7963848117996974</c:v>
                </c:pt>
                <c:pt idx="6">
                  <c:v>-0.63707532932409094</c:v>
                </c:pt>
                <c:pt idx="7">
                  <c:v>5.695885600009305</c:v>
                </c:pt>
                <c:pt idx="8">
                  <c:v>7.8594207190318031</c:v>
                </c:pt>
                <c:pt idx="9">
                  <c:v>8.7537305731211461</c:v>
                </c:pt>
                <c:pt idx="10">
                  <c:v>12.233524383442358</c:v>
                </c:pt>
                <c:pt idx="11">
                  <c:v>12.591589421559817</c:v>
                </c:pt>
                <c:pt idx="12">
                  <c:v>13.235914531863784</c:v>
                </c:pt>
                <c:pt idx="13">
                  <c:v>12.161289065118936</c:v>
                </c:pt>
                <c:pt idx="14">
                  <c:v>9.5524874308115812</c:v>
                </c:pt>
                <c:pt idx="15">
                  <c:v>6.9440765601536754</c:v>
                </c:pt>
                <c:pt idx="16">
                  <c:v>5.7472413963642879</c:v>
                </c:pt>
                <c:pt idx="17">
                  <c:v>5.3752217404730658</c:v>
                </c:pt>
                <c:pt idx="18">
                  <c:v>5.290754073400123</c:v>
                </c:pt>
                <c:pt idx="19">
                  <c:v>5.4945873276437851</c:v>
                </c:pt>
                <c:pt idx="20">
                  <c:v>5.2278874496076639</c:v>
                </c:pt>
                <c:pt idx="21">
                  <c:v>4.949895119214105</c:v>
                </c:pt>
                <c:pt idx="22">
                  <c:v>4.9321808652898085</c:v>
                </c:pt>
                <c:pt idx="23">
                  <c:v>5.0388615375481152</c:v>
                </c:pt>
                <c:pt idx="24">
                  <c:v>5</c:v>
                </c:pt>
                <c:pt idx="25">
                  <c:v>4.8</c:v>
                </c:pt>
              </c:numCache>
            </c:numRef>
          </c:val>
          <c:smooth val="0"/>
          <c:extLst>
            <c:ext xmlns:c16="http://schemas.microsoft.com/office/drawing/2014/chart" uri="{C3380CC4-5D6E-409C-BE32-E72D297353CC}">
              <c16:uniqueId val="{00000009-F1C0-EA43-B23A-E7259E34A8D9}"/>
            </c:ext>
          </c:extLst>
        </c:ser>
        <c:dLbls>
          <c:showLegendKey val="0"/>
          <c:showVal val="0"/>
          <c:showCatName val="0"/>
          <c:showSerName val="0"/>
          <c:showPercent val="0"/>
          <c:showBubbleSize val="0"/>
        </c:dLbls>
        <c:marker val="1"/>
        <c:smooth val="0"/>
        <c:axId val="120866688"/>
        <c:axId val="120868224"/>
      </c:lineChart>
      <c:catAx>
        <c:axId val="120866688"/>
        <c:scaling>
          <c:orientation val="minMax"/>
        </c:scaling>
        <c:delete val="0"/>
        <c:axPos val="b"/>
        <c:numFmt formatCode="General" sourceLinked="1"/>
        <c:majorTickMark val="out"/>
        <c:minorTickMark val="none"/>
        <c:tickLblPos val="low"/>
        <c:spPr>
          <a:ln w="9525">
            <a:noFill/>
          </a:ln>
        </c:spPr>
        <c:txPr>
          <a:bodyPr rot="-5400000" vert="horz"/>
          <a:lstStyle/>
          <a:p>
            <a:pPr>
              <a:defRPr sz="600" b="0" i="0" u="none" strike="noStrike" baseline="0">
                <a:solidFill>
                  <a:srgbClr val="000000"/>
                </a:solidFill>
                <a:latin typeface="GHEA Grapalat" panose="02000506050000020003" pitchFamily="50" charset="0"/>
                <a:ea typeface="Arial"/>
                <a:cs typeface="Arial"/>
              </a:defRPr>
            </a:pPr>
            <a:endParaRPr lang="en-US"/>
          </a:p>
        </c:txPr>
        <c:crossAx val="120868224"/>
        <c:crossesAt val="-11"/>
        <c:auto val="1"/>
        <c:lblAlgn val="ctr"/>
        <c:lblOffset val="100"/>
        <c:tickLblSkip val="1"/>
        <c:tickMarkSkip val="1"/>
        <c:noMultiLvlLbl val="0"/>
      </c:catAx>
      <c:valAx>
        <c:axId val="120868224"/>
        <c:scaling>
          <c:orientation val="minMax"/>
          <c:max val="15"/>
          <c:min val="-11"/>
        </c:scaling>
        <c:delete val="0"/>
        <c:axPos val="l"/>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GHEA Grapalat" panose="02000506050000020003" pitchFamily="50" charset="0"/>
                <a:ea typeface="Arial"/>
                <a:cs typeface="Arial"/>
              </a:defRPr>
            </a:pPr>
            <a:endParaRPr lang="en-US"/>
          </a:p>
        </c:txPr>
        <c:crossAx val="120866688"/>
        <c:crosses val="autoZero"/>
        <c:crossBetween val="between"/>
      </c:valAx>
      <c:spPr>
        <a:noFill/>
        <a:ln w="25400">
          <a:noFill/>
        </a:ln>
      </c:spPr>
    </c:plotArea>
    <c:legend>
      <c:legendPos val="r"/>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4.3555555555555509E-3"/>
          <c:y val="0.87182628341259993"/>
          <c:w val="0.46866785714285714"/>
          <c:h val="0.10400328395785935"/>
        </c:manualLayout>
      </c:layout>
      <c:overlay val="0"/>
      <c:spPr>
        <a:solidFill>
          <a:srgbClr val="FFFFFF"/>
        </a:solidFill>
        <a:ln w="25400">
          <a:noFill/>
        </a:ln>
      </c:spPr>
      <c:txPr>
        <a:bodyPr/>
        <a:lstStyle/>
        <a:p>
          <a:pPr>
            <a:defRPr sz="800" b="0" i="1" u="none" strike="noStrike" baseline="-14000">
              <a:solidFill>
                <a:srgbClr val="000000"/>
              </a:solidFill>
              <a:latin typeface="GHEA Grapalat" panose="02000506050000020003" pitchFamily="50" charset="0"/>
              <a:ea typeface="Arial Armenian"/>
              <a:cs typeface="Arial Armenian"/>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4921259845" footer="0.4921259845"/>
    <c:pageSetup orientation="landscape"/>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20324759327223E-2"/>
          <c:y val="7.4249071886601417E-2"/>
          <c:w val="0.90028478282702751"/>
          <c:h val="0.64603867648504787"/>
        </c:manualLayout>
      </c:layout>
      <c:lineChart>
        <c:grouping val="standard"/>
        <c:varyColors val="0"/>
        <c:ser>
          <c:idx val="0"/>
          <c:order val="0"/>
          <c:tx>
            <c:strRef>
              <c:f>'Chart 18'!$B$1</c:f>
              <c:strCache>
                <c:ptCount val="1"/>
                <c:pt idx="0">
                  <c:v>Construction permits</c:v>
                </c:pt>
              </c:strCache>
            </c:strRef>
          </c:tx>
          <c:marker>
            <c:symbol val="none"/>
          </c:marker>
          <c:cat>
            <c:strRef>
              <c:f>'Chart 18'!$A$2:$A$26</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'Chart 18'!$B$2:$B$26</c:f>
              <c:numCache>
                <c:formatCode>General</c:formatCode>
                <c:ptCount val="21"/>
                <c:pt idx="0">
                  <c:v>246</c:v>
                </c:pt>
                <c:pt idx="1">
                  <c:v>394</c:v>
                </c:pt>
                <c:pt idx="2">
                  <c:v>503</c:v>
                </c:pt>
                <c:pt idx="3">
                  <c:v>337</c:v>
                </c:pt>
                <c:pt idx="4">
                  <c:v>380</c:v>
                </c:pt>
                <c:pt idx="5">
                  <c:v>624</c:v>
                </c:pt>
                <c:pt idx="6">
                  <c:v>789</c:v>
                </c:pt>
                <c:pt idx="7">
                  <c:v>819</c:v>
                </c:pt>
                <c:pt idx="8">
                  <c:v>881</c:v>
                </c:pt>
                <c:pt idx="9">
                  <c:v>521</c:v>
                </c:pt>
                <c:pt idx="10">
                  <c:v>954</c:v>
                </c:pt>
                <c:pt idx="11">
                  <c:v>608</c:v>
                </c:pt>
                <c:pt idx="12">
                  <c:v>493</c:v>
                </c:pt>
                <c:pt idx="13">
                  <c:v>573</c:v>
                </c:pt>
                <c:pt idx="14">
                  <c:v>808</c:v>
                </c:pt>
                <c:pt idx="15">
                  <c:v>904</c:v>
                </c:pt>
                <c:pt idx="16">
                  <c:v>745</c:v>
                </c:pt>
                <c:pt idx="17">
                  <c:v>951</c:v>
                </c:pt>
                <c:pt idx="18">
                  <c:v>1044</c:v>
                </c:pt>
                <c:pt idx="19">
                  <c:v>1274</c:v>
                </c:pt>
                <c:pt idx="20">
                  <c:v>719</c:v>
                </c:pt>
              </c:numCache>
            </c:numRef>
          </c:val>
          <c:smooth val="0"/>
          <c:extLst>
            <c:ext xmlns:c16="http://schemas.microsoft.com/office/drawing/2014/chart" uri="{C3380CC4-5D6E-409C-BE32-E72D297353CC}">
              <c16:uniqueId val="{00000000-2BB8-4831-9226-006C67DF51C3}"/>
            </c:ext>
          </c:extLst>
        </c:ser>
        <c:dLbls>
          <c:showLegendKey val="0"/>
          <c:showVal val="0"/>
          <c:showCatName val="0"/>
          <c:showSerName val="0"/>
          <c:showPercent val="0"/>
          <c:showBubbleSize val="0"/>
        </c:dLbls>
        <c:smooth val="0"/>
        <c:axId val="120008704"/>
        <c:axId val="120010240"/>
      </c:lineChart>
      <c:catAx>
        <c:axId val="120008704"/>
        <c:scaling>
          <c:orientation val="minMax"/>
        </c:scaling>
        <c:delete val="0"/>
        <c:axPos val="b"/>
        <c:numFmt formatCode="General" sourceLinked="1"/>
        <c:majorTickMark val="out"/>
        <c:minorTickMark val="none"/>
        <c:tickLblPos val="low"/>
        <c:spPr>
          <a:noFill/>
          <a:ln w="6350" cap="flat" cmpd="sng" algn="ctr">
            <a:solidFill>
              <a:schemeClr val="tx1"/>
            </a:solidFill>
            <a:round/>
          </a:ln>
          <a:effectLst/>
        </c:spPr>
        <c:txPr>
          <a:bodyPr rot="-54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0010240"/>
        <c:crosses val="autoZero"/>
        <c:auto val="1"/>
        <c:lblAlgn val="ctr"/>
        <c:lblOffset val="100"/>
        <c:tickLblSkip val="1"/>
        <c:tickMarkSkip val="1"/>
        <c:noMultiLvlLbl val="0"/>
      </c:catAx>
      <c:valAx>
        <c:axId val="120010240"/>
        <c:scaling>
          <c:orientation val="minMax"/>
          <c:min val="200"/>
        </c:scaling>
        <c:delete val="0"/>
        <c:axPos val="l"/>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0008704"/>
        <c:crosses val="autoZero"/>
        <c:crossBetween val="between"/>
      </c:valAx>
      <c:spPr>
        <a:noFill/>
        <a:ln>
          <a:noFill/>
        </a:ln>
        <a:effectLst/>
      </c:spPr>
    </c:plotArea>
    <c:legend>
      <c:legendPos val="b"/>
      <c:layout>
        <c:manualLayout>
          <c:xMode val="edge"/>
          <c:yMode val="edge"/>
          <c:x val="3.0114701024783696E-3"/>
          <c:y val="0.87424344084532035"/>
          <c:w val="0.8533492063492063"/>
          <c:h val="0.10624175532262786"/>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396474475480207E-2"/>
          <c:y val="4.1392155661603043E-2"/>
          <c:w val="0.94125326370757179"/>
          <c:h val="0.71803258962053795"/>
        </c:manualLayout>
      </c:layout>
      <c:areaChart>
        <c:grouping val="standard"/>
        <c:varyColors val="0"/>
        <c:ser>
          <c:idx val="7"/>
          <c:order val="0"/>
          <c:tx>
            <c:strRef>
              <c:f>'Chart 2'!$K$25</c:f>
              <c:strCache>
                <c:ptCount val="1"/>
                <c:pt idx="0">
                  <c:v>90%</c:v>
                </c:pt>
              </c:strCache>
            </c:strRef>
          </c:tx>
          <c:spPr>
            <a:solidFill>
              <a:srgbClr val="7FC589"/>
            </a:solidFill>
            <a:ln w="25400">
              <a:noFill/>
            </a:ln>
          </c:spPr>
          <c:cat>
            <c:strRef>
              <c:f>'Chart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'Chart 2'!$K$36:$K$67</c:f>
              <c:numCache>
                <c:formatCode>0.0</c:formatCode>
                <c:ptCount val="26"/>
                <c:pt idx="0">
                  <c:v>7.1</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12.639033385937523</c:v>
                </c:pt>
                <c:pt idx="14">
                  <c:v>10.746848232858051</c:v>
                </c:pt>
                <c:pt idx="15">
                  <c:v>9.0939260038373231</c:v>
                </c:pt>
                <c:pt idx="16">
                  <c:v>10.524684604550172</c:v>
                </c:pt>
                <c:pt idx="17">
                  <c:v>10.068580344804715</c:v>
                </c:pt>
                <c:pt idx="18">
                  <c:v>9.9000280738775395</c:v>
                </c:pt>
                <c:pt idx="19">
                  <c:v>10.019776724266968</c:v>
                </c:pt>
                <c:pt idx="20">
                  <c:v>9.6689922423766124</c:v>
                </c:pt>
                <c:pt idx="21">
                  <c:v>9.3909999119830534</c:v>
                </c:pt>
                <c:pt idx="22">
                  <c:v>9.3732856580587569</c:v>
                </c:pt>
                <c:pt idx="23">
                  <c:v>9.4799663303170636</c:v>
                </c:pt>
                <c:pt idx="24">
                  <c:v>9.4411047927689484</c:v>
                </c:pt>
                <c:pt idx="25">
                  <c:v>9.2411047927689474</c:v>
                </c:pt>
              </c:numCache>
            </c:numRef>
          </c:val>
          <c:extLst>
            <c:ext xmlns:c16="http://schemas.microsoft.com/office/drawing/2014/chart" uri="{C3380CC4-5D6E-409C-BE32-E72D297353CC}">
              <c16:uniqueId val="{00000000-F1C0-EA43-B23A-E7259E34A8D9}"/>
            </c:ext>
          </c:extLst>
        </c:ser>
        <c:ser>
          <c:idx val="6"/>
          <c:order val="1"/>
          <c:tx>
            <c:strRef>
              <c:f>'Chart 2'!$J$25</c:f>
              <c:strCache>
                <c:ptCount val="1"/>
                <c:pt idx="0">
                  <c:v>70%</c:v>
                </c:pt>
              </c:strCache>
            </c:strRef>
          </c:tx>
          <c:spPr>
            <a:solidFill>
              <a:srgbClr val="5FBA75"/>
            </a:solidFill>
            <a:ln w="25400">
              <a:noFill/>
            </a:ln>
          </c:spPr>
          <c:cat>
            <c:strRef>
              <c:f>'Chart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'Chart 2'!$J$36:$J$67</c:f>
              <c:numCache>
                <c:formatCode>0.0</c:formatCode>
                <c:ptCount val="26"/>
                <c:pt idx="0">
                  <c:v>7</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12.462318991201245</c:v>
                </c:pt>
                <c:pt idx="14">
                  <c:v>10.305062246017355</c:v>
                </c:pt>
                <c:pt idx="15">
                  <c:v>8.2987112275240698</c:v>
                </c:pt>
                <c:pt idx="16">
                  <c:v>8.7575406571873877</c:v>
                </c:pt>
                <c:pt idx="17">
                  <c:v>8.3325387239986988</c:v>
                </c:pt>
                <c:pt idx="18">
                  <c:v>8.1950887796282892</c:v>
                </c:pt>
                <c:pt idx="19">
                  <c:v>8.3459397565744844</c:v>
                </c:pt>
                <c:pt idx="20">
                  <c:v>8.0262576012408964</c:v>
                </c:pt>
                <c:pt idx="21">
                  <c:v>7.7482652708473374</c:v>
                </c:pt>
                <c:pt idx="22">
                  <c:v>7.7305510169230409</c:v>
                </c:pt>
                <c:pt idx="23">
                  <c:v>7.8372316891813476</c:v>
                </c:pt>
                <c:pt idx="24">
                  <c:v>7.7983701516332324</c:v>
                </c:pt>
                <c:pt idx="25">
                  <c:v>7.5983701516332323</c:v>
                </c:pt>
              </c:numCache>
            </c:numRef>
          </c:val>
          <c:extLst>
            <c:ext xmlns:c16="http://schemas.microsoft.com/office/drawing/2014/chart" uri="{C3380CC4-5D6E-409C-BE32-E72D297353CC}">
              <c16:uniqueId val="{00000001-F1C0-EA43-B23A-E7259E34A8D9}"/>
            </c:ext>
          </c:extLst>
        </c:ser>
        <c:ser>
          <c:idx val="5"/>
          <c:order val="2"/>
          <c:tx>
            <c:strRef>
              <c:f>'Chart 2'!$I$25</c:f>
              <c:strCache>
                <c:ptCount val="1"/>
                <c:pt idx="0">
                  <c:v>50%</c:v>
                </c:pt>
              </c:strCache>
            </c:strRef>
          </c:tx>
          <c:spPr>
            <a:solidFill>
              <a:srgbClr val="30A95A"/>
            </a:solidFill>
            <a:ln w="25400">
              <a:noFill/>
            </a:ln>
          </c:spPr>
          <c:cat>
            <c:strRef>
              <c:f>'Chart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'Chart 2'!$I$36:$I$67</c:f>
              <c:numCache>
                <c:formatCode>0.0</c:formatCode>
                <c:ptCount val="26"/>
                <c:pt idx="0">
                  <c:v>7</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12.357193212653174</c:v>
                </c:pt>
                <c:pt idx="14">
                  <c:v>10.042247799647177</c:v>
                </c:pt>
                <c:pt idx="15">
                  <c:v>7.825645224057749</c:v>
                </c:pt>
                <c:pt idx="16">
                  <c:v>7.7062828717066729</c:v>
                </c:pt>
                <c:pt idx="17">
                  <c:v>7.2997834283622094</c:v>
                </c:pt>
                <c:pt idx="18">
                  <c:v>7.1808359738360252</c:v>
                </c:pt>
                <c:pt idx="19">
                  <c:v>7.3501894406264459</c:v>
                </c:pt>
                <c:pt idx="20">
                  <c:v>7.049009775137085</c:v>
                </c:pt>
                <c:pt idx="21">
                  <c:v>6.7710174447435261</c:v>
                </c:pt>
                <c:pt idx="22">
                  <c:v>6.7533031908192296</c:v>
                </c:pt>
                <c:pt idx="23">
                  <c:v>6.8599838630775363</c:v>
                </c:pt>
                <c:pt idx="24">
                  <c:v>6.8211223255294211</c:v>
                </c:pt>
                <c:pt idx="25">
                  <c:v>6.6211223255294209</c:v>
                </c:pt>
              </c:numCache>
            </c:numRef>
          </c:val>
          <c:extLst>
            <c:ext xmlns:c16="http://schemas.microsoft.com/office/drawing/2014/chart" uri="{C3380CC4-5D6E-409C-BE32-E72D297353CC}">
              <c16:uniqueId val="{00000002-F1C0-EA43-B23A-E7259E34A8D9}"/>
            </c:ext>
          </c:extLst>
        </c:ser>
        <c:ser>
          <c:idx val="4"/>
          <c:order val="3"/>
          <c:tx>
            <c:strRef>
              <c:f>'Chart 2'!$H$25</c:f>
              <c:strCache>
                <c:ptCount val="1"/>
                <c:pt idx="0">
                  <c:v>30%</c:v>
                </c:pt>
              </c:strCache>
            </c:strRef>
          </c:tx>
          <c:spPr>
            <a:solidFill>
              <a:srgbClr val="00A147"/>
            </a:solidFill>
            <a:ln w="25400">
              <a:noFill/>
            </a:ln>
          </c:spPr>
          <c:cat>
            <c:strRef>
              <c:f>'Chart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'Chart 2'!$H$36:$H$62</c:f>
              <c:numCache>
                <c:formatCode>0.0</c:formatCode>
                <c:ptCount val="21"/>
                <c:pt idx="0">
                  <c:v>6.9</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12.273204594564898</c:v>
                </c:pt>
                <c:pt idx="14">
                  <c:v>9.832276254426489</c:v>
                </c:pt>
                <c:pt idx="15">
                  <c:v>7.4476964426605079</c:v>
                </c:pt>
                <c:pt idx="16">
                  <c:v>6.8663966908239171</c:v>
                </c:pt>
                <c:pt idx="17">
                  <c:v>6.4746795261428964</c:v>
                </c:pt>
                <c:pt idx="18">
                  <c:v>6.3705143502801551</c:v>
                </c:pt>
                <c:pt idx="19">
                  <c:v>6.5546500957340186</c:v>
                </c:pt>
                <c:pt idx="20">
                  <c:v>6.268252708908097</c:v>
                </c:pt>
              </c:numCache>
            </c:numRef>
          </c:val>
          <c:extLst>
            <c:ext xmlns:c16="http://schemas.microsoft.com/office/drawing/2014/chart" uri="{C3380CC4-5D6E-409C-BE32-E72D297353CC}">
              <c16:uniqueId val="{00000003-F1C0-EA43-B23A-E7259E34A8D9}"/>
            </c:ext>
          </c:extLst>
        </c:ser>
        <c:ser>
          <c:idx val="3"/>
          <c:order val="4"/>
          <c:spPr>
            <a:solidFill>
              <a:srgbClr val="30A95A"/>
            </a:solidFill>
            <a:ln w="25400">
              <a:noFill/>
            </a:ln>
          </c:spPr>
          <c:cat>
            <c:strRef>
              <c:f>'Chart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'Chart 2'!$G$36:$G$62</c:f>
              <c:numCache>
                <c:formatCode>0.0</c:formatCode>
                <c:ptCount val="21"/>
                <c:pt idx="0">
                  <c:v>6.7</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12.097666294467533</c:v>
                </c:pt>
                <c:pt idx="14">
                  <c:v>9.3934305041830761</c:v>
                </c:pt>
                <c:pt idx="15">
                  <c:v>6.6577740922223656</c:v>
                </c:pt>
                <c:pt idx="16">
                  <c:v>5.1110136898502665</c:v>
                </c:pt>
                <c:pt idx="17">
                  <c:v>4.6379596457624412</c:v>
                </c:pt>
                <c:pt idx="18">
                  <c:v>4.4524575904928954</c:v>
                </c:pt>
                <c:pt idx="19">
                  <c:v>4.5552564565399543</c:v>
                </c:pt>
                <c:pt idx="20">
                  <c:v>4.1875221903072308</c:v>
                </c:pt>
              </c:numCache>
            </c:numRef>
          </c:val>
          <c:extLst>
            <c:ext xmlns:c16="http://schemas.microsoft.com/office/drawing/2014/chart" uri="{C3380CC4-5D6E-409C-BE32-E72D297353CC}">
              <c16:uniqueId val="{00000004-F1C0-EA43-B23A-E7259E34A8D9}"/>
            </c:ext>
          </c:extLst>
        </c:ser>
        <c:ser>
          <c:idx val="2"/>
          <c:order val="5"/>
          <c:spPr>
            <a:solidFill>
              <a:srgbClr val="5FBA75"/>
            </a:solidFill>
            <a:ln w="25400">
              <a:noFill/>
            </a:ln>
          </c:spPr>
          <c:cat>
            <c:strRef>
              <c:f>'Chart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'Chart 2'!$F$36:$F$67</c:f>
              <c:numCache>
                <c:formatCode>0.0</c:formatCode>
                <c:ptCount val="26"/>
                <c:pt idx="0">
                  <c:v>6.6</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12.049919671524211</c:v>
                </c:pt>
                <c:pt idx="14">
                  <c:v>9.2740639468247714</c:v>
                </c:pt>
                <c:pt idx="15">
                  <c:v>6.442914288977418</c:v>
                </c:pt>
                <c:pt idx="16">
                  <c:v>4.633547460417053</c:v>
                </c:pt>
                <c:pt idx="17">
                  <c:v>4.0846707071302841</c:v>
                </c:pt>
                <c:pt idx="18">
                  <c:v>3.8233459426617946</c:v>
                </c:pt>
                <c:pt idx="19">
                  <c:v>3.8503220995099099</c:v>
                </c:pt>
                <c:pt idx="20">
                  <c:v>3.4067651240782428</c:v>
                </c:pt>
                <c:pt idx="21">
                  <c:v>3.1287727936846839</c:v>
                </c:pt>
                <c:pt idx="22">
                  <c:v>3.1110585397603874</c:v>
                </c:pt>
                <c:pt idx="23">
                  <c:v>3.2177392120186941</c:v>
                </c:pt>
                <c:pt idx="24">
                  <c:v>3.1788776744705789</c:v>
                </c:pt>
                <c:pt idx="25">
                  <c:v>2.9788776744705787</c:v>
                </c:pt>
              </c:numCache>
            </c:numRef>
          </c:val>
          <c:extLst>
            <c:ext xmlns:c16="http://schemas.microsoft.com/office/drawing/2014/chart" uri="{C3380CC4-5D6E-409C-BE32-E72D297353CC}">
              <c16:uniqueId val="{00000005-F1C0-EA43-B23A-E7259E34A8D9}"/>
            </c:ext>
          </c:extLst>
        </c:ser>
        <c:ser>
          <c:idx val="1"/>
          <c:order val="6"/>
          <c:spPr>
            <a:solidFill>
              <a:srgbClr val="7FC589"/>
            </a:solidFill>
            <a:ln w="25400">
              <a:noFill/>
            </a:ln>
          </c:spPr>
          <c:cat>
            <c:strRef>
              <c:f>'Chart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'Chart 2'!$E$36:$E$67</c:f>
              <c:numCache>
                <c:formatCode>0.0</c:formatCode>
                <c:ptCount val="26"/>
                <c:pt idx="0">
                  <c:v>6.5</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11.990156800980465</c:v>
                </c:pt>
                <c:pt idx="14">
                  <c:v>9.1246567704654034</c:v>
                </c:pt>
                <c:pt idx="15">
                  <c:v>6.1739813715305552</c:v>
                </c:pt>
                <c:pt idx="16">
                  <c:v>4.0359187549795781</c:v>
                </c:pt>
                <c:pt idx="17">
                  <c:v>3.3921372215262253</c:v>
                </c:pt>
                <c:pt idx="18">
                  <c:v>3.0359076768911519</c:v>
                </c:pt>
                <c:pt idx="19">
                  <c:v>2.9679790535726833</c:v>
                </c:pt>
                <c:pt idx="20">
                  <c:v>2.4295172979744311</c:v>
                </c:pt>
                <c:pt idx="21">
                  <c:v>2.1515249675808721</c:v>
                </c:pt>
                <c:pt idx="22">
                  <c:v>2.1338107136565756</c:v>
                </c:pt>
                <c:pt idx="23">
                  <c:v>2.2404913859148823</c:v>
                </c:pt>
                <c:pt idx="24">
                  <c:v>2.2016298483667671</c:v>
                </c:pt>
                <c:pt idx="25">
                  <c:v>2.0016298483667669</c:v>
                </c:pt>
              </c:numCache>
            </c:numRef>
          </c:val>
          <c:extLst>
            <c:ext xmlns:c16="http://schemas.microsoft.com/office/drawing/2014/chart" uri="{C3380CC4-5D6E-409C-BE32-E72D297353CC}">
              <c16:uniqueId val="{00000006-F1C0-EA43-B23A-E7259E34A8D9}"/>
            </c:ext>
          </c:extLst>
        </c:ser>
        <c:ser>
          <c:idx val="0"/>
          <c:order val="7"/>
          <c:spPr>
            <a:solidFill>
              <a:schemeClr val="bg1"/>
            </a:solidFill>
            <a:ln w="9525">
              <a:solidFill>
                <a:schemeClr val="bg1"/>
              </a:solidFill>
            </a:ln>
            <a:effectLst>
              <a:glow rad="38100">
                <a:schemeClr val="bg1"/>
              </a:glow>
              <a:outerShdw blurRad="76200" dist="266700" dir="8100000" kx="800400" algn="br" rotWithShape="0">
                <a:prstClr val="black">
                  <a:alpha val="0"/>
                </a:prstClr>
              </a:outerShdw>
            </a:effectLst>
          </c:spPr>
          <c:cat>
            <c:strRef>
              <c:f>'Chart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'Chart 2'!$D$36:$D$67</c:f>
              <c:numCache>
                <c:formatCode>0.0</c:formatCode>
                <c:ptCount val="26"/>
                <c:pt idx="0">
                  <c:v>6.3</c:v>
                </c:pt>
                <c:pt idx="1">
                  <c:v>2.2000000000000002</c:v>
                </c:pt>
                <c:pt idx="2">
                  <c:v>-2.8678739201036336</c:v>
                </c:pt>
                <c:pt idx="3">
                  <c:v>-7.3993502810758827</c:v>
                </c:pt>
                <c:pt idx="4">
                  <c:v>-8.4409042587792129</c:v>
                </c:pt>
                <c:pt idx="5">
                  <c:v>-3.7963848117996974</c:v>
                </c:pt>
                <c:pt idx="6">
                  <c:v>-0.63707532932409106</c:v>
                </c:pt>
                <c:pt idx="7">
                  <c:v>5.695885600009305</c:v>
                </c:pt>
                <c:pt idx="8">
                  <c:v>7.8594207190318031</c:v>
                </c:pt>
                <c:pt idx="9">
                  <c:v>8.7537305731211461</c:v>
                </c:pt>
                <c:pt idx="10">
                  <c:v>12.233524383442358</c:v>
                </c:pt>
                <c:pt idx="11">
                  <c:v>12.591589421559817</c:v>
                </c:pt>
                <c:pt idx="12">
                  <c:v>13.235914531863784</c:v>
                </c:pt>
                <c:pt idx="13">
                  <c:v>11.88969657474764</c:v>
                </c:pt>
                <c:pt idx="14">
                  <c:v>8.8735062048833431</c:v>
                </c:pt>
                <c:pt idx="15">
                  <c:v>5.7219103534828459</c:v>
                </c:pt>
                <c:pt idx="16">
                  <c:v>3.0313164926513312</c:v>
                </c:pt>
                <c:pt idx="17">
                  <c:v>2.2280018644961039</c:v>
                </c:pt>
                <c:pt idx="18">
                  <c:v>1.7122392251591561</c:v>
                </c:pt>
                <c:pt idx="19">
                  <c:v>1.484777507138813</c:v>
                </c:pt>
                <c:pt idx="20">
                  <c:v>0.78678265683868709</c:v>
                </c:pt>
                <c:pt idx="21">
                  <c:v>0.50879032644512812</c:v>
                </c:pt>
                <c:pt idx="22">
                  <c:v>0.49107607252083163</c:v>
                </c:pt>
                <c:pt idx="23">
                  <c:v>0.59775674477913832</c:v>
                </c:pt>
                <c:pt idx="24">
                  <c:v>0.55889520723102315</c:v>
                </c:pt>
                <c:pt idx="25">
                  <c:v>0.35889520723102297</c:v>
                </c:pt>
              </c:numCache>
            </c:numRef>
          </c:val>
          <c:extLst>
            <c:ext xmlns:c16="http://schemas.microsoft.com/office/drawing/2014/chart" uri="{C3380CC4-5D6E-409C-BE32-E72D297353CC}">
              <c16:uniqueId val="{00000007-F1C0-EA43-B23A-E7259E34A8D9}"/>
            </c:ext>
          </c:extLst>
        </c:ser>
        <c:dLbls>
          <c:showLegendKey val="0"/>
          <c:showVal val="0"/>
          <c:showCatName val="0"/>
          <c:showSerName val="0"/>
          <c:showPercent val="0"/>
          <c:showBubbleSize val="0"/>
        </c:dLbls>
        <c:axId val="102218368"/>
        <c:axId val="102224256"/>
      </c:areaChart>
      <c:lineChart>
        <c:grouping val="standard"/>
        <c:varyColors val="0"/>
        <c:ser>
          <c:idx val="14"/>
          <c:order val="8"/>
          <c:tx>
            <c:strRef>
              <c:f>'Chart 2'!$C$25</c:f>
              <c:strCache>
                <c:ptCount val="1"/>
                <c:pt idx="0">
                  <c:v>previous scenario</c:v>
                </c:pt>
              </c:strCache>
            </c:strRef>
          </c:tx>
          <c:spPr>
            <a:ln w="12700">
              <a:solidFill>
                <a:srgbClr val="000000"/>
              </a:solidFill>
              <a:prstDash val="lgDash"/>
            </a:ln>
          </c:spPr>
          <c:marker>
            <c:symbol val="none"/>
          </c:marker>
          <c:cat>
            <c:strRef>
              <c:f>'Chart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'Chart 2'!$C$36:$C$66</c:f>
              <c:numCache>
                <c:formatCode>0.0</c:formatCode>
                <c:ptCount val="25"/>
                <c:pt idx="0">
                  <c:v>6.9631197231161366</c:v>
                </c:pt>
                <c:pt idx="1">
                  <c:v>2.1796352687030236</c:v>
                </c:pt>
                <c:pt idx="2">
                  <c:v>-2.6343601211301291</c:v>
                </c:pt>
                <c:pt idx="3">
                  <c:v>-7.3993502810758827</c:v>
                </c:pt>
                <c:pt idx="4">
                  <c:v>-8.4409042587792129</c:v>
                </c:pt>
                <c:pt idx="5">
                  <c:v>-3.7963848117996974</c:v>
                </c:pt>
                <c:pt idx="6">
                  <c:v>-0.63707532932409094</c:v>
                </c:pt>
                <c:pt idx="7">
                  <c:v>5.695885600009305</c:v>
                </c:pt>
                <c:pt idx="8">
                  <c:v>7.8594207190318031</c:v>
                </c:pt>
                <c:pt idx="9">
                  <c:v>8.7537305731211461</c:v>
                </c:pt>
                <c:pt idx="10">
                  <c:v>12.233524383442358</c:v>
                </c:pt>
                <c:pt idx="11">
                  <c:v>12.591589421559817</c:v>
                </c:pt>
                <c:pt idx="12">
                  <c:v>12.902722114289062</c:v>
                </c:pt>
                <c:pt idx="13">
                  <c:v>11.444445821041626</c:v>
                </c:pt>
                <c:pt idx="14">
                  <c:v>8.4985947908685233</c:v>
                </c:pt>
                <c:pt idx="15">
                  <c:v>5.8353352732257662</c:v>
                </c:pt>
                <c:pt idx="16">
                  <c:v>4.8012368204396694</c:v>
                </c:pt>
                <c:pt idx="17">
                  <c:v>4.6865167916906785</c:v>
                </c:pt>
                <c:pt idx="18">
                  <c:v>4.8646656413473295</c:v>
                </c:pt>
                <c:pt idx="19">
                  <c:v>5.1551493061330973</c:v>
                </c:pt>
                <c:pt idx="20">
                  <c:v>4.9541355141422372</c:v>
                </c:pt>
                <c:pt idx="21">
                  <c:v>4.6607121500164226</c:v>
                </c:pt>
                <c:pt idx="22">
                  <c:v>4.6918855923845797</c:v>
                </c:pt>
                <c:pt idx="23">
                  <c:v>4.8993155088433724</c:v>
                </c:pt>
                <c:pt idx="24">
                  <c:v>4.9000000000000004</c:v>
                </c:pt>
              </c:numCache>
            </c:numRef>
          </c:val>
          <c:smooth val="0"/>
          <c:extLst>
            <c:ext xmlns:c16="http://schemas.microsoft.com/office/drawing/2014/chart" uri="{C3380CC4-5D6E-409C-BE32-E72D297353CC}">
              <c16:uniqueId val="{00000008-F1C0-EA43-B23A-E7259E34A8D9}"/>
            </c:ext>
          </c:extLst>
        </c:ser>
        <c:ser>
          <c:idx val="9"/>
          <c:order val="9"/>
          <c:tx>
            <c:strRef>
              <c:f>'Chart 2'!$B$25</c:f>
              <c:strCache>
                <c:ptCount val="1"/>
                <c:pt idx="0">
                  <c:v>central</c:v>
                </c:pt>
              </c:strCache>
            </c:strRef>
          </c:tx>
          <c:spPr>
            <a:ln w="25400">
              <a:solidFill>
                <a:srgbClr val="001100"/>
              </a:solidFill>
              <a:prstDash val="solid"/>
            </a:ln>
          </c:spPr>
          <c:marker>
            <c:symbol val="none"/>
          </c:marker>
          <c:cat>
            <c:strRef>
              <c:f>'Chart 2'!$A$36:$A$67</c:f>
              <c:strCache>
                <c:ptCount val="26"/>
                <c:pt idx="0">
                  <c:v>I/20</c:v>
                </c:pt>
                <c:pt idx="1">
                  <c:v>II</c:v>
                </c:pt>
                <c:pt idx="2">
                  <c:v>III</c:v>
                </c:pt>
                <c:pt idx="3">
                  <c:v>IV</c:v>
                </c:pt>
                <c:pt idx="4">
                  <c:v>I/21</c:v>
                </c:pt>
                <c:pt idx="5">
                  <c:v>II</c:v>
                </c:pt>
                <c:pt idx="6">
                  <c:v>III</c:v>
                </c:pt>
                <c:pt idx="7">
                  <c:v>IV</c:v>
                </c:pt>
                <c:pt idx="8">
                  <c:v>I/22</c:v>
                </c:pt>
                <c:pt idx="9">
                  <c:v>II</c:v>
                </c:pt>
                <c:pt idx="10">
                  <c:v>III</c:v>
                </c:pt>
                <c:pt idx="11">
                  <c:v>IV</c:v>
                </c:pt>
                <c:pt idx="12">
                  <c:v>I/23</c:v>
                </c:pt>
                <c:pt idx="13">
                  <c:v>II</c:v>
                </c:pt>
                <c:pt idx="14">
                  <c:v>III</c:v>
                </c:pt>
                <c:pt idx="15">
                  <c:v>IV</c:v>
                </c:pt>
                <c:pt idx="16">
                  <c:v>I/24</c:v>
                </c:pt>
                <c:pt idx="17">
                  <c:v>II</c:v>
                </c:pt>
                <c:pt idx="18">
                  <c:v>III</c:v>
                </c:pt>
                <c:pt idx="19">
                  <c:v>IV</c:v>
                </c:pt>
                <c:pt idx="20">
                  <c:v>I/25</c:v>
                </c:pt>
                <c:pt idx="21">
                  <c:v>II</c:v>
                </c:pt>
                <c:pt idx="22">
                  <c:v>III</c:v>
                </c:pt>
                <c:pt idx="23">
                  <c:v>IV</c:v>
                </c:pt>
                <c:pt idx="24">
                  <c:v>I/26</c:v>
                </c:pt>
                <c:pt idx="25">
                  <c:v>II</c:v>
                </c:pt>
              </c:strCache>
            </c:strRef>
          </c:cat>
          <c:val>
            <c:numRef>
              <c:f>'Chart 2'!$B$36:$B$67</c:f>
              <c:numCache>
                <c:formatCode>0.0</c:formatCode>
                <c:ptCount val="26"/>
                <c:pt idx="0">
                  <c:v>6.9631197231161366</c:v>
                </c:pt>
                <c:pt idx="1">
                  <c:v>2.1796352687030236</c:v>
                </c:pt>
                <c:pt idx="2">
                  <c:v>-2.6343601211301291</c:v>
                </c:pt>
                <c:pt idx="3">
                  <c:v>-7.3993502810758827</c:v>
                </c:pt>
                <c:pt idx="4">
                  <c:v>-8.4409042587792129</c:v>
                </c:pt>
                <c:pt idx="5">
                  <c:v>-3.7963848117996974</c:v>
                </c:pt>
                <c:pt idx="6">
                  <c:v>-0.63707532932409094</c:v>
                </c:pt>
                <c:pt idx="7">
                  <c:v>5.695885600009305</c:v>
                </c:pt>
                <c:pt idx="8">
                  <c:v>7.8594207190318031</c:v>
                </c:pt>
                <c:pt idx="9">
                  <c:v>8.7537305731211461</c:v>
                </c:pt>
                <c:pt idx="10">
                  <c:v>12.233524383442358</c:v>
                </c:pt>
                <c:pt idx="11">
                  <c:v>12.591589421559817</c:v>
                </c:pt>
                <c:pt idx="12">
                  <c:v>13.235914531863784</c:v>
                </c:pt>
                <c:pt idx="13">
                  <c:v>12.161289065118936</c:v>
                </c:pt>
                <c:pt idx="14">
                  <c:v>9.5524874308115812</c:v>
                </c:pt>
                <c:pt idx="15">
                  <c:v>6.9440765601536754</c:v>
                </c:pt>
                <c:pt idx="16">
                  <c:v>5.7472413963642879</c:v>
                </c:pt>
                <c:pt idx="17">
                  <c:v>5.3752217404730658</c:v>
                </c:pt>
                <c:pt idx="18">
                  <c:v>5.290754073400123</c:v>
                </c:pt>
                <c:pt idx="19">
                  <c:v>5.4945873276437851</c:v>
                </c:pt>
                <c:pt idx="20">
                  <c:v>5.2278874496076639</c:v>
                </c:pt>
                <c:pt idx="21">
                  <c:v>4.949895119214105</c:v>
                </c:pt>
                <c:pt idx="22">
                  <c:v>4.9321808652898085</c:v>
                </c:pt>
                <c:pt idx="23">
                  <c:v>5.0388615375481152</c:v>
                </c:pt>
                <c:pt idx="24">
                  <c:v>5</c:v>
                </c:pt>
                <c:pt idx="25">
                  <c:v>4.8</c:v>
                </c:pt>
              </c:numCache>
            </c:numRef>
          </c:val>
          <c:smooth val="0"/>
          <c:extLst>
            <c:ext xmlns:c16="http://schemas.microsoft.com/office/drawing/2014/chart" uri="{C3380CC4-5D6E-409C-BE32-E72D297353CC}">
              <c16:uniqueId val="{00000009-F1C0-EA43-B23A-E7259E34A8D9}"/>
            </c:ext>
          </c:extLst>
        </c:ser>
        <c:dLbls>
          <c:showLegendKey val="0"/>
          <c:showVal val="0"/>
          <c:showCatName val="0"/>
          <c:showSerName val="0"/>
          <c:showPercent val="0"/>
          <c:showBubbleSize val="0"/>
        </c:dLbls>
        <c:marker val="1"/>
        <c:smooth val="0"/>
        <c:axId val="102218368"/>
        <c:axId val="102224256"/>
      </c:lineChart>
      <c:catAx>
        <c:axId val="102218368"/>
        <c:scaling>
          <c:orientation val="minMax"/>
        </c:scaling>
        <c:delete val="0"/>
        <c:axPos val="b"/>
        <c:numFmt formatCode="General" sourceLinked="1"/>
        <c:majorTickMark val="out"/>
        <c:minorTickMark val="none"/>
        <c:tickLblPos val="low"/>
        <c:spPr>
          <a:ln w="9525">
            <a:noFill/>
          </a:ln>
        </c:spPr>
        <c:txPr>
          <a:bodyPr rot="-5400000" vert="horz"/>
          <a:lstStyle/>
          <a:p>
            <a:pPr>
              <a:defRPr sz="600" b="0" i="0" u="none" strike="noStrike" baseline="0">
                <a:solidFill>
                  <a:srgbClr val="000000"/>
                </a:solidFill>
                <a:latin typeface="GHEA Grapalat" panose="02000506050000020003" pitchFamily="50" charset="0"/>
                <a:ea typeface="Arial"/>
                <a:cs typeface="Arial"/>
              </a:defRPr>
            </a:pPr>
            <a:endParaRPr lang="en-US"/>
          </a:p>
        </c:txPr>
        <c:crossAx val="102224256"/>
        <c:crossesAt val="-11"/>
        <c:auto val="1"/>
        <c:lblAlgn val="ctr"/>
        <c:lblOffset val="100"/>
        <c:tickLblSkip val="1"/>
        <c:tickMarkSkip val="1"/>
        <c:noMultiLvlLbl val="0"/>
      </c:catAx>
      <c:valAx>
        <c:axId val="102224256"/>
        <c:scaling>
          <c:orientation val="minMax"/>
          <c:max val="15"/>
          <c:min val="-11"/>
        </c:scaling>
        <c:delete val="0"/>
        <c:axPos val="l"/>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GHEA Grapalat" panose="02000506050000020003" pitchFamily="50" charset="0"/>
                <a:ea typeface="Arial"/>
                <a:cs typeface="Arial"/>
              </a:defRPr>
            </a:pPr>
            <a:endParaRPr lang="en-US"/>
          </a:p>
        </c:txPr>
        <c:crossAx val="102218368"/>
        <c:crosses val="autoZero"/>
        <c:crossBetween val="between"/>
      </c:valAx>
      <c:spPr>
        <a:noFill/>
        <a:ln w="25400">
          <a:noFill/>
        </a:ln>
      </c:spPr>
    </c:plotArea>
    <c:legend>
      <c:legendPos val="r"/>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2.4514285714285707E-2"/>
          <c:y val="0.88471693858364353"/>
          <c:w val="0.59787423149574848"/>
          <c:h val="0.10400328395785935"/>
        </c:manualLayout>
      </c:layout>
      <c:overlay val="0"/>
      <c:spPr>
        <a:solidFill>
          <a:srgbClr val="FFFFFF"/>
        </a:solidFill>
        <a:ln w="25400">
          <a:noFill/>
        </a:ln>
      </c:spPr>
      <c:txPr>
        <a:bodyPr/>
        <a:lstStyle/>
        <a:p>
          <a:pPr>
            <a:defRPr sz="800" b="0" i="1" u="none" strike="noStrike" baseline="-14000">
              <a:solidFill>
                <a:srgbClr val="000000"/>
              </a:solidFill>
              <a:latin typeface="GHEA Grapalat" panose="02000506050000020003" pitchFamily="50" charset="0"/>
              <a:ea typeface="Arial Armenian"/>
              <a:cs typeface="Arial Armenian"/>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4921259845" footer="0.4921259845"/>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51444627889256"/>
          <c:y val="5.9065770668181708E-2"/>
          <c:w val="0.87044386588773159"/>
          <c:h val="0.6439086304233349"/>
        </c:manualLayout>
      </c:layout>
      <c:barChart>
        <c:barDir val="col"/>
        <c:grouping val="stacked"/>
        <c:varyColors val="0"/>
        <c:ser>
          <c:idx val="1"/>
          <c:order val="1"/>
          <c:tx>
            <c:strRef>
              <c:f>'Chart 19'!$A$3</c:f>
              <c:strCache>
                <c:ptCount val="1"/>
                <c:pt idx="0">
                  <c:v>Private spending</c:v>
                </c:pt>
              </c:strCache>
            </c:strRef>
          </c:tx>
          <c:spPr>
            <a:solidFill>
              <a:sysClr val="windowText" lastClr="000000">
                <a:lumMod val="50000"/>
                <a:lumOff val="50000"/>
              </a:sysClr>
            </a:solidFill>
          </c:spPr>
          <c:invertIfNegative val="0"/>
          <c:cat>
            <c:numRef>
              <c:f>'Chart 19'!$E$1:$M$1</c:f>
              <c:numCache>
                <c:formatCode>General</c:formatCode>
                <c:ptCount val="6"/>
                <c:pt idx="0">
                  <c:v>2020</c:v>
                </c:pt>
                <c:pt idx="1">
                  <c:v>2021</c:v>
                </c:pt>
                <c:pt idx="2">
                  <c:v>2022</c:v>
                </c:pt>
                <c:pt idx="3">
                  <c:v>2023</c:v>
                </c:pt>
                <c:pt idx="4">
                  <c:v>2024</c:v>
                </c:pt>
                <c:pt idx="5">
                  <c:v>2025</c:v>
                </c:pt>
              </c:numCache>
            </c:numRef>
          </c:cat>
          <c:val>
            <c:numRef>
              <c:f>'Chart 19'!$E$3:$M$3</c:f>
              <c:numCache>
                <c:formatCode>0.0</c:formatCode>
                <c:ptCount val="6"/>
                <c:pt idx="0">
                  <c:v>-13.448422541328343</c:v>
                </c:pt>
                <c:pt idx="1">
                  <c:v>4.0976987838992835</c:v>
                </c:pt>
                <c:pt idx="2" formatCode="General">
                  <c:v>6</c:v>
                </c:pt>
                <c:pt idx="3" formatCode="General">
                  <c:v>5.3</c:v>
                </c:pt>
                <c:pt idx="4" formatCode="General">
                  <c:v>4</c:v>
                </c:pt>
                <c:pt idx="5" formatCode="General">
                  <c:v>4.4000000000000004</c:v>
                </c:pt>
              </c:numCache>
            </c:numRef>
          </c:val>
          <c:extLst>
            <c:ext xmlns:c16="http://schemas.microsoft.com/office/drawing/2014/chart" uri="{C3380CC4-5D6E-409C-BE32-E72D297353CC}">
              <c16:uniqueId val="{00000001-D10B-4143-8CB2-114CBD32C340}"/>
            </c:ext>
          </c:extLst>
        </c:ser>
        <c:ser>
          <c:idx val="2"/>
          <c:order val="2"/>
          <c:tx>
            <c:strRef>
              <c:f>'Chart 19'!$A$4</c:f>
              <c:strCache>
                <c:ptCount val="1"/>
                <c:pt idx="0">
                  <c:v>Public expenditures</c:v>
                </c:pt>
              </c:strCache>
            </c:strRef>
          </c:tx>
          <c:invertIfNegative val="0"/>
          <c:cat>
            <c:numRef>
              <c:f>'Chart 19'!$E$1:$M$1</c:f>
              <c:numCache>
                <c:formatCode>General</c:formatCode>
                <c:ptCount val="6"/>
                <c:pt idx="0">
                  <c:v>2020</c:v>
                </c:pt>
                <c:pt idx="1">
                  <c:v>2021</c:v>
                </c:pt>
                <c:pt idx="2">
                  <c:v>2022</c:v>
                </c:pt>
                <c:pt idx="3">
                  <c:v>2023</c:v>
                </c:pt>
                <c:pt idx="4">
                  <c:v>2024</c:v>
                </c:pt>
                <c:pt idx="5">
                  <c:v>2025</c:v>
                </c:pt>
              </c:numCache>
            </c:numRef>
          </c:cat>
          <c:val>
            <c:numRef>
              <c:f>'Chart 19'!$E$4:$M$4</c:f>
              <c:numCache>
                <c:formatCode>0.0</c:formatCode>
                <c:ptCount val="6"/>
                <c:pt idx="0">
                  <c:v>2.3513164884384969</c:v>
                </c:pt>
                <c:pt idx="1">
                  <c:v>0.89022940926577276</c:v>
                </c:pt>
                <c:pt idx="2" formatCode="General">
                  <c:v>2.4</c:v>
                </c:pt>
                <c:pt idx="3" formatCode="General">
                  <c:v>3.6</c:v>
                </c:pt>
                <c:pt idx="4" formatCode="General">
                  <c:v>0.5</c:v>
                </c:pt>
                <c:pt idx="5" formatCode="General">
                  <c:v>1</c:v>
                </c:pt>
              </c:numCache>
            </c:numRef>
          </c:val>
          <c:extLst>
            <c:ext xmlns:c16="http://schemas.microsoft.com/office/drawing/2014/chart" uri="{C3380CC4-5D6E-409C-BE32-E72D297353CC}">
              <c16:uniqueId val="{00000002-D10B-4143-8CB2-114CBD32C340}"/>
            </c:ext>
          </c:extLst>
        </c:ser>
        <c:ser>
          <c:idx val="3"/>
          <c:order val="3"/>
          <c:tx>
            <c:strRef>
              <c:f>'Chart 19'!$A$5</c:f>
              <c:strCache>
                <c:ptCount val="1"/>
                <c:pt idx="0">
                  <c:v>Net export</c:v>
                </c:pt>
              </c:strCache>
            </c:strRef>
          </c:tx>
          <c:spPr>
            <a:solidFill>
              <a:srgbClr val="ED7D31"/>
            </a:solidFill>
          </c:spPr>
          <c:invertIfNegative val="0"/>
          <c:cat>
            <c:numRef>
              <c:f>'Chart 19'!$E$1:$M$1</c:f>
              <c:numCache>
                <c:formatCode>General</c:formatCode>
                <c:ptCount val="6"/>
                <c:pt idx="0">
                  <c:v>2020</c:v>
                </c:pt>
                <c:pt idx="1">
                  <c:v>2021</c:v>
                </c:pt>
                <c:pt idx="2">
                  <c:v>2022</c:v>
                </c:pt>
                <c:pt idx="3">
                  <c:v>2023</c:v>
                </c:pt>
                <c:pt idx="4">
                  <c:v>2024</c:v>
                </c:pt>
                <c:pt idx="5">
                  <c:v>2025</c:v>
                </c:pt>
              </c:numCache>
            </c:numRef>
          </c:cat>
          <c:val>
            <c:numRef>
              <c:f>'Chart 19'!$E$5:$M$5</c:f>
              <c:numCache>
                <c:formatCode>0.0</c:formatCode>
                <c:ptCount val="6"/>
                <c:pt idx="0">
                  <c:v>3.3</c:v>
                </c:pt>
                <c:pt idx="1">
                  <c:v>0.13924413865511465</c:v>
                </c:pt>
                <c:pt idx="2" formatCode="General">
                  <c:v>4.7</c:v>
                </c:pt>
                <c:pt idx="3" formatCode="General">
                  <c:v>-2.1</c:v>
                </c:pt>
                <c:pt idx="4" formatCode="General">
                  <c:v>0.9</c:v>
                </c:pt>
                <c:pt idx="5" formatCode="General">
                  <c:v>-0.1</c:v>
                </c:pt>
              </c:numCache>
            </c:numRef>
          </c:val>
          <c:extLst>
            <c:ext xmlns:c16="http://schemas.microsoft.com/office/drawing/2014/chart" uri="{C3380CC4-5D6E-409C-BE32-E72D297353CC}">
              <c16:uniqueId val="{00000001-ED27-4034-9304-714996EC0A23}"/>
            </c:ext>
          </c:extLst>
        </c:ser>
        <c:dLbls>
          <c:showLegendKey val="0"/>
          <c:showVal val="0"/>
          <c:showCatName val="0"/>
          <c:showSerName val="0"/>
          <c:showPercent val="0"/>
          <c:showBubbleSize val="0"/>
        </c:dLbls>
        <c:gapWidth val="150"/>
        <c:overlap val="100"/>
        <c:axId val="119888128"/>
        <c:axId val="119889920"/>
      </c:barChart>
      <c:lineChart>
        <c:grouping val="standard"/>
        <c:varyColors val="0"/>
        <c:ser>
          <c:idx val="0"/>
          <c:order val="0"/>
          <c:tx>
            <c:strRef>
              <c:f>'Chart 19'!$A$2</c:f>
              <c:strCache>
                <c:ptCount val="1"/>
                <c:pt idx="0">
                  <c:v>Economic growth</c:v>
                </c:pt>
              </c:strCache>
            </c:strRef>
          </c:tx>
          <c:spPr>
            <a:ln w="19050">
              <a:solidFill>
                <a:srgbClr val="C00000"/>
              </a:solidFill>
            </a:ln>
          </c:spPr>
          <c:marker>
            <c:symbol val="none"/>
          </c:marker>
          <c:cat>
            <c:numRef>
              <c:f>'Chart 19'!$E$1:$M$1</c:f>
              <c:numCache>
                <c:formatCode>General</c:formatCode>
                <c:ptCount val="6"/>
                <c:pt idx="0">
                  <c:v>2020</c:v>
                </c:pt>
                <c:pt idx="1">
                  <c:v>2021</c:v>
                </c:pt>
                <c:pt idx="2">
                  <c:v>2022</c:v>
                </c:pt>
                <c:pt idx="3">
                  <c:v>2023</c:v>
                </c:pt>
                <c:pt idx="4">
                  <c:v>2024</c:v>
                </c:pt>
                <c:pt idx="5">
                  <c:v>2025</c:v>
                </c:pt>
              </c:numCache>
            </c:numRef>
          </c:cat>
          <c:val>
            <c:numRef>
              <c:f>'Chart 19'!$E$2:$M$2</c:f>
              <c:numCache>
                <c:formatCode>0.0</c:formatCode>
                <c:ptCount val="6"/>
                <c:pt idx="0">
                  <c:v>-7.3993502810758827</c:v>
                </c:pt>
                <c:pt idx="1">
                  <c:v>5.695885600009305</c:v>
                </c:pt>
                <c:pt idx="2" formatCode="General">
                  <c:v>12.6</c:v>
                </c:pt>
                <c:pt idx="3" formatCode="General">
                  <c:v>6.9</c:v>
                </c:pt>
                <c:pt idx="4" formatCode="General">
                  <c:v>5.5</c:v>
                </c:pt>
                <c:pt idx="5" formatCode="General">
                  <c:v>4.9000000000000004</c:v>
                </c:pt>
              </c:numCache>
            </c:numRef>
          </c:val>
          <c:smooth val="0"/>
          <c:extLst>
            <c:ext xmlns:c16="http://schemas.microsoft.com/office/drawing/2014/chart" uri="{C3380CC4-5D6E-409C-BE32-E72D297353CC}">
              <c16:uniqueId val="{00000000-D10B-4143-8CB2-114CBD32C340}"/>
            </c:ext>
          </c:extLst>
        </c:ser>
        <c:dLbls>
          <c:showLegendKey val="0"/>
          <c:showVal val="0"/>
          <c:showCatName val="0"/>
          <c:showSerName val="0"/>
          <c:showPercent val="0"/>
          <c:showBubbleSize val="0"/>
        </c:dLbls>
        <c:marker val="1"/>
        <c:smooth val="0"/>
        <c:axId val="119888128"/>
        <c:axId val="119889920"/>
      </c:lineChart>
      <c:catAx>
        <c:axId val="119888128"/>
        <c:scaling>
          <c:orientation val="minMax"/>
        </c:scaling>
        <c:delete val="0"/>
        <c:axPos val="b"/>
        <c:numFmt formatCode="General" sourceLinked="1"/>
        <c:majorTickMark val="out"/>
        <c:minorTickMark val="none"/>
        <c:tickLblPos val="low"/>
        <c:spPr>
          <a:ln>
            <a:solidFill>
              <a:sysClr val="windowText" lastClr="000000"/>
            </a:solidFill>
          </a:ln>
        </c:spPr>
        <c:txPr>
          <a:bodyPr/>
          <a:lstStyle/>
          <a:p>
            <a:pPr>
              <a:defRPr sz="600">
                <a:latin typeface="GHEA Grapalat" panose="02000506050000020003" pitchFamily="50" charset="0"/>
              </a:defRPr>
            </a:pPr>
            <a:endParaRPr lang="en-US"/>
          </a:p>
        </c:txPr>
        <c:crossAx val="119889920"/>
        <c:crosses val="autoZero"/>
        <c:auto val="1"/>
        <c:lblAlgn val="ctr"/>
        <c:lblOffset val="100"/>
        <c:noMultiLvlLbl val="0"/>
      </c:catAx>
      <c:valAx>
        <c:axId val="119889920"/>
        <c:scaling>
          <c:orientation val="minMax"/>
        </c:scaling>
        <c:delete val="0"/>
        <c:axPos val="l"/>
        <c:numFmt formatCode="0" sourceLinked="0"/>
        <c:majorTickMark val="out"/>
        <c:minorTickMark val="none"/>
        <c:tickLblPos val="nextTo"/>
        <c:spPr>
          <a:ln>
            <a:solidFill>
              <a:sysClr val="windowText" lastClr="000000"/>
            </a:solidFill>
          </a:ln>
        </c:spPr>
        <c:txPr>
          <a:bodyPr/>
          <a:lstStyle/>
          <a:p>
            <a:pPr>
              <a:defRPr sz="600">
                <a:latin typeface="GHEA Grapalat" panose="02000506050000020003" pitchFamily="50" charset="0"/>
              </a:defRPr>
            </a:pPr>
            <a:endParaRPr lang="en-US"/>
          </a:p>
        </c:txPr>
        <c:crossAx val="119888128"/>
        <c:crosses val="autoZero"/>
        <c:crossBetween val="between"/>
      </c:valAx>
      <c:spPr>
        <a:noFill/>
      </c:spPr>
    </c:plotArea>
    <c:legend>
      <c:legendPos val="tr"/>
      <c:layout>
        <c:manualLayout>
          <c:xMode val="edge"/>
          <c:yMode val="edge"/>
          <c:x val="1.0716440182880366E-2"/>
          <c:y val="0.82837122717017664"/>
          <c:w val="0.98004475664123747"/>
          <c:h val="0.17162896772734867"/>
        </c:manualLayout>
      </c:layout>
      <c:overlay val="0"/>
      <c:txPr>
        <a:bodyPr/>
        <a:lstStyle/>
        <a:p>
          <a:pPr>
            <a:defRPr sz="800" i="1" baseline="-14000">
              <a:latin typeface="GHEA Grapalat" panose="02000506050000020003" pitchFamily="50"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501608944494781E-2"/>
          <c:y val="4.864439242391997E-2"/>
          <c:w val="0.91087698412698415"/>
          <c:h val="0.50587586435416498"/>
        </c:manualLayout>
      </c:layout>
      <c:barChart>
        <c:barDir val="col"/>
        <c:grouping val="clustered"/>
        <c:varyColors val="0"/>
        <c:ser>
          <c:idx val="2"/>
          <c:order val="2"/>
          <c:tx>
            <c:strRef>
              <c:f>'Chart 20'!$A$4</c:f>
              <c:strCache>
                <c:ptCount val="1"/>
                <c:pt idx="0">
                  <c:v>Balance of trade, scenario </c:v>
                </c:pt>
              </c:strCache>
            </c:strRef>
          </c:tx>
          <c:spPr>
            <a:solidFill>
              <a:schemeClr val="bg1">
                <a:lumMod val="50000"/>
              </a:schemeClr>
            </a:solidFill>
          </c:spPr>
          <c:invertIfNegative val="0"/>
          <c:cat>
            <c:strRef>
              <c:f>'Chart 20'!$B$1:$K$1</c:f>
              <c:strCache>
                <c:ptCount val="6"/>
                <c:pt idx="0">
                  <c:v>2020</c:v>
                </c:pt>
                <c:pt idx="1">
                  <c:v>2021</c:v>
                </c:pt>
                <c:pt idx="2">
                  <c:v>2022</c:v>
                </c:pt>
                <c:pt idx="3">
                  <c:v>2023</c:v>
                </c:pt>
                <c:pt idx="4">
                  <c:v>2024</c:v>
                </c:pt>
                <c:pt idx="5">
                  <c:v>2025</c:v>
                </c:pt>
              </c:strCache>
            </c:strRef>
          </c:cat>
          <c:val>
            <c:numRef>
              <c:f>'Chart 20'!$B$4:$K$4</c:f>
              <c:numCache>
                <c:formatCode>0.0</c:formatCode>
                <c:ptCount val="6"/>
                <c:pt idx="0">
                  <c:v>-10.004797887009472</c:v>
                </c:pt>
                <c:pt idx="1">
                  <c:v>-7.9202647550347685</c:v>
                </c:pt>
                <c:pt idx="2">
                  <c:v>-2.1389193877089778</c:v>
                </c:pt>
                <c:pt idx="3">
                  <c:v>-2.9128585320291145</c:v>
                </c:pt>
                <c:pt idx="4">
                  <c:v>-2.8775052149020874</c:v>
                </c:pt>
                <c:pt idx="5">
                  <c:v>-2.9449772591441477</c:v>
                </c:pt>
              </c:numCache>
            </c:numRef>
          </c:val>
          <c:extLst>
            <c:ext xmlns:c16="http://schemas.microsoft.com/office/drawing/2014/chart" uri="{C3380CC4-5D6E-409C-BE32-E72D297353CC}">
              <c16:uniqueId val="{00000000-0D70-4806-8E7F-9FDBFA17BC84}"/>
            </c:ext>
          </c:extLst>
        </c:ser>
        <c:ser>
          <c:idx val="3"/>
          <c:order val="3"/>
          <c:tx>
            <c:strRef>
              <c:f>'Chart 20'!$A$6</c:f>
              <c:strCache>
                <c:ptCount val="1"/>
                <c:pt idx="0">
                  <c:v>Balance of trade, previous quarter's scenario </c:v>
                </c:pt>
              </c:strCache>
            </c:strRef>
          </c:tx>
          <c:spPr>
            <a:solidFill>
              <a:schemeClr val="accent2"/>
            </a:solidFill>
          </c:spPr>
          <c:invertIfNegative val="0"/>
          <c:cat>
            <c:strRef>
              <c:f>'Chart 20'!$B$1:$K$1</c:f>
              <c:strCache>
                <c:ptCount val="6"/>
                <c:pt idx="0">
                  <c:v>2020</c:v>
                </c:pt>
                <c:pt idx="1">
                  <c:v>2021</c:v>
                </c:pt>
                <c:pt idx="2">
                  <c:v>2022</c:v>
                </c:pt>
                <c:pt idx="3">
                  <c:v>2023</c:v>
                </c:pt>
                <c:pt idx="4">
                  <c:v>2024</c:v>
                </c:pt>
                <c:pt idx="5">
                  <c:v>2025</c:v>
                </c:pt>
              </c:strCache>
            </c:strRef>
          </c:cat>
          <c:val>
            <c:numRef>
              <c:f>'Chart 20'!$B$6:$K$6</c:f>
              <c:numCache>
                <c:formatCode>0.0</c:formatCode>
                <c:ptCount val="6"/>
                <c:pt idx="0">
                  <c:v>-10.004797887009472</c:v>
                </c:pt>
                <c:pt idx="1">
                  <c:v>-7.9202647550347685</c:v>
                </c:pt>
                <c:pt idx="2">
                  <c:v>-2.1389193877089778</c:v>
                </c:pt>
                <c:pt idx="3">
                  <c:v>-3.6050331262989919</c:v>
                </c:pt>
                <c:pt idx="4">
                  <c:v>-3.1959459154405998</c:v>
                </c:pt>
                <c:pt idx="5">
                  <c:v>-3.259739006136666</c:v>
                </c:pt>
              </c:numCache>
            </c:numRef>
          </c:val>
          <c:extLst>
            <c:ext xmlns:c16="http://schemas.microsoft.com/office/drawing/2014/chart" uri="{C3380CC4-5D6E-409C-BE32-E72D297353CC}">
              <c16:uniqueId val="{00000001-0D70-4806-8E7F-9FDBFA17BC84}"/>
            </c:ext>
          </c:extLst>
        </c:ser>
        <c:ser>
          <c:idx val="4"/>
          <c:order val="4"/>
          <c:tx>
            <c:strRef>
              <c:f>'Chart 20'!$A$5</c:f>
              <c:strCache>
                <c:ptCount val="1"/>
                <c:pt idx="0">
                  <c:v>Money transfers, scenario</c:v>
                </c:pt>
              </c:strCache>
            </c:strRef>
          </c:tx>
          <c:invertIfNegative val="0"/>
          <c:val>
            <c:numRef>
              <c:f>'Chart 20'!$C$5:$K$5</c:f>
              <c:numCache>
                <c:formatCode>0.0</c:formatCode>
                <c:ptCount val="6"/>
                <c:pt idx="0">
                  <c:v>8.2800630230540584</c:v>
                </c:pt>
                <c:pt idx="1">
                  <c:v>8.8873922677755441</c:v>
                </c:pt>
                <c:pt idx="2">
                  <c:v>7.6153577002504687</c:v>
                </c:pt>
                <c:pt idx="3">
                  <c:v>4.4554269345400686</c:v>
                </c:pt>
                <c:pt idx="4">
                  <c:v>4.8321967409523836</c:v>
                </c:pt>
                <c:pt idx="5">
                  <c:v>4.1824802478214504</c:v>
                </c:pt>
              </c:numCache>
            </c:numRef>
          </c:val>
          <c:extLst>
            <c:ext xmlns:c16="http://schemas.microsoft.com/office/drawing/2014/chart" uri="{C3380CC4-5D6E-409C-BE32-E72D297353CC}">
              <c16:uniqueId val="{00000003-DD37-47F3-86C1-09EF0C7B9688}"/>
            </c:ext>
          </c:extLst>
        </c:ser>
        <c:ser>
          <c:idx val="5"/>
          <c:order val="5"/>
          <c:tx>
            <c:strRef>
              <c:f>'Chart 20'!$A$7</c:f>
              <c:strCache>
                <c:ptCount val="1"/>
                <c:pt idx="0">
                  <c:v>Money transfers, previous quarter's scenario</c:v>
                </c:pt>
              </c:strCache>
            </c:strRef>
          </c:tx>
          <c:invertIfNegative val="0"/>
          <c:val>
            <c:numRef>
              <c:f>'Chart 20'!$C$7:$K$7</c:f>
              <c:numCache>
                <c:formatCode>0.0</c:formatCode>
                <c:ptCount val="6"/>
                <c:pt idx="0">
                  <c:v>8.2800630230540584</c:v>
                </c:pt>
                <c:pt idx="1">
                  <c:v>8.8873922677755441</c:v>
                </c:pt>
                <c:pt idx="2">
                  <c:v>8.3251005143702326</c:v>
                </c:pt>
                <c:pt idx="3">
                  <c:v>5.5702814493610013</c:v>
                </c:pt>
                <c:pt idx="4">
                  <c:v>5.358256166183752</c:v>
                </c:pt>
                <c:pt idx="5">
                  <c:v>4.6987978318448311</c:v>
                </c:pt>
              </c:numCache>
            </c:numRef>
          </c:val>
          <c:extLst>
            <c:ext xmlns:c16="http://schemas.microsoft.com/office/drawing/2014/chart" uri="{C3380CC4-5D6E-409C-BE32-E72D297353CC}">
              <c16:uniqueId val="{00000004-DD37-47F3-86C1-09EF0C7B9688}"/>
            </c:ext>
          </c:extLst>
        </c:ser>
        <c:dLbls>
          <c:showLegendKey val="0"/>
          <c:showVal val="0"/>
          <c:showCatName val="0"/>
          <c:showSerName val="0"/>
          <c:showPercent val="0"/>
          <c:showBubbleSize val="0"/>
        </c:dLbls>
        <c:gapWidth val="150"/>
        <c:axId val="120556928"/>
        <c:axId val="120575104"/>
      </c:barChart>
      <c:lineChart>
        <c:grouping val="standard"/>
        <c:varyColors val="0"/>
        <c:ser>
          <c:idx val="0"/>
          <c:order val="0"/>
          <c:tx>
            <c:strRef>
              <c:f>'Chart 20'!$A$2</c:f>
              <c:strCache>
                <c:ptCount val="1"/>
                <c:pt idx="0">
                  <c:v>Current account, scenario</c:v>
                </c:pt>
              </c:strCache>
            </c:strRef>
          </c:tx>
          <c:spPr>
            <a:ln w="12700">
              <a:solidFill>
                <a:srgbClr val="002060"/>
              </a:solidFill>
            </a:ln>
          </c:spPr>
          <c:marker>
            <c:symbol val="none"/>
          </c:marker>
          <c:dLbls>
            <c:dLbl>
              <c:idx val="0"/>
              <c:layout>
                <c:manualLayout>
                  <c:x val="-0.10583333333333333"/>
                  <c:y val="-2.83768571759262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F32-4A99-B91E-5507D4BD8416}"/>
                </c:ext>
              </c:extLst>
            </c:dLbl>
            <c:dLbl>
              <c:idx val="1"/>
              <c:layout>
                <c:manualLayout>
                  <c:x val="-7.5595213640725301E-2"/>
                  <c:y val="9.02853162772129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32-4A99-B91E-5507D4BD8416}"/>
                </c:ext>
              </c:extLst>
            </c:dLbl>
            <c:dLbl>
              <c:idx val="2"/>
              <c:layout>
                <c:manualLayout>
                  <c:x val="-8.8191210141285531E-2"/>
                  <c:y val="9.3620564871251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F32-4A99-B91E-5507D4BD8416}"/>
                </c:ext>
              </c:extLst>
            </c:dLbl>
            <c:dLbl>
              <c:idx val="3"/>
              <c:layout>
                <c:manualLayout>
                  <c:x val="-8.4050770249463572E-2"/>
                  <c:y val="6.2380865182549858E-2"/>
                </c:manualLayout>
              </c:layout>
              <c:showLegendKey val="0"/>
              <c:showVal val="1"/>
              <c:showCatName val="0"/>
              <c:showSerName val="0"/>
              <c:showPercent val="0"/>
              <c:showBubbleSize val="0"/>
              <c:extLst>
                <c:ext xmlns:c15="http://schemas.microsoft.com/office/drawing/2012/chart" uri="{CE6537A1-D6FC-4f65-9D91-7224C49458BB}">
                  <c15:layout>
                    <c:manualLayout>
                      <c:w val="7.904969325642805E-2"/>
                      <c:h val="0.13988760125914493"/>
                    </c:manualLayout>
                  </c15:layout>
                </c:ext>
                <c:ext xmlns:c16="http://schemas.microsoft.com/office/drawing/2014/chart" uri="{C3380CC4-5D6E-409C-BE32-E72D297353CC}">
                  <c16:uniqueId val="{00000005-4F32-4A99-B91E-5507D4BD8416}"/>
                </c:ext>
              </c:extLst>
            </c:dLbl>
            <c:dLbl>
              <c:idx val="4"/>
              <c:layout>
                <c:manualLayout>
                  <c:x val="-7.9719822256260675E-2"/>
                  <c:y val="8.8049022941899702E-2"/>
                </c:manualLayout>
              </c:layout>
              <c:showLegendKey val="0"/>
              <c:showVal val="1"/>
              <c:showCatName val="0"/>
              <c:showSerName val="0"/>
              <c:showPercent val="0"/>
              <c:showBubbleSize val="0"/>
              <c:extLst>
                <c:ext xmlns:c15="http://schemas.microsoft.com/office/drawing/2012/chart" uri="{CE6537A1-D6FC-4f65-9D91-7224C49458BB}">
                  <c15:layout>
                    <c:manualLayout>
                      <c:w val="7.0944323448930591E-2"/>
                      <c:h val="0.1308786983022471"/>
                    </c:manualLayout>
                  </c15:layout>
                </c:ext>
                <c:ext xmlns:c16="http://schemas.microsoft.com/office/drawing/2014/chart" uri="{C3380CC4-5D6E-409C-BE32-E72D297353CC}">
                  <c16:uniqueId val="{00000006-4F32-4A99-B91E-5507D4BD8416}"/>
                </c:ext>
              </c:extLst>
            </c:dLbl>
            <c:dLbl>
              <c:idx val="5"/>
              <c:layout>
                <c:manualLayout>
                  <c:x val="-4.3495520506745315E-2"/>
                  <c:y val="6.1395741230020666E-2"/>
                </c:manualLayout>
              </c:layout>
              <c:showLegendKey val="0"/>
              <c:showVal val="1"/>
              <c:showCatName val="0"/>
              <c:showSerName val="0"/>
              <c:showPercent val="0"/>
              <c:showBubbleSize val="0"/>
              <c:extLst>
                <c:ext xmlns:c15="http://schemas.microsoft.com/office/drawing/2012/chart" uri="{CE6537A1-D6FC-4f65-9D91-7224C49458BB}">
                  <c15:layout>
                    <c:manualLayout>
                      <c:w val="8.2407996872731343E-2"/>
                      <c:h val="0.10385155343954096"/>
                    </c:manualLayout>
                  </c15:layout>
                </c:ext>
                <c:ext xmlns:c16="http://schemas.microsoft.com/office/drawing/2014/chart" uri="{C3380CC4-5D6E-409C-BE32-E72D297353CC}">
                  <c16:uniqueId val="{00000007-4F32-4A99-B91E-5507D4BD8416}"/>
                </c:ext>
              </c:extLst>
            </c:dLbl>
            <c:spPr>
              <a:noFill/>
              <a:ln>
                <a:noFill/>
              </a:ln>
              <a:effectLst/>
            </c:spPr>
            <c:txPr>
              <a:bodyPr/>
              <a:lstStyle/>
              <a:p>
                <a:pPr>
                  <a:defRPr sz="600" i="1">
                    <a:latin typeface="GHEA Grapalat" panose="02000506050000020003" pitchFamily="50"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20'!$B$1:$K$1</c:f>
              <c:strCache>
                <c:ptCount val="6"/>
                <c:pt idx="0">
                  <c:v>2020</c:v>
                </c:pt>
                <c:pt idx="1">
                  <c:v>2021</c:v>
                </c:pt>
                <c:pt idx="2">
                  <c:v>2022</c:v>
                </c:pt>
                <c:pt idx="3">
                  <c:v>2023</c:v>
                </c:pt>
                <c:pt idx="4">
                  <c:v>2024</c:v>
                </c:pt>
                <c:pt idx="5">
                  <c:v>2025</c:v>
                </c:pt>
              </c:strCache>
            </c:strRef>
          </c:cat>
          <c:val>
            <c:numRef>
              <c:f>'Chart 20'!$B$2:$K$2</c:f>
              <c:numCache>
                <c:formatCode>0.0</c:formatCode>
                <c:ptCount val="6"/>
                <c:pt idx="0">
                  <c:v>-3.8</c:v>
                </c:pt>
                <c:pt idx="1">
                  <c:v>-3.6551270310805761</c:v>
                </c:pt>
                <c:pt idx="2">
                  <c:v>-0.85291122067851077</c:v>
                </c:pt>
                <c:pt idx="3">
                  <c:v>-1.6907954655476021</c:v>
                </c:pt>
                <c:pt idx="4">
                  <c:v>-1.5296297414689535</c:v>
                </c:pt>
                <c:pt idx="5">
                  <c:v>-1.8263563870407211</c:v>
                </c:pt>
              </c:numCache>
            </c:numRef>
          </c:val>
          <c:smooth val="0"/>
          <c:extLst>
            <c:ext xmlns:c16="http://schemas.microsoft.com/office/drawing/2014/chart" uri="{C3380CC4-5D6E-409C-BE32-E72D297353CC}">
              <c16:uniqueId val="{00000002-0D70-4806-8E7F-9FDBFA17BC84}"/>
            </c:ext>
          </c:extLst>
        </c:ser>
        <c:ser>
          <c:idx val="1"/>
          <c:order val="1"/>
          <c:tx>
            <c:strRef>
              <c:f>'Chart 20'!$A$3</c:f>
              <c:strCache>
                <c:ptCount val="1"/>
                <c:pt idx="0">
                  <c:v>Current account, previous quarter's scenario</c:v>
                </c:pt>
              </c:strCache>
            </c:strRef>
          </c:tx>
          <c:spPr>
            <a:ln w="12700">
              <a:solidFill>
                <a:srgbClr val="C00000"/>
              </a:solidFill>
              <a:prstDash val="solid"/>
            </a:ln>
          </c:spPr>
          <c:marker>
            <c:symbol val="none"/>
          </c:marker>
          <c:cat>
            <c:strRef>
              <c:f>'Chart 20'!$B$1:$K$1</c:f>
              <c:strCache>
                <c:ptCount val="6"/>
                <c:pt idx="0">
                  <c:v>2020</c:v>
                </c:pt>
                <c:pt idx="1">
                  <c:v>2021</c:v>
                </c:pt>
                <c:pt idx="2">
                  <c:v>2022</c:v>
                </c:pt>
                <c:pt idx="3">
                  <c:v>2023</c:v>
                </c:pt>
                <c:pt idx="4">
                  <c:v>2024</c:v>
                </c:pt>
                <c:pt idx="5">
                  <c:v>2025</c:v>
                </c:pt>
              </c:strCache>
            </c:strRef>
          </c:cat>
          <c:val>
            <c:numRef>
              <c:f>'Chart 20'!$B$3:$K$3</c:f>
              <c:numCache>
                <c:formatCode>0.0</c:formatCode>
                <c:ptCount val="6"/>
                <c:pt idx="0">
                  <c:v>-3.8</c:v>
                </c:pt>
                <c:pt idx="1">
                  <c:v>-3.6551270310805761</c:v>
                </c:pt>
                <c:pt idx="2">
                  <c:v>-0.85291122067851077</c:v>
                </c:pt>
                <c:pt idx="3">
                  <c:v>-1.3860073620634021</c:v>
                </c:pt>
                <c:pt idx="4">
                  <c:v>-1.3220110167760948</c:v>
                </c:pt>
                <c:pt idx="5">
                  <c:v>-1.6248005500098555</c:v>
                </c:pt>
              </c:numCache>
            </c:numRef>
          </c:val>
          <c:smooth val="0"/>
          <c:extLst>
            <c:ext xmlns:c16="http://schemas.microsoft.com/office/drawing/2014/chart" uri="{C3380CC4-5D6E-409C-BE32-E72D297353CC}">
              <c16:uniqueId val="{00000003-0D70-4806-8E7F-9FDBFA17BC84}"/>
            </c:ext>
          </c:extLst>
        </c:ser>
        <c:dLbls>
          <c:showLegendKey val="0"/>
          <c:showVal val="0"/>
          <c:showCatName val="0"/>
          <c:showSerName val="0"/>
          <c:showPercent val="0"/>
          <c:showBubbleSize val="0"/>
        </c:dLbls>
        <c:marker val="1"/>
        <c:smooth val="0"/>
        <c:axId val="120556928"/>
        <c:axId val="120575104"/>
      </c:lineChart>
      <c:catAx>
        <c:axId val="120556928"/>
        <c:scaling>
          <c:orientation val="minMax"/>
        </c:scaling>
        <c:delete val="0"/>
        <c:axPos val="b"/>
        <c:numFmt formatCode="General" sourceLinked="0"/>
        <c:majorTickMark val="out"/>
        <c:minorTickMark val="none"/>
        <c:tickLblPos val="low"/>
        <c:spPr>
          <a:ln>
            <a:solidFill>
              <a:schemeClr val="tx1"/>
            </a:solidFill>
          </a:ln>
        </c:spPr>
        <c:txPr>
          <a:bodyPr/>
          <a:lstStyle/>
          <a:p>
            <a:pPr>
              <a:defRPr sz="600">
                <a:latin typeface="GHEA Grapalat" pitchFamily="50" charset="0"/>
              </a:defRPr>
            </a:pPr>
            <a:endParaRPr lang="en-US"/>
          </a:p>
        </c:txPr>
        <c:crossAx val="120575104"/>
        <c:crosses val="autoZero"/>
        <c:auto val="1"/>
        <c:lblAlgn val="ctr"/>
        <c:lblOffset val="100"/>
        <c:noMultiLvlLbl val="0"/>
      </c:catAx>
      <c:valAx>
        <c:axId val="120575104"/>
        <c:scaling>
          <c:orientation val="minMax"/>
          <c:max val="10"/>
          <c:min val="-10"/>
        </c:scaling>
        <c:delete val="0"/>
        <c:axPos val="l"/>
        <c:numFmt formatCode="0" sourceLinked="0"/>
        <c:majorTickMark val="out"/>
        <c:minorTickMark val="none"/>
        <c:tickLblPos val="nextTo"/>
        <c:spPr>
          <a:ln w="9525">
            <a:solidFill>
              <a:schemeClr val="tx1"/>
            </a:solidFill>
          </a:ln>
        </c:spPr>
        <c:txPr>
          <a:bodyPr/>
          <a:lstStyle/>
          <a:p>
            <a:pPr>
              <a:defRPr sz="600">
                <a:latin typeface="GHEA Grapalat" pitchFamily="50" charset="0"/>
              </a:defRPr>
            </a:pPr>
            <a:endParaRPr lang="en-US"/>
          </a:p>
        </c:txPr>
        <c:crossAx val="120556928"/>
        <c:crosses val="autoZero"/>
        <c:crossBetween val="between"/>
        <c:majorUnit val="5"/>
      </c:valAx>
      <c:spPr>
        <a:noFill/>
      </c:spPr>
    </c:plotArea>
    <c:legend>
      <c:legendPos val="b"/>
      <c:layout>
        <c:manualLayout>
          <c:xMode val="edge"/>
          <c:yMode val="edge"/>
          <c:x val="0"/>
          <c:y val="0.65787488773205671"/>
          <c:w val="0.97340706457494341"/>
          <c:h val="0.32023220934592478"/>
        </c:manualLayout>
      </c:layout>
      <c:overlay val="0"/>
      <c:txPr>
        <a:bodyPr/>
        <a:lstStyle/>
        <a:p>
          <a:pPr>
            <a:defRPr sz="800" i="1" baseline="-14000">
              <a:latin typeface="GHEA Grapalat" pitchFamily="50" charset="0"/>
            </a:defRPr>
          </a:pPr>
          <a:endParaRPr lang="en-US"/>
        </a:p>
      </c:txPr>
    </c:legend>
    <c:plotVisOnly val="1"/>
    <c:dispBlanksAs val="gap"/>
    <c:showDLblsOverMax val="0"/>
  </c:chart>
  <c:spPr>
    <a:noFill/>
    <a:ln>
      <a:noFill/>
    </a:ln>
  </c:spPr>
  <c:txPr>
    <a:bodyPr/>
    <a:lstStyle/>
    <a:p>
      <a:pPr>
        <a:defRPr sz="1800"/>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83521443517374"/>
          <c:y val="5.3655433070866135E-2"/>
          <c:w val="0.84769642857142857"/>
          <c:h val="0.70537952755905498"/>
        </c:manualLayout>
      </c:layout>
      <c:lineChart>
        <c:grouping val="standard"/>
        <c:varyColors val="0"/>
        <c:ser>
          <c:idx val="1"/>
          <c:order val="0"/>
          <c:tx>
            <c:strRef>
              <c:f>'Chart 21'!$B$1</c:f>
              <c:strCache>
                <c:ptCount val="1"/>
                <c:pt idx="0">
                  <c:v>Real export, %</c:v>
                </c:pt>
              </c:strCache>
            </c:strRef>
          </c:tx>
          <c:spPr>
            <a:ln w="19050" cap="rnd">
              <a:solidFill>
                <a:schemeClr val="tx1"/>
              </a:solidFill>
              <a:round/>
            </a:ln>
            <a:effectLst/>
          </c:spPr>
          <c:marker>
            <c:symbol val="none"/>
          </c:marker>
          <c:cat>
            <c:numRef>
              <c:f>'Chart 21'!$A$2:$A$13</c:f>
              <c:numCache>
                <c:formatCode>General</c:formatCode>
                <c:ptCount val="6"/>
                <c:pt idx="0" formatCode="0">
                  <c:v>2020</c:v>
                </c:pt>
                <c:pt idx="1">
                  <c:v>2021</c:v>
                </c:pt>
                <c:pt idx="2">
                  <c:v>2022</c:v>
                </c:pt>
                <c:pt idx="3">
                  <c:v>2023</c:v>
                </c:pt>
                <c:pt idx="4">
                  <c:v>2024</c:v>
                </c:pt>
                <c:pt idx="5">
                  <c:v>2025</c:v>
                </c:pt>
              </c:numCache>
            </c:numRef>
          </c:cat>
          <c:val>
            <c:numRef>
              <c:f>'Chart 21'!$B$2:$B$13</c:f>
              <c:numCache>
                <c:formatCode>0.0</c:formatCode>
                <c:ptCount val="6"/>
                <c:pt idx="0">
                  <c:v>-33.423685264824528</c:v>
                </c:pt>
                <c:pt idx="1">
                  <c:v>18.649254025382533</c:v>
                </c:pt>
                <c:pt idx="2">
                  <c:v>53.844612932451525</c:v>
                </c:pt>
                <c:pt idx="3">
                  <c:v>18.705887187875334</c:v>
                </c:pt>
                <c:pt idx="4">
                  <c:v>-2.885375653336439</c:v>
                </c:pt>
                <c:pt idx="5">
                  <c:v>4.3535299277348116</c:v>
                </c:pt>
              </c:numCache>
            </c:numRef>
          </c:val>
          <c:smooth val="0"/>
          <c:extLst>
            <c:ext xmlns:c16="http://schemas.microsoft.com/office/drawing/2014/chart" uri="{C3380CC4-5D6E-409C-BE32-E72D297353CC}">
              <c16:uniqueId val="{00000000-0EDF-46F3-8125-E7901BF7627E}"/>
            </c:ext>
          </c:extLst>
        </c:ser>
        <c:ser>
          <c:idx val="2"/>
          <c:order val="1"/>
          <c:tx>
            <c:strRef>
              <c:f>'Chart 21'!$C$1</c:f>
              <c:strCache>
                <c:ptCount val="1"/>
                <c:pt idx="0">
                  <c:v>Real import, %</c:v>
                </c:pt>
              </c:strCache>
            </c:strRef>
          </c:tx>
          <c:spPr>
            <a:ln w="19050" cap="rnd" cmpd="sng">
              <a:solidFill>
                <a:srgbClr val="0070C0"/>
              </a:solidFill>
              <a:prstDash val="solid"/>
              <a:round/>
            </a:ln>
            <a:effectLst/>
          </c:spPr>
          <c:marker>
            <c:symbol val="none"/>
          </c:marker>
          <c:cat>
            <c:numRef>
              <c:f>'Chart 21'!$A$2:$A$13</c:f>
              <c:numCache>
                <c:formatCode>General</c:formatCode>
                <c:ptCount val="6"/>
                <c:pt idx="0" formatCode="0">
                  <c:v>2020</c:v>
                </c:pt>
                <c:pt idx="1">
                  <c:v>2021</c:v>
                </c:pt>
                <c:pt idx="2">
                  <c:v>2022</c:v>
                </c:pt>
                <c:pt idx="3">
                  <c:v>2023</c:v>
                </c:pt>
                <c:pt idx="4">
                  <c:v>2024</c:v>
                </c:pt>
                <c:pt idx="5">
                  <c:v>2025</c:v>
                </c:pt>
              </c:numCache>
            </c:numRef>
          </c:cat>
          <c:val>
            <c:numRef>
              <c:f>'Chart 21'!$C$2:$C$13</c:f>
              <c:numCache>
                <c:formatCode>0.0</c:formatCode>
                <c:ptCount val="6"/>
                <c:pt idx="0">
                  <c:v>-31.44997809866004</c:v>
                </c:pt>
                <c:pt idx="1">
                  <c:v>12.852899588746595</c:v>
                </c:pt>
                <c:pt idx="2">
                  <c:v>34.745441686209375</c:v>
                </c:pt>
                <c:pt idx="3">
                  <c:v>22.107874917556728</c:v>
                </c:pt>
                <c:pt idx="4">
                  <c:v>-4.5192028852656847</c:v>
                </c:pt>
                <c:pt idx="5">
                  <c:v>4.5607870059864553</c:v>
                </c:pt>
              </c:numCache>
            </c:numRef>
          </c:val>
          <c:smooth val="0"/>
          <c:extLst>
            <c:ext xmlns:c16="http://schemas.microsoft.com/office/drawing/2014/chart" uri="{C3380CC4-5D6E-409C-BE32-E72D297353CC}">
              <c16:uniqueId val="{00000001-0EDF-46F3-8125-E7901BF7627E}"/>
            </c:ext>
          </c:extLst>
        </c:ser>
        <c:ser>
          <c:idx val="3"/>
          <c:order val="2"/>
          <c:tx>
            <c:strRef>
              <c:f>'Chart 21'!$D$1</c:f>
              <c:strCache>
                <c:ptCount val="1"/>
                <c:pt idx="0">
                  <c:v>Real export, previous scenario, %</c:v>
                </c:pt>
              </c:strCache>
            </c:strRef>
          </c:tx>
          <c:spPr>
            <a:ln w="19050" cap="rnd">
              <a:solidFill>
                <a:schemeClr val="tx1">
                  <a:lumMod val="50000"/>
                  <a:lumOff val="50000"/>
                </a:schemeClr>
              </a:solidFill>
              <a:prstDash val="dash"/>
              <a:round/>
            </a:ln>
            <a:effectLst/>
          </c:spPr>
          <c:marker>
            <c:symbol val="none"/>
          </c:marker>
          <c:cat>
            <c:numRef>
              <c:f>'Chart 21'!$A$2:$A$13</c:f>
              <c:numCache>
                <c:formatCode>General</c:formatCode>
                <c:ptCount val="6"/>
                <c:pt idx="0" formatCode="0">
                  <c:v>2020</c:v>
                </c:pt>
                <c:pt idx="1">
                  <c:v>2021</c:v>
                </c:pt>
                <c:pt idx="2">
                  <c:v>2022</c:v>
                </c:pt>
                <c:pt idx="3">
                  <c:v>2023</c:v>
                </c:pt>
                <c:pt idx="4">
                  <c:v>2024</c:v>
                </c:pt>
                <c:pt idx="5">
                  <c:v>2025</c:v>
                </c:pt>
              </c:numCache>
            </c:numRef>
          </c:cat>
          <c:val>
            <c:numRef>
              <c:f>'Chart 21'!$D$2:$D$13</c:f>
              <c:numCache>
                <c:formatCode>0.0</c:formatCode>
                <c:ptCount val="6"/>
                <c:pt idx="0">
                  <c:v>-33.423685264824528</c:v>
                </c:pt>
                <c:pt idx="1">
                  <c:v>18.649254025382533</c:v>
                </c:pt>
                <c:pt idx="2">
                  <c:v>53.844612932451525</c:v>
                </c:pt>
                <c:pt idx="3">
                  <c:v>14.624268914357003</c:v>
                </c:pt>
                <c:pt idx="4">
                  <c:v>3.1</c:v>
                </c:pt>
                <c:pt idx="5">
                  <c:v>4.2519555585051876</c:v>
                </c:pt>
              </c:numCache>
            </c:numRef>
          </c:val>
          <c:smooth val="0"/>
          <c:extLst>
            <c:ext xmlns:c16="http://schemas.microsoft.com/office/drawing/2014/chart" uri="{C3380CC4-5D6E-409C-BE32-E72D297353CC}">
              <c16:uniqueId val="{00000002-0EDF-46F3-8125-E7901BF7627E}"/>
            </c:ext>
          </c:extLst>
        </c:ser>
        <c:ser>
          <c:idx val="4"/>
          <c:order val="3"/>
          <c:tx>
            <c:strRef>
              <c:f>'Chart 21'!$E$1</c:f>
              <c:strCache>
                <c:ptCount val="1"/>
                <c:pt idx="0">
                  <c:v>Real import, previous scenario, %</c:v>
                </c:pt>
              </c:strCache>
            </c:strRef>
          </c:tx>
          <c:spPr>
            <a:ln w="19050" cap="rnd">
              <a:solidFill>
                <a:schemeClr val="accent1"/>
              </a:solidFill>
              <a:prstDash val="sysDash"/>
              <a:round/>
            </a:ln>
            <a:effectLst/>
          </c:spPr>
          <c:marker>
            <c:symbol val="none"/>
          </c:marker>
          <c:cat>
            <c:numRef>
              <c:f>'Chart 21'!$A$2:$A$13</c:f>
              <c:numCache>
                <c:formatCode>General</c:formatCode>
                <c:ptCount val="6"/>
                <c:pt idx="0" formatCode="0">
                  <c:v>2020</c:v>
                </c:pt>
                <c:pt idx="1">
                  <c:v>2021</c:v>
                </c:pt>
                <c:pt idx="2">
                  <c:v>2022</c:v>
                </c:pt>
                <c:pt idx="3">
                  <c:v>2023</c:v>
                </c:pt>
                <c:pt idx="4">
                  <c:v>2024</c:v>
                </c:pt>
                <c:pt idx="5">
                  <c:v>2025</c:v>
                </c:pt>
              </c:numCache>
            </c:numRef>
          </c:cat>
          <c:val>
            <c:numRef>
              <c:f>'Chart 21'!$E$2:$E$13</c:f>
              <c:numCache>
                <c:formatCode>0.0</c:formatCode>
                <c:ptCount val="6"/>
                <c:pt idx="0">
                  <c:v>-31.44997809866004</c:v>
                </c:pt>
                <c:pt idx="1">
                  <c:v>12.852899588746595</c:v>
                </c:pt>
                <c:pt idx="2">
                  <c:v>34.745441686209375</c:v>
                </c:pt>
                <c:pt idx="3">
                  <c:v>13.940144968839704</c:v>
                </c:pt>
                <c:pt idx="4">
                  <c:v>2</c:v>
                </c:pt>
                <c:pt idx="5">
                  <c:v>4.5738051278759144</c:v>
                </c:pt>
              </c:numCache>
            </c:numRef>
          </c:val>
          <c:smooth val="0"/>
          <c:extLst>
            <c:ext xmlns:c16="http://schemas.microsoft.com/office/drawing/2014/chart" uri="{C3380CC4-5D6E-409C-BE32-E72D297353CC}">
              <c16:uniqueId val="{00000003-0EDF-46F3-8125-E7901BF7627E}"/>
            </c:ext>
          </c:extLst>
        </c:ser>
        <c:dLbls>
          <c:showLegendKey val="0"/>
          <c:showVal val="0"/>
          <c:showCatName val="0"/>
          <c:showSerName val="0"/>
          <c:showPercent val="0"/>
          <c:showBubbleSize val="0"/>
        </c:dLbls>
        <c:smooth val="0"/>
        <c:axId val="120423552"/>
        <c:axId val="120425088"/>
      </c:lineChart>
      <c:catAx>
        <c:axId val="120423552"/>
        <c:scaling>
          <c:orientation val="minMax"/>
        </c:scaling>
        <c:delete val="0"/>
        <c:axPos val="b"/>
        <c:numFmt formatCode="General"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0425088"/>
        <c:crosses val="autoZero"/>
        <c:auto val="1"/>
        <c:lblAlgn val="ctr"/>
        <c:lblOffset val="100"/>
        <c:noMultiLvlLbl val="0"/>
      </c:catAx>
      <c:valAx>
        <c:axId val="120425088"/>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0423552"/>
        <c:crosses val="autoZero"/>
        <c:crossBetween val="between"/>
        <c:majorUnit val="10"/>
      </c:valAx>
      <c:spPr>
        <a:noFill/>
        <a:ln>
          <a:noFill/>
        </a:ln>
        <a:effectLst/>
      </c:spPr>
    </c:plotArea>
    <c:legend>
      <c:legendPos val="b"/>
      <c:layout>
        <c:manualLayout>
          <c:xMode val="edge"/>
          <c:yMode val="edge"/>
          <c:x val="7.6904761904761918E-4"/>
          <c:y val="0.86162393700787387"/>
          <c:w val="0.97675303156937776"/>
          <c:h val="0.11945448818897636"/>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600">
          <a:solidFill>
            <a:sysClr val="windowText" lastClr="000000"/>
          </a:solidFill>
          <a:latin typeface="GHEA Grapalat" panose="02000506050000020003" pitchFamily="50"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51444627889256"/>
          <c:y val="5.9065770668181708E-2"/>
          <c:w val="0.87044386588773159"/>
          <c:h val="0.58692849986697171"/>
        </c:manualLayout>
      </c:layout>
      <c:barChart>
        <c:barDir val="col"/>
        <c:grouping val="stacked"/>
        <c:varyColors val="0"/>
        <c:ser>
          <c:idx val="0"/>
          <c:order val="0"/>
          <c:tx>
            <c:strRef>
              <c:f>'Chart 22'!$A$2</c:f>
              <c:strCache>
                <c:ptCount val="1"/>
                <c:pt idx="0">
                  <c:v>Revenues impulse contribution</c:v>
                </c:pt>
              </c:strCache>
            </c:strRef>
          </c:tx>
          <c:spPr>
            <a:solidFill>
              <a:srgbClr val="C00000"/>
            </a:solidFill>
            <a:ln w="19050">
              <a:solidFill>
                <a:srgbClr val="C00000"/>
              </a:solidFill>
            </a:ln>
          </c:spPr>
          <c:invertIfNegative val="0"/>
          <c:cat>
            <c:strRef>
              <c:f>'Chart 22'!$B$1:$H$1</c:f>
              <c:strCache>
                <c:ptCount val="6"/>
                <c:pt idx="0">
                  <c:v>2018</c:v>
                </c:pt>
                <c:pt idx="1">
                  <c:v>2019</c:v>
                </c:pt>
                <c:pt idx="2">
                  <c:v>2020</c:v>
                </c:pt>
                <c:pt idx="3">
                  <c:v>2021</c:v>
                </c:pt>
                <c:pt idx="4">
                  <c:v>2022</c:v>
                </c:pt>
                <c:pt idx="5">
                  <c:v>2023 scenario</c:v>
                </c:pt>
              </c:strCache>
            </c:strRef>
          </c:cat>
          <c:val>
            <c:numRef>
              <c:f>'Chart 22'!$B$2:$H$2</c:f>
              <c:numCache>
                <c:formatCode>General</c:formatCode>
                <c:ptCount val="6"/>
                <c:pt idx="0">
                  <c:v>-1.1000000000000001</c:v>
                </c:pt>
                <c:pt idx="1">
                  <c:v>0.1</c:v>
                </c:pt>
                <c:pt idx="2">
                  <c:v>0.3</c:v>
                </c:pt>
                <c:pt idx="3">
                  <c:v>0</c:v>
                </c:pt>
                <c:pt idx="4">
                  <c:v>0.24</c:v>
                </c:pt>
                <c:pt idx="5">
                  <c:v>-0.4</c:v>
                </c:pt>
              </c:numCache>
            </c:numRef>
          </c:val>
          <c:extLst>
            <c:ext xmlns:c16="http://schemas.microsoft.com/office/drawing/2014/chart" uri="{C3380CC4-5D6E-409C-BE32-E72D297353CC}">
              <c16:uniqueId val="{00000000-D10B-4143-8CB2-114CBD32C340}"/>
            </c:ext>
          </c:extLst>
        </c:ser>
        <c:ser>
          <c:idx val="1"/>
          <c:order val="1"/>
          <c:tx>
            <c:strRef>
              <c:f>'Chart 22'!$A$3</c:f>
              <c:strCache>
                <c:ptCount val="1"/>
                <c:pt idx="0">
                  <c:v>Expenditures impulse contribution</c:v>
                </c:pt>
              </c:strCache>
            </c:strRef>
          </c:tx>
          <c:spPr>
            <a:solidFill>
              <a:srgbClr val="ED7D31"/>
            </a:solidFill>
            <a:ln>
              <a:solidFill>
                <a:srgbClr val="ED7D31"/>
              </a:solidFill>
            </a:ln>
          </c:spPr>
          <c:invertIfNegative val="0"/>
          <c:cat>
            <c:strRef>
              <c:f>'Chart 22'!$B$1:$H$1</c:f>
              <c:strCache>
                <c:ptCount val="6"/>
                <c:pt idx="0">
                  <c:v>2018</c:v>
                </c:pt>
                <c:pt idx="1">
                  <c:v>2019</c:v>
                </c:pt>
                <c:pt idx="2">
                  <c:v>2020</c:v>
                </c:pt>
                <c:pt idx="3">
                  <c:v>2021</c:v>
                </c:pt>
                <c:pt idx="4">
                  <c:v>2022</c:v>
                </c:pt>
                <c:pt idx="5">
                  <c:v>2023 scenario</c:v>
                </c:pt>
              </c:strCache>
            </c:strRef>
          </c:cat>
          <c:val>
            <c:numRef>
              <c:f>'Chart 22'!$B$3:$H$3</c:f>
              <c:numCache>
                <c:formatCode>General</c:formatCode>
                <c:ptCount val="6"/>
                <c:pt idx="0">
                  <c:v>0.2</c:v>
                </c:pt>
                <c:pt idx="1">
                  <c:v>1.1000000000000001</c:v>
                </c:pt>
                <c:pt idx="2">
                  <c:v>2.8</c:v>
                </c:pt>
                <c:pt idx="3">
                  <c:v>-0.8</c:v>
                </c:pt>
                <c:pt idx="4">
                  <c:v>-0.56000000000000005</c:v>
                </c:pt>
                <c:pt idx="5">
                  <c:v>-0.88</c:v>
                </c:pt>
              </c:numCache>
            </c:numRef>
          </c:val>
          <c:extLst>
            <c:ext xmlns:c16="http://schemas.microsoft.com/office/drawing/2014/chart" uri="{C3380CC4-5D6E-409C-BE32-E72D297353CC}">
              <c16:uniqueId val="{00000001-D10B-4143-8CB2-114CBD32C340}"/>
            </c:ext>
          </c:extLst>
        </c:ser>
        <c:dLbls>
          <c:showLegendKey val="0"/>
          <c:showVal val="0"/>
          <c:showCatName val="0"/>
          <c:showSerName val="0"/>
          <c:showPercent val="0"/>
          <c:showBubbleSize val="0"/>
        </c:dLbls>
        <c:gapWidth val="150"/>
        <c:overlap val="100"/>
        <c:axId val="120213504"/>
        <c:axId val="120215040"/>
      </c:barChart>
      <c:lineChart>
        <c:grouping val="standard"/>
        <c:varyColors val="0"/>
        <c:ser>
          <c:idx val="2"/>
          <c:order val="2"/>
          <c:tx>
            <c:strRef>
              <c:f>'Chart 22'!$A$4</c:f>
              <c:strCache>
                <c:ptCount val="1"/>
                <c:pt idx="0">
                  <c:v>Fiscal impulse (previous quarter's scenario)</c:v>
                </c:pt>
              </c:strCache>
            </c:strRef>
          </c:tx>
          <c:spPr>
            <a:ln>
              <a:solidFill>
                <a:sysClr val="windowText" lastClr="000000"/>
              </a:solidFill>
              <a:prstDash val="sysDot"/>
            </a:ln>
          </c:spPr>
          <c:marker>
            <c:symbol val="none"/>
          </c:marker>
          <c:cat>
            <c:strRef>
              <c:f>'Chart 22'!$B$1:$H$1</c:f>
              <c:strCache>
                <c:ptCount val="6"/>
                <c:pt idx="0">
                  <c:v>2018</c:v>
                </c:pt>
                <c:pt idx="1">
                  <c:v>2019</c:v>
                </c:pt>
                <c:pt idx="2">
                  <c:v>2020</c:v>
                </c:pt>
                <c:pt idx="3">
                  <c:v>2021</c:v>
                </c:pt>
                <c:pt idx="4">
                  <c:v>2022</c:v>
                </c:pt>
                <c:pt idx="5">
                  <c:v>2023 scenario</c:v>
                </c:pt>
              </c:strCache>
            </c:strRef>
          </c:cat>
          <c:val>
            <c:numRef>
              <c:f>'Chart 22'!$B$4:$H$4</c:f>
              <c:numCache>
                <c:formatCode>0.0</c:formatCode>
                <c:ptCount val="6"/>
                <c:pt idx="0">
                  <c:v>-2.5645454506999998</c:v>
                </c:pt>
                <c:pt idx="1">
                  <c:v>1.5687910762999999</c:v>
                </c:pt>
                <c:pt idx="2">
                  <c:v>4.2025479900000002</c:v>
                </c:pt>
                <c:pt idx="3" formatCode="General">
                  <c:v>-0.75</c:v>
                </c:pt>
                <c:pt idx="4" formatCode="General">
                  <c:v>-0.1</c:v>
                </c:pt>
                <c:pt idx="5" formatCode="General">
                  <c:v>0.2</c:v>
                </c:pt>
              </c:numCache>
            </c:numRef>
          </c:val>
          <c:smooth val="0"/>
          <c:extLst>
            <c:ext xmlns:c16="http://schemas.microsoft.com/office/drawing/2014/chart" uri="{C3380CC4-5D6E-409C-BE32-E72D297353CC}">
              <c16:uniqueId val="{00000002-D10B-4143-8CB2-114CBD32C340}"/>
            </c:ext>
          </c:extLst>
        </c:ser>
        <c:ser>
          <c:idx val="3"/>
          <c:order val="3"/>
          <c:tx>
            <c:strRef>
              <c:f>'Chart 22'!$A$5</c:f>
              <c:strCache>
                <c:ptCount val="1"/>
                <c:pt idx="0">
                  <c:v>Fiscal impulse</c:v>
                </c:pt>
              </c:strCache>
            </c:strRef>
          </c:tx>
          <c:spPr>
            <a:ln>
              <a:solidFill>
                <a:sysClr val="windowText" lastClr="000000"/>
              </a:solidFill>
            </a:ln>
          </c:spPr>
          <c:marker>
            <c:symbol val="none"/>
          </c:marker>
          <c:cat>
            <c:strRef>
              <c:f>'Chart 22'!$B$1:$H$1</c:f>
              <c:strCache>
                <c:ptCount val="6"/>
                <c:pt idx="0">
                  <c:v>2018</c:v>
                </c:pt>
                <c:pt idx="1">
                  <c:v>2019</c:v>
                </c:pt>
                <c:pt idx="2">
                  <c:v>2020</c:v>
                </c:pt>
                <c:pt idx="3">
                  <c:v>2021</c:v>
                </c:pt>
                <c:pt idx="4">
                  <c:v>2022</c:v>
                </c:pt>
                <c:pt idx="5">
                  <c:v>2023 scenario</c:v>
                </c:pt>
              </c:strCache>
            </c:strRef>
          </c:cat>
          <c:val>
            <c:numRef>
              <c:f>'Chart 22'!$B$5:$H$5</c:f>
              <c:numCache>
                <c:formatCode>0.0</c:formatCode>
                <c:ptCount val="6"/>
                <c:pt idx="0">
                  <c:v>-2.5645454506999998</c:v>
                </c:pt>
                <c:pt idx="1">
                  <c:v>1.5687910762999999</c:v>
                </c:pt>
                <c:pt idx="2">
                  <c:v>4.2025479900000002</c:v>
                </c:pt>
                <c:pt idx="3" formatCode="General">
                  <c:v>-0.75</c:v>
                </c:pt>
                <c:pt idx="4" formatCode="General">
                  <c:v>-0.1</c:v>
                </c:pt>
                <c:pt idx="5" formatCode="General">
                  <c:v>-1.3</c:v>
                </c:pt>
              </c:numCache>
            </c:numRef>
          </c:val>
          <c:smooth val="0"/>
          <c:extLst>
            <c:ext xmlns:c16="http://schemas.microsoft.com/office/drawing/2014/chart" uri="{C3380CC4-5D6E-409C-BE32-E72D297353CC}">
              <c16:uniqueId val="{00000001-ED27-4034-9304-714996EC0A23}"/>
            </c:ext>
          </c:extLst>
        </c:ser>
        <c:dLbls>
          <c:showLegendKey val="0"/>
          <c:showVal val="0"/>
          <c:showCatName val="0"/>
          <c:showSerName val="0"/>
          <c:showPercent val="0"/>
          <c:showBubbleSize val="0"/>
        </c:dLbls>
        <c:marker val="1"/>
        <c:smooth val="0"/>
        <c:axId val="120213504"/>
        <c:axId val="120215040"/>
      </c:lineChart>
      <c:catAx>
        <c:axId val="120213504"/>
        <c:scaling>
          <c:orientation val="minMax"/>
        </c:scaling>
        <c:delete val="0"/>
        <c:axPos val="b"/>
        <c:numFmt formatCode="General" sourceLinked="1"/>
        <c:majorTickMark val="out"/>
        <c:minorTickMark val="none"/>
        <c:tickLblPos val="low"/>
        <c:spPr>
          <a:ln>
            <a:solidFill>
              <a:sysClr val="windowText" lastClr="000000"/>
            </a:solidFill>
          </a:ln>
        </c:spPr>
        <c:txPr>
          <a:bodyPr/>
          <a:lstStyle/>
          <a:p>
            <a:pPr>
              <a:defRPr sz="600">
                <a:latin typeface="GHEA Grapalat" panose="02000506050000020003" pitchFamily="50" charset="0"/>
              </a:defRPr>
            </a:pPr>
            <a:endParaRPr lang="en-US"/>
          </a:p>
        </c:txPr>
        <c:crossAx val="120215040"/>
        <c:crosses val="autoZero"/>
        <c:auto val="1"/>
        <c:lblAlgn val="ctr"/>
        <c:lblOffset val="100"/>
        <c:noMultiLvlLbl val="0"/>
      </c:catAx>
      <c:valAx>
        <c:axId val="120215040"/>
        <c:scaling>
          <c:orientation val="minMax"/>
        </c:scaling>
        <c:delete val="0"/>
        <c:axPos val="l"/>
        <c:numFmt formatCode="0" sourceLinked="0"/>
        <c:majorTickMark val="out"/>
        <c:minorTickMark val="none"/>
        <c:tickLblPos val="nextTo"/>
        <c:spPr>
          <a:ln>
            <a:solidFill>
              <a:sysClr val="windowText" lastClr="000000"/>
            </a:solidFill>
          </a:ln>
        </c:spPr>
        <c:txPr>
          <a:bodyPr/>
          <a:lstStyle/>
          <a:p>
            <a:pPr>
              <a:defRPr sz="600">
                <a:latin typeface="GHEA Grapalat" panose="02000506050000020003" pitchFamily="50" charset="0"/>
              </a:defRPr>
            </a:pPr>
            <a:endParaRPr lang="en-US"/>
          </a:p>
        </c:txPr>
        <c:crossAx val="120213504"/>
        <c:crosses val="autoZero"/>
        <c:crossBetween val="between"/>
      </c:valAx>
      <c:spPr>
        <a:noFill/>
      </c:spPr>
    </c:plotArea>
    <c:legend>
      <c:legendPos val="tr"/>
      <c:layout>
        <c:manualLayout>
          <c:xMode val="edge"/>
          <c:yMode val="edge"/>
          <c:x val="1.0716440182880366E-2"/>
          <c:y val="0.77708898180181785"/>
          <c:w val="0.98004475664123747"/>
          <c:h val="0.2229110181981821"/>
        </c:manualLayout>
      </c:layout>
      <c:overlay val="0"/>
      <c:txPr>
        <a:bodyPr/>
        <a:lstStyle/>
        <a:p>
          <a:pPr>
            <a:defRPr sz="800" i="1" baseline="-14000">
              <a:latin typeface="GHEA Grapalat" panose="02000506050000020003" pitchFamily="50"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00366374923667E-2"/>
          <c:y val="6.4686856806821527E-2"/>
          <c:w val="0.88939792387543248"/>
          <c:h val="0.79953018372703399"/>
        </c:manualLayout>
      </c:layout>
      <c:lineChart>
        <c:grouping val="standard"/>
        <c:varyColors val="0"/>
        <c:ser>
          <c:idx val="0"/>
          <c:order val="0"/>
          <c:tx>
            <c:strRef>
              <c:f>'Chart 23'!$B$1</c:f>
              <c:strCache>
                <c:ptCount val="1"/>
                <c:pt idx="0">
                  <c:v>Current scenario</c:v>
                </c:pt>
              </c:strCache>
            </c:strRef>
          </c:tx>
          <c:spPr>
            <a:ln>
              <a:solidFill>
                <a:srgbClr val="C00000"/>
              </a:solidFill>
            </a:ln>
            <a:effectLst/>
          </c:spPr>
          <c:marker>
            <c:symbol val="none"/>
          </c:marker>
          <c:cat>
            <c:strRef>
              <c:f>'Chart 23'!$A$2:$A$39</c:f>
              <c:strCache>
                <c:ptCount val="2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Ill</c:v>
                </c:pt>
                <c:pt idx="15">
                  <c:v>IV</c:v>
                </c:pt>
                <c:pt idx="16">
                  <c:v>I 24</c:v>
                </c:pt>
                <c:pt idx="17">
                  <c:v>II</c:v>
                </c:pt>
                <c:pt idx="18">
                  <c:v>III</c:v>
                </c:pt>
                <c:pt idx="19">
                  <c:v>IV</c:v>
                </c:pt>
                <c:pt idx="20">
                  <c:v>I 25</c:v>
                </c:pt>
                <c:pt idx="21">
                  <c:v>II</c:v>
                </c:pt>
                <c:pt idx="22">
                  <c:v>III</c:v>
                </c:pt>
                <c:pt idx="23">
                  <c:v>IV</c:v>
                </c:pt>
                <c:pt idx="24">
                  <c:v>I 26</c:v>
                </c:pt>
                <c:pt idx="25">
                  <c:v>II</c:v>
                </c:pt>
              </c:strCache>
            </c:strRef>
          </c:cat>
          <c:val>
            <c:numRef>
              <c:f>'Chart 23'!$B$2:$B$39</c:f>
              <c:numCache>
                <c:formatCode>0.0</c:formatCode>
                <c:ptCount val="26"/>
                <c:pt idx="0">
                  <c:v>18.182538900000001</c:v>
                </c:pt>
                <c:pt idx="1">
                  <c:v>18.295916200000001</c:v>
                </c:pt>
                <c:pt idx="2">
                  <c:v>16.352967</c:v>
                </c:pt>
                <c:pt idx="3">
                  <c:v>15.679559299999999</c:v>
                </c:pt>
                <c:pt idx="4">
                  <c:v>15.6522275</c:v>
                </c:pt>
                <c:pt idx="5">
                  <c:v>14.5</c:v>
                </c:pt>
                <c:pt idx="6">
                  <c:v>14.587389399999999</c:v>
                </c:pt>
                <c:pt idx="7">
                  <c:v>14.779559300000001</c:v>
                </c:pt>
                <c:pt idx="8">
                  <c:v>14.7522275</c:v>
                </c:pt>
                <c:pt idx="9">
                  <c:v>13</c:v>
                </c:pt>
                <c:pt idx="10">
                  <c:v>11.6</c:v>
                </c:pt>
                <c:pt idx="11">
                  <c:v>12.7</c:v>
                </c:pt>
                <c:pt idx="12">
                  <c:v>12.2</c:v>
                </c:pt>
                <c:pt idx="13">
                  <c:v>13.9</c:v>
                </c:pt>
                <c:pt idx="14">
                  <c:v>13.7</c:v>
                </c:pt>
                <c:pt idx="15">
                  <c:v>13.8</c:v>
                </c:pt>
                <c:pt idx="16">
                  <c:v>13.9</c:v>
                </c:pt>
                <c:pt idx="17">
                  <c:v>14</c:v>
                </c:pt>
                <c:pt idx="18">
                  <c:v>14.2</c:v>
                </c:pt>
                <c:pt idx="19">
                  <c:v>14.3</c:v>
                </c:pt>
                <c:pt idx="20">
                  <c:v>14.7</c:v>
                </c:pt>
                <c:pt idx="21">
                  <c:v>14.8</c:v>
                </c:pt>
                <c:pt idx="22">
                  <c:v>14.9</c:v>
                </c:pt>
                <c:pt idx="23">
                  <c:v>15</c:v>
                </c:pt>
                <c:pt idx="24">
                  <c:v>15</c:v>
                </c:pt>
                <c:pt idx="25">
                  <c:v>15</c:v>
                </c:pt>
              </c:numCache>
            </c:numRef>
          </c:val>
          <c:smooth val="0"/>
          <c:extLst>
            <c:ext xmlns:c16="http://schemas.microsoft.com/office/drawing/2014/chart" uri="{C3380CC4-5D6E-409C-BE32-E72D297353CC}">
              <c16:uniqueId val="{00000000-CE53-442A-8008-7ABD8FE3DDE2}"/>
            </c:ext>
          </c:extLst>
        </c:ser>
        <c:dLbls>
          <c:showLegendKey val="0"/>
          <c:showVal val="0"/>
          <c:showCatName val="0"/>
          <c:showSerName val="0"/>
          <c:showPercent val="0"/>
          <c:showBubbleSize val="0"/>
        </c:dLbls>
        <c:smooth val="0"/>
        <c:axId val="117242496"/>
        <c:axId val="102269312"/>
      </c:lineChart>
      <c:catAx>
        <c:axId val="117242496"/>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02269312"/>
        <c:crosses val="autoZero"/>
        <c:auto val="1"/>
        <c:lblAlgn val="ctr"/>
        <c:lblOffset val="100"/>
        <c:noMultiLvlLbl val="0"/>
      </c:catAx>
      <c:valAx>
        <c:axId val="102269312"/>
        <c:scaling>
          <c:orientation val="minMax"/>
          <c:min val="1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1724249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00366374923667E-2"/>
          <c:y val="6.4686856806821527E-2"/>
          <c:w val="0.88939792387543248"/>
          <c:h val="0.7550858193199036"/>
        </c:manualLayout>
      </c:layout>
      <c:lineChart>
        <c:grouping val="standard"/>
        <c:varyColors val="0"/>
        <c:ser>
          <c:idx val="0"/>
          <c:order val="0"/>
          <c:tx>
            <c:strRef>
              <c:f>'Chart 24'!$B$1</c:f>
              <c:strCache>
                <c:ptCount val="1"/>
                <c:pt idx="0">
                  <c:v>Private wages</c:v>
                </c:pt>
              </c:strCache>
            </c:strRef>
          </c:tx>
          <c:spPr>
            <a:ln>
              <a:solidFill>
                <a:srgbClr val="C00000"/>
              </a:solidFill>
            </a:ln>
            <a:effectLst/>
          </c:spPr>
          <c:marker>
            <c:symbol val="none"/>
          </c:marker>
          <c:cat>
            <c:strRef>
              <c:f>'Chart 24'!$A$2:$A$39</c:f>
              <c:strCache>
                <c:ptCount val="2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Ill</c:v>
                </c:pt>
                <c:pt idx="15">
                  <c:v>IV</c:v>
                </c:pt>
                <c:pt idx="16">
                  <c:v>I 24</c:v>
                </c:pt>
                <c:pt idx="17">
                  <c:v>II</c:v>
                </c:pt>
                <c:pt idx="18">
                  <c:v>Ill</c:v>
                </c:pt>
                <c:pt idx="19">
                  <c:v>IV</c:v>
                </c:pt>
                <c:pt idx="20">
                  <c:v>I 25</c:v>
                </c:pt>
                <c:pt idx="21">
                  <c:v>II</c:v>
                </c:pt>
                <c:pt idx="22">
                  <c:v>Ill</c:v>
                </c:pt>
                <c:pt idx="23">
                  <c:v>IV</c:v>
                </c:pt>
                <c:pt idx="24">
                  <c:v>I 26</c:v>
                </c:pt>
                <c:pt idx="25">
                  <c:v>II</c:v>
                </c:pt>
              </c:strCache>
            </c:strRef>
          </c:cat>
          <c:val>
            <c:numRef>
              <c:f>'Chart 24'!$B$2:$B$39</c:f>
              <c:numCache>
                <c:formatCode>0.0</c:formatCode>
                <c:ptCount val="26"/>
                <c:pt idx="0">
                  <c:v>7.2722100000000864</c:v>
                </c:pt>
                <c:pt idx="1">
                  <c:v>0.10065000000008695</c:v>
                </c:pt>
                <c:pt idx="2">
                  <c:v>2.1192300000000159</c:v>
                </c:pt>
                <c:pt idx="3">
                  <c:v>2.671389999999974</c:v>
                </c:pt>
                <c:pt idx="4">
                  <c:v>1.6288299999998799</c:v>
                </c:pt>
                <c:pt idx="5">
                  <c:v>9.6934199999998327</c:v>
                </c:pt>
                <c:pt idx="6">
                  <c:v>10.1</c:v>
                </c:pt>
                <c:pt idx="7">
                  <c:v>10.9</c:v>
                </c:pt>
                <c:pt idx="8">
                  <c:v>11.100000000000136</c:v>
                </c:pt>
                <c:pt idx="9">
                  <c:v>15.100000000000136</c:v>
                </c:pt>
                <c:pt idx="10">
                  <c:v>21.7</c:v>
                </c:pt>
                <c:pt idx="11">
                  <c:v>26.6</c:v>
                </c:pt>
                <c:pt idx="12">
                  <c:v>26.5</c:v>
                </c:pt>
                <c:pt idx="13" formatCode="General">
                  <c:v>19.600000000000001</c:v>
                </c:pt>
                <c:pt idx="14">
                  <c:v>16</c:v>
                </c:pt>
                <c:pt idx="15">
                  <c:v>13</c:v>
                </c:pt>
                <c:pt idx="16">
                  <c:v>11.4</c:v>
                </c:pt>
                <c:pt idx="17">
                  <c:v>10.199999999999999</c:v>
                </c:pt>
                <c:pt idx="18">
                  <c:v>9.4</c:v>
                </c:pt>
                <c:pt idx="19">
                  <c:v>8.6</c:v>
                </c:pt>
                <c:pt idx="20">
                  <c:v>8.4</c:v>
                </c:pt>
                <c:pt idx="21">
                  <c:v>8</c:v>
                </c:pt>
                <c:pt idx="22">
                  <c:v>7.8</c:v>
                </c:pt>
                <c:pt idx="23">
                  <c:v>7.6</c:v>
                </c:pt>
                <c:pt idx="24">
                  <c:v>7.5</c:v>
                </c:pt>
                <c:pt idx="25" formatCode="General">
                  <c:v>7.4</c:v>
                </c:pt>
              </c:numCache>
            </c:numRef>
          </c:val>
          <c:smooth val="0"/>
          <c:extLst>
            <c:ext xmlns:c16="http://schemas.microsoft.com/office/drawing/2014/chart" uri="{C3380CC4-5D6E-409C-BE32-E72D297353CC}">
              <c16:uniqueId val="{00000000-ED8F-4D39-84FE-D0DD1FA2F060}"/>
            </c:ext>
          </c:extLst>
        </c:ser>
        <c:dLbls>
          <c:showLegendKey val="0"/>
          <c:showVal val="0"/>
          <c:showCatName val="0"/>
          <c:showSerName val="0"/>
          <c:showPercent val="0"/>
          <c:showBubbleSize val="0"/>
        </c:dLbls>
        <c:smooth val="0"/>
        <c:axId val="117400704"/>
        <c:axId val="117402240"/>
      </c:lineChart>
      <c:catAx>
        <c:axId val="117400704"/>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17402240"/>
        <c:crosses val="autoZero"/>
        <c:auto val="1"/>
        <c:lblAlgn val="ctr"/>
        <c:lblOffset val="100"/>
        <c:noMultiLvlLbl val="0"/>
      </c:catAx>
      <c:valAx>
        <c:axId val="117402240"/>
        <c:scaling>
          <c:orientation val="minMax"/>
          <c:min val="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1740070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00366374923667E-2"/>
          <c:y val="6.4686856806821527E-2"/>
          <c:w val="0.88939792387543248"/>
          <c:h val="0.7550858193199036"/>
        </c:manualLayout>
      </c:layout>
      <c:lineChart>
        <c:grouping val="standard"/>
        <c:varyColors val="0"/>
        <c:ser>
          <c:idx val="0"/>
          <c:order val="0"/>
          <c:tx>
            <c:strRef>
              <c:f>'Chart 25'!$B$1</c:f>
              <c:strCache>
                <c:ptCount val="1"/>
                <c:pt idx="0">
                  <c:v>Current scenario</c:v>
                </c:pt>
              </c:strCache>
            </c:strRef>
          </c:tx>
          <c:spPr>
            <a:ln>
              <a:solidFill>
                <a:srgbClr val="002060"/>
              </a:solidFill>
            </a:ln>
            <a:effectLst/>
          </c:spPr>
          <c:marker>
            <c:symbol val="none"/>
          </c:marker>
          <c:cat>
            <c:strRef>
              <c:f>'Chart 25'!$A$2:$A$39</c:f>
              <c:strCache>
                <c:ptCount val="2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Ill</c:v>
                </c:pt>
                <c:pt idx="15">
                  <c:v>IV</c:v>
                </c:pt>
                <c:pt idx="16">
                  <c:v>I 24</c:v>
                </c:pt>
                <c:pt idx="17">
                  <c:v>II</c:v>
                </c:pt>
                <c:pt idx="18">
                  <c:v>Ill</c:v>
                </c:pt>
                <c:pt idx="19">
                  <c:v>IV</c:v>
                </c:pt>
                <c:pt idx="20">
                  <c:v>I 25</c:v>
                </c:pt>
                <c:pt idx="21">
                  <c:v>II</c:v>
                </c:pt>
                <c:pt idx="22">
                  <c:v>Ill</c:v>
                </c:pt>
                <c:pt idx="23">
                  <c:v>IV</c:v>
                </c:pt>
                <c:pt idx="24">
                  <c:v>I 26</c:v>
                </c:pt>
                <c:pt idx="25">
                  <c:v>II</c:v>
                </c:pt>
              </c:strCache>
            </c:strRef>
          </c:cat>
          <c:val>
            <c:numRef>
              <c:f>'Chart 25'!$B$2:$B$39</c:f>
              <c:numCache>
                <c:formatCode>0.0</c:formatCode>
                <c:ptCount val="26"/>
                <c:pt idx="0">
                  <c:v>5.1346284999999998</c:v>
                </c:pt>
                <c:pt idx="1">
                  <c:v>11.3905166</c:v>
                </c:pt>
                <c:pt idx="2">
                  <c:v>5.9261708300000002</c:v>
                </c:pt>
                <c:pt idx="3">
                  <c:v>5</c:v>
                </c:pt>
                <c:pt idx="4">
                  <c:v>5.0074308584615439</c:v>
                </c:pt>
                <c:pt idx="5">
                  <c:v>-10.42570863434425</c:v>
                </c:pt>
                <c:pt idx="6">
                  <c:v>0.6398095363890004</c:v>
                </c:pt>
                <c:pt idx="7">
                  <c:v>-3.6529190442411696</c:v>
                </c:pt>
                <c:pt idx="8">
                  <c:v>-2.666821409687083</c:v>
                </c:pt>
                <c:pt idx="9">
                  <c:v>-6.2446907571691304</c:v>
                </c:pt>
                <c:pt idx="10">
                  <c:v>-2.9625805232998381</c:v>
                </c:pt>
                <c:pt idx="11">
                  <c:v>8.4304024000425741</c:v>
                </c:pt>
                <c:pt idx="12">
                  <c:v>4.3281882999999999</c:v>
                </c:pt>
                <c:pt idx="13">
                  <c:v>3.5039744700000002</c:v>
                </c:pt>
                <c:pt idx="14">
                  <c:v>4.5770466299999999</c:v>
                </c:pt>
                <c:pt idx="15">
                  <c:v>3.4602814899999998</c:v>
                </c:pt>
                <c:pt idx="16">
                  <c:v>3</c:v>
                </c:pt>
                <c:pt idx="17">
                  <c:v>2.9041445800000001</c:v>
                </c:pt>
                <c:pt idx="18">
                  <c:v>2.9302869999999999</c:v>
                </c:pt>
                <c:pt idx="19">
                  <c:v>3.3823700699999999</c:v>
                </c:pt>
                <c:pt idx="20">
                  <c:v>2.9302869999999999</c:v>
                </c:pt>
                <c:pt idx="21">
                  <c:v>3.6</c:v>
                </c:pt>
                <c:pt idx="22">
                  <c:v>4</c:v>
                </c:pt>
                <c:pt idx="23">
                  <c:v>4</c:v>
                </c:pt>
                <c:pt idx="24">
                  <c:v>3.9</c:v>
                </c:pt>
                <c:pt idx="25" formatCode="General">
                  <c:v>3.8</c:v>
                </c:pt>
              </c:numCache>
            </c:numRef>
          </c:val>
          <c:smooth val="0"/>
          <c:extLst>
            <c:ext xmlns:c16="http://schemas.microsoft.com/office/drawing/2014/chart" uri="{C3380CC4-5D6E-409C-BE32-E72D297353CC}">
              <c16:uniqueId val="{00000000-106C-4AB0-8BC6-E7ECA226B96F}"/>
            </c:ext>
          </c:extLst>
        </c:ser>
        <c:dLbls>
          <c:showLegendKey val="0"/>
          <c:showVal val="0"/>
          <c:showCatName val="0"/>
          <c:showSerName val="0"/>
          <c:showPercent val="0"/>
          <c:showBubbleSize val="0"/>
        </c:dLbls>
        <c:smooth val="0"/>
        <c:axId val="120762368"/>
        <c:axId val="120763904"/>
      </c:lineChart>
      <c:catAx>
        <c:axId val="12076236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0763904"/>
        <c:crosses val="autoZero"/>
        <c:auto val="1"/>
        <c:lblAlgn val="ctr"/>
        <c:lblOffset val="100"/>
        <c:noMultiLvlLbl val="0"/>
      </c:catAx>
      <c:valAx>
        <c:axId val="120763904"/>
        <c:scaling>
          <c:orientation val="minMax"/>
          <c:max val="14"/>
          <c:min val="-12"/>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076236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53937616376004E-2"/>
          <c:y val="8.2586748899733553E-2"/>
          <c:w val="0.90527733492355189"/>
          <c:h val="0.59669231460135919"/>
        </c:manualLayout>
      </c:layout>
      <c:barChart>
        <c:barDir val="col"/>
        <c:grouping val="percentStacked"/>
        <c:varyColors val="0"/>
        <c:ser>
          <c:idx val="0"/>
          <c:order val="0"/>
          <c:tx>
            <c:strRef>
              <c:f>'Chart 26'!$A$2</c:f>
              <c:strCache>
                <c:ptCount val="1"/>
                <c:pt idx="0">
                  <c:v>Will decrease</c:v>
                </c:pt>
              </c:strCache>
            </c:strRef>
          </c:tx>
          <c:spPr>
            <a:solidFill>
              <a:schemeClr val="accent1"/>
            </a:solidFill>
            <a:ln>
              <a:noFill/>
            </a:ln>
            <a:effectLst/>
          </c:spPr>
          <c:invertIfNegative val="0"/>
          <c:cat>
            <c:strRef>
              <c:f>'Chart 26'!$B$1:$R$1</c:f>
              <c:strCache>
                <c:ptCount val="14"/>
                <c:pt idx="0">
                  <c:v>I 20</c:v>
                </c:pt>
                <c:pt idx="1">
                  <c:v>II </c:v>
                </c:pt>
                <c:pt idx="2">
                  <c:v>III</c:v>
                </c:pt>
                <c:pt idx="3">
                  <c:v>IV </c:v>
                </c:pt>
                <c:pt idx="4">
                  <c:v>I 21</c:v>
                </c:pt>
                <c:pt idx="5">
                  <c:v>II </c:v>
                </c:pt>
                <c:pt idx="6">
                  <c:v>III</c:v>
                </c:pt>
                <c:pt idx="7">
                  <c:v>IV </c:v>
                </c:pt>
                <c:pt idx="8">
                  <c:v>I 22</c:v>
                </c:pt>
                <c:pt idx="9">
                  <c:v>II </c:v>
                </c:pt>
                <c:pt idx="10">
                  <c:v>III</c:v>
                </c:pt>
                <c:pt idx="11">
                  <c:v>IV </c:v>
                </c:pt>
                <c:pt idx="12">
                  <c:v>I 23</c:v>
                </c:pt>
                <c:pt idx="13">
                  <c:v>II </c:v>
                </c:pt>
              </c:strCache>
            </c:strRef>
          </c:cat>
          <c:val>
            <c:numRef>
              <c:f>'Chart 26'!$B$2:$R$2</c:f>
              <c:numCache>
                <c:formatCode>0.0</c:formatCode>
                <c:ptCount val="14"/>
                <c:pt idx="0">
                  <c:v>9.6747289407839876</c:v>
                </c:pt>
                <c:pt idx="1">
                  <c:v>10.321489001692047</c:v>
                </c:pt>
                <c:pt idx="2">
                  <c:v>8.8952654232424688</c:v>
                </c:pt>
                <c:pt idx="3">
                  <c:v>3.2670454545454546</c:v>
                </c:pt>
                <c:pt idx="4">
                  <c:v>3.4770514603616132</c:v>
                </c:pt>
                <c:pt idx="5">
                  <c:v>9.2811646951774343</c:v>
                </c:pt>
                <c:pt idx="6">
                  <c:v>3.7514654161781942</c:v>
                </c:pt>
                <c:pt idx="7">
                  <c:v>3.0423280423280423</c:v>
                </c:pt>
                <c:pt idx="8">
                  <c:v>2.12</c:v>
                </c:pt>
                <c:pt idx="9">
                  <c:v>3.90625</c:v>
                </c:pt>
                <c:pt idx="10">
                  <c:v>3.455723542116631</c:v>
                </c:pt>
                <c:pt idx="11">
                  <c:v>8.5432639649507127</c:v>
                </c:pt>
                <c:pt idx="12">
                  <c:v>10.104166666666666</c:v>
                </c:pt>
                <c:pt idx="13" formatCode="General">
                  <c:v>9.5</c:v>
                </c:pt>
              </c:numCache>
            </c:numRef>
          </c:val>
          <c:extLst>
            <c:ext xmlns:c16="http://schemas.microsoft.com/office/drawing/2014/chart" uri="{C3380CC4-5D6E-409C-BE32-E72D297353CC}">
              <c16:uniqueId val="{00000000-25E9-444F-ACA0-CE02293277F1}"/>
            </c:ext>
          </c:extLst>
        </c:ser>
        <c:ser>
          <c:idx val="1"/>
          <c:order val="1"/>
          <c:tx>
            <c:strRef>
              <c:f>'Chart 26'!$A$3</c:f>
              <c:strCache>
                <c:ptCount val="1"/>
                <c:pt idx="0">
                  <c:v>Will stay same</c:v>
                </c:pt>
              </c:strCache>
            </c:strRef>
          </c:tx>
          <c:spPr>
            <a:solidFill>
              <a:schemeClr val="accent2"/>
            </a:solidFill>
            <a:ln>
              <a:noFill/>
            </a:ln>
            <a:effectLst/>
          </c:spPr>
          <c:invertIfNegative val="0"/>
          <c:cat>
            <c:strRef>
              <c:f>'Chart 26'!$B$1:$R$1</c:f>
              <c:strCache>
                <c:ptCount val="14"/>
                <c:pt idx="0">
                  <c:v>I 20</c:v>
                </c:pt>
                <c:pt idx="1">
                  <c:v>II </c:v>
                </c:pt>
                <c:pt idx="2">
                  <c:v>III</c:v>
                </c:pt>
                <c:pt idx="3">
                  <c:v>IV </c:v>
                </c:pt>
                <c:pt idx="4">
                  <c:v>I 21</c:v>
                </c:pt>
                <c:pt idx="5">
                  <c:v>II </c:v>
                </c:pt>
                <c:pt idx="6">
                  <c:v>III</c:v>
                </c:pt>
                <c:pt idx="7">
                  <c:v>IV </c:v>
                </c:pt>
                <c:pt idx="8">
                  <c:v>I 22</c:v>
                </c:pt>
                <c:pt idx="9">
                  <c:v>II </c:v>
                </c:pt>
                <c:pt idx="10">
                  <c:v>III</c:v>
                </c:pt>
                <c:pt idx="11">
                  <c:v>IV </c:v>
                </c:pt>
                <c:pt idx="12">
                  <c:v>I 23</c:v>
                </c:pt>
                <c:pt idx="13">
                  <c:v>II </c:v>
                </c:pt>
              </c:strCache>
            </c:strRef>
          </c:cat>
          <c:val>
            <c:numRef>
              <c:f>'Chart 26'!$B$3:$R$3</c:f>
              <c:numCache>
                <c:formatCode>0.0</c:formatCode>
                <c:ptCount val="14"/>
                <c:pt idx="0">
                  <c:v>23.603002502085072</c:v>
                </c:pt>
                <c:pt idx="1">
                  <c:v>22.081218274111674</c:v>
                </c:pt>
                <c:pt idx="2">
                  <c:v>21.52080344332855</c:v>
                </c:pt>
                <c:pt idx="3">
                  <c:v>14.772727272727273</c:v>
                </c:pt>
                <c:pt idx="4">
                  <c:v>12.100139082058414</c:v>
                </c:pt>
                <c:pt idx="5">
                  <c:v>13.830755232029118</c:v>
                </c:pt>
                <c:pt idx="6">
                  <c:v>20.281359906213364</c:v>
                </c:pt>
                <c:pt idx="7">
                  <c:v>17.063492063492063</c:v>
                </c:pt>
                <c:pt idx="8">
                  <c:v>12.74</c:v>
                </c:pt>
                <c:pt idx="9">
                  <c:v>15.9</c:v>
                </c:pt>
                <c:pt idx="10">
                  <c:v>15.118790496760258</c:v>
                </c:pt>
                <c:pt idx="11">
                  <c:v>10.295728368017524</c:v>
                </c:pt>
                <c:pt idx="12">
                  <c:v>11.041666666666666</c:v>
                </c:pt>
                <c:pt idx="13" formatCode="General">
                  <c:v>8.8000000000000007</c:v>
                </c:pt>
              </c:numCache>
            </c:numRef>
          </c:val>
          <c:extLst>
            <c:ext xmlns:c16="http://schemas.microsoft.com/office/drawing/2014/chart" uri="{C3380CC4-5D6E-409C-BE32-E72D297353CC}">
              <c16:uniqueId val="{00000001-25E9-444F-ACA0-CE02293277F1}"/>
            </c:ext>
          </c:extLst>
        </c:ser>
        <c:ser>
          <c:idx val="2"/>
          <c:order val="2"/>
          <c:tx>
            <c:strRef>
              <c:f>'Chart 26'!$A$4</c:f>
              <c:strCache>
                <c:ptCount val="1"/>
                <c:pt idx="0">
                  <c:v>Will increase slowly</c:v>
                </c:pt>
              </c:strCache>
            </c:strRef>
          </c:tx>
          <c:spPr>
            <a:solidFill>
              <a:schemeClr val="accent3"/>
            </a:solidFill>
            <a:ln>
              <a:noFill/>
            </a:ln>
            <a:effectLst/>
          </c:spPr>
          <c:invertIfNegative val="0"/>
          <c:cat>
            <c:strRef>
              <c:f>'Chart 26'!$B$1:$R$1</c:f>
              <c:strCache>
                <c:ptCount val="14"/>
                <c:pt idx="0">
                  <c:v>I 20</c:v>
                </c:pt>
                <c:pt idx="1">
                  <c:v>II </c:v>
                </c:pt>
                <c:pt idx="2">
                  <c:v>III</c:v>
                </c:pt>
                <c:pt idx="3">
                  <c:v>IV </c:v>
                </c:pt>
                <c:pt idx="4">
                  <c:v>I 21</c:v>
                </c:pt>
                <c:pt idx="5">
                  <c:v>II </c:v>
                </c:pt>
                <c:pt idx="6">
                  <c:v>III</c:v>
                </c:pt>
                <c:pt idx="7">
                  <c:v>IV </c:v>
                </c:pt>
                <c:pt idx="8">
                  <c:v>I 22</c:v>
                </c:pt>
                <c:pt idx="9">
                  <c:v>II </c:v>
                </c:pt>
                <c:pt idx="10">
                  <c:v>III</c:v>
                </c:pt>
                <c:pt idx="11">
                  <c:v>IV </c:v>
                </c:pt>
                <c:pt idx="12">
                  <c:v>I 23</c:v>
                </c:pt>
                <c:pt idx="13">
                  <c:v>II </c:v>
                </c:pt>
              </c:strCache>
            </c:strRef>
          </c:cat>
          <c:val>
            <c:numRef>
              <c:f>'Chart 26'!$B$4:$R$4</c:f>
              <c:numCache>
                <c:formatCode>0.0</c:formatCode>
                <c:ptCount val="14"/>
                <c:pt idx="0">
                  <c:v>46.622185154295245</c:v>
                </c:pt>
                <c:pt idx="1">
                  <c:v>35.363790186125208</c:v>
                </c:pt>
                <c:pt idx="2">
                  <c:v>35.868005738880917</c:v>
                </c:pt>
                <c:pt idx="3">
                  <c:v>35.653409090909086</c:v>
                </c:pt>
                <c:pt idx="4">
                  <c:v>33.796940194714878</c:v>
                </c:pt>
                <c:pt idx="5">
                  <c:v>13.102820746132849</c:v>
                </c:pt>
                <c:pt idx="6">
                  <c:v>17.116060961313011</c:v>
                </c:pt>
                <c:pt idx="7">
                  <c:v>8.0687830687830679</c:v>
                </c:pt>
                <c:pt idx="8">
                  <c:v>6.99</c:v>
                </c:pt>
                <c:pt idx="9">
                  <c:v>6.8080357142857135</c:v>
                </c:pt>
                <c:pt idx="10">
                  <c:v>11.879049676025918</c:v>
                </c:pt>
                <c:pt idx="11">
                  <c:v>19.934282584884993</c:v>
                </c:pt>
                <c:pt idx="12">
                  <c:v>19.375</c:v>
                </c:pt>
                <c:pt idx="13" formatCode="General">
                  <c:v>12.5</c:v>
                </c:pt>
              </c:numCache>
            </c:numRef>
          </c:val>
          <c:extLst>
            <c:ext xmlns:c16="http://schemas.microsoft.com/office/drawing/2014/chart" uri="{C3380CC4-5D6E-409C-BE32-E72D297353CC}">
              <c16:uniqueId val="{00000002-25E9-444F-ACA0-CE02293277F1}"/>
            </c:ext>
          </c:extLst>
        </c:ser>
        <c:ser>
          <c:idx val="3"/>
          <c:order val="3"/>
          <c:tx>
            <c:strRef>
              <c:f>'Chart 26'!$A$5</c:f>
              <c:strCache>
                <c:ptCount val="1"/>
                <c:pt idx="0">
                  <c:v>Will increase quickly</c:v>
                </c:pt>
              </c:strCache>
            </c:strRef>
          </c:tx>
          <c:spPr>
            <a:solidFill>
              <a:schemeClr val="accent4"/>
            </a:solidFill>
            <a:ln>
              <a:noFill/>
            </a:ln>
            <a:effectLst/>
          </c:spPr>
          <c:invertIfNegative val="0"/>
          <c:cat>
            <c:strRef>
              <c:f>'Chart 26'!$B$1:$R$1</c:f>
              <c:strCache>
                <c:ptCount val="14"/>
                <c:pt idx="0">
                  <c:v>I 20</c:v>
                </c:pt>
                <c:pt idx="1">
                  <c:v>II </c:v>
                </c:pt>
                <c:pt idx="2">
                  <c:v>III</c:v>
                </c:pt>
                <c:pt idx="3">
                  <c:v>IV </c:v>
                </c:pt>
                <c:pt idx="4">
                  <c:v>I 21</c:v>
                </c:pt>
                <c:pt idx="5">
                  <c:v>II </c:v>
                </c:pt>
                <c:pt idx="6">
                  <c:v>III</c:v>
                </c:pt>
                <c:pt idx="7">
                  <c:v>IV </c:v>
                </c:pt>
                <c:pt idx="8">
                  <c:v>I 22</c:v>
                </c:pt>
                <c:pt idx="9">
                  <c:v>II </c:v>
                </c:pt>
                <c:pt idx="10">
                  <c:v>III</c:v>
                </c:pt>
                <c:pt idx="11">
                  <c:v>IV </c:v>
                </c:pt>
                <c:pt idx="12">
                  <c:v>I 23</c:v>
                </c:pt>
                <c:pt idx="13">
                  <c:v>II </c:v>
                </c:pt>
              </c:strCache>
            </c:strRef>
          </c:cat>
          <c:val>
            <c:numRef>
              <c:f>'Chart 26'!$B$5:$R$5</c:f>
              <c:numCache>
                <c:formatCode>0.0</c:formatCode>
                <c:ptCount val="14"/>
                <c:pt idx="0">
                  <c:v>2.2518765638031693</c:v>
                </c:pt>
                <c:pt idx="1">
                  <c:v>7.1912013536379025</c:v>
                </c:pt>
                <c:pt idx="2">
                  <c:v>7.6040172166427542</c:v>
                </c:pt>
                <c:pt idx="3">
                  <c:v>11.647727272727272</c:v>
                </c:pt>
                <c:pt idx="4">
                  <c:v>12.517385257301807</c:v>
                </c:pt>
                <c:pt idx="5">
                  <c:v>20.473157415832574</c:v>
                </c:pt>
                <c:pt idx="6">
                  <c:v>23.563892145369287</c:v>
                </c:pt>
                <c:pt idx="7">
                  <c:v>27.24867724867725</c:v>
                </c:pt>
                <c:pt idx="8">
                  <c:v>33.19</c:v>
                </c:pt>
                <c:pt idx="9">
                  <c:v>28.459821428571431</c:v>
                </c:pt>
                <c:pt idx="10">
                  <c:v>23.110151187904968</c:v>
                </c:pt>
                <c:pt idx="11">
                  <c:v>27.820372398685649</c:v>
                </c:pt>
                <c:pt idx="12">
                  <c:v>20.520833333333332</c:v>
                </c:pt>
                <c:pt idx="13" formatCode="General">
                  <c:v>18.7</c:v>
                </c:pt>
              </c:numCache>
            </c:numRef>
          </c:val>
          <c:extLst>
            <c:ext xmlns:c16="http://schemas.microsoft.com/office/drawing/2014/chart" uri="{C3380CC4-5D6E-409C-BE32-E72D297353CC}">
              <c16:uniqueId val="{00000003-25E9-444F-ACA0-CE02293277F1}"/>
            </c:ext>
          </c:extLst>
        </c:ser>
        <c:ser>
          <c:idx val="4"/>
          <c:order val="4"/>
          <c:tx>
            <c:strRef>
              <c:f>'Chart 26'!$A$6</c:f>
              <c:strCache>
                <c:ptCount val="1"/>
                <c:pt idx="0">
                  <c:v>Will increase very quickly</c:v>
                </c:pt>
              </c:strCache>
            </c:strRef>
          </c:tx>
          <c:spPr>
            <a:solidFill>
              <a:schemeClr val="accent5"/>
            </a:solidFill>
            <a:ln>
              <a:noFill/>
            </a:ln>
            <a:effectLst/>
          </c:spPr>
          <c:invertIfNegative val="0"/>
          <c:cat>
            <c:strRef>
              <c:f>'Chart 26'!$B$1:$R$1</c:f>
              <c:strCache>
                <c:ptCount val="14"/>
                <c:pt idx="0">
                  <c:v>I 20</c:v>
                </c:pt>
                <c:pt idx="1">
                  <c:v>II </c:v>
                </c:pt>
                <c:pt idx="2">
                  <c:v>III</c:v>
                </c:pt>
                <c:pt idx="3">
                  <c:v>IV </c:v>
                </c:pt>
                <c:pt idx="4">
                  <c:v>I 21</c:v>
                </c:pt>
                <c:pt idx="5">
                  <c:v>II </c:v>
                </c:pt>
                <c:pt idx="6">
                  <c:v>III</c:v>
                </c:pt>
                <c:pt idx="7">
                  <c:v>IV </c:v>
                </c:pt>
                <c:pt idx="8">
                  <c:v>I 22</c:v>
                </c:pt>
                <c:pt idx="9">
                  <c:v>II </c:v>
                </c:pt>
                <c:pt idx="10">
                  <c:v>III</c:v>
                </c:pt>
                <c:pt idx="11">
                  <c:v>IV </c:v>
                </c:pt>
                <c:pt idx="12">
                  <c:v>I 23</c:v>
                </c:pt>
                <c:pt idx="13">
                  <c:v>II </c:v>
                </c:pt>
              </c:strCache>
            </c:strRef>
          </c:cat>
          <c:val>
            <c:numRef>
              <c:f>'Chart 26'!$B$6:$R$6</c:f>
              <c:numCache>
                <c:formatCode>0.0</c:formatCode>
                <c:ptCount val="14"/>
                <c:pt idx="0">
                  <c:v>0.33361134278565469</c:v>
                </c:pt>
                <c:pt idx="1">
                  <c:v>0.76142131979695438</c:v>
                </c:pt>
                <c:pt idx="2">
                  <c:v>0.57388809182209477</c:v>
                </c:pt>
                <c:pt idx="3">
                  <c:v>1.9886363636363635</c:v>
                </c:pt>
                <c:pt idx="4">
                  <c:v>3.05980528511822</c:v>
                </c:pt>
                <c:pt idx="5">
                  <c:v>3.9126478616924478</c:v>
                </c:pt>
                <c:pt idx="6">
                  <c:v>2.9308323563892147</c:v>
                </c:pt>
                <c:pt idx="7">
                  <c:v>3.9682539682539684</c:v>
                </c:pt>
                <c:pt idx="8">
                  <c:v>6.73</c:v>
                </c:pt>
                <c:pt idx="9">
                  <c:v>3.7946428571428568</c:v>
                </c:pt>
                <c:pt idx="10">
                  <c:v>6.0475161987041037</c:v>
                </c:pt>
                <c:pt idx="11">
                  <c:v>7.8860898138006581</c:v>
                </c:pt>
                <c:pt idx="12">
                  <c:v>7.395833333333333</c:v>
                </c:pt>
                <c:pt idx="13" formatCode="General">
                  <c:v>8.8000000000000007</c:v>
                </c:pt>
              </c:numCache>
            </c:numRef>
          </c:val>
          <c:extLst>
            <c:ext xmlns:c16="http://schemas.microsoft.com/office/drawing/2014/chart" uri="{C3380CC4-5D6E-409C-BE32-E72D297353CC}">
              <c16:uniqueId val="{00000004-25E9-444F-ACA0-CE02293277F1}"/>
            </c:ext>
          </c:extLst>
        </c:ser>
        <c:ser>
          <c:idx val="5"/>
          <c:order val="5"/>
          <c:tx>
            <c:strRef>
              <c:f>'Chart 26'!$A$7</c:f>
              <c:strCache>
                <c:ptCount val="1"/>
                <c:pt idx="0">
                  <c:v>Find it difficult to answer</c:v>
                </c:pt>
              </c:strCache>
            </c:strRef>
          </c:tx>
          <c:spPr>
            <a:solidFill>
              <a:schemeClr val="accent6"/>
            </a:solidFill>
            <a:ln>
              <a:noFill/>
            </a:ln>
            <a:effectLst/>
          </c:spPr>
          <c:invertIfNegative val="0"/>
          <c:cat>
            <c:strRef>
              <c:f>'Chart 26'!$B$1:$R$1</c:f>
              <c:strCache>
                <c:ptCount val="14"/>
                <c:pt idx="0">
                  <c:v>I 20</c:v>
                </c:pt>
                <c:pt idx="1">
                  <c:v>II </c:v>
                </c:pt>
                <c:pt idx="2">
                  <c:v>III</c:v>
                </c:pt>
                <c:pt idx="3">
                  <c:v>IV </c:v>
                </c:pt>
                <c:pt idx="4">
                  <c:v>I 21</c:v>
                </c:pt>
                <c:pt idx="5">
                  <c:v>II </c:v>
                </c:pt>
                <c:pt idx="6">
                  <c:v>III</c:v>
                </c:pt>
                <c:pt idx="7">
                  <c:v>IV </c:v>
                </c:pt>
                <c:pt idx="8">
                  <c:v>I 22</c:v>
                </c:pt>
                <c:pt idx="9">
                  <c:v>II </c:v>
                </c:pt>
                <c:pt idx="10">
                  <c:v>III</c:v>
                </c:pt>
                <c:pt idx="11">
                  <c:v>IV </c:v>
                </c:pt>
                <c:pt idx="12">
                  <c:v>I 23</c:v>
                </c:pt>
                <c:pt idx="13">
                  <c:v>II </c:v>
                </c:pt>
              </c:strCache>
            </c:strRef>
          </c:cat>
          <c:val>
            <c:numRef>
              <c:f>'Chart 26'!$B$7:$R$7</c:f>
              <c:numCache>
                <c:formatCode>0.0</c:formatCode>
                <c:ptCount val="14"/>
                <c:pt idx="0">
                  <c:v>17.514595496246873</c:v>
                </c:pt>
                <c:pt idx="1">
                  <c:v>24.280879864636209</c:v>
                </c:pt>
                <c:pt idx="2">
                  <c:v>25.538020086083215</c:v>
                </c:pt>
                <c:pt idx="3">
                  <c:v>32.670454545454547</c:v>
                </c:pt>
                <c:pt idx="4">
                  <c:v>35.048678720445068</c:v>
                </c:pt>
                <c:pt idx="5">
                  <c:v>39.399454049135578</c:v>
                </c:pt>
                <c:pt idx="6">
                  <c:v>32.356389214536932</c:v>
                </c:pt>
                <c:pt idx="7">
                  <c:v>40.608465608465607</c:v>
                </c:pt>
                <c:pt idx="8">
                  <c:v>38.229999999999997</c:v>
                </c:pt>
                <c:pt idx="9">
                  <c:v>41.071428571428569</c:v>
                </c:pt>
                <c:pt idx="10">
                  <c:v>40.388768898488117</c:v>
                </c:pt>
                <c:pt idx="11">
                  <c:v>25.4</c:v>
                </c:pt>
                <c:pt idx="12">
                  <c:v>31.5625</c:v>
                </c:pt>
                <c:pt idx="13" formatCode="General">
                  <c:v>41.8</c:v>
                </c:pt>
              </c:numCache>
            </c:numRef>
          </c:val>
          <c:extLst>
            <c:ext xmlns:c16="http://schemas.microsoft.com/office/drawing/2014/chart" uri="{C3380CC4-5D6E-409C-BE32-E72D297353CC}">
              <c16:uniqueId val="{00000005-25E9-444F-ACA0-CE02293277F1}"/>
            </c:ext>
          </c:extLst>
        </c:ser>
        <c:dLbls>
          <c:showLegendKey val="0"/>
          <c:showVal val="0"/>
          <c:showCatName val="0"/>
          <c:showSerName val="0"/>
          <c:showPercent val="0"/>
          <c:showBubbleSize val="0"/>
        </c:dLbls>
        <c:gapWidth val="150"/>
        <c:overlap val="100"/>
        <c:axId val="121513472"/>
        <c:axId val="121515008"/>
      </c:barChart>
      <c:catAx>
        <c:axId val="12151347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1515008"/>
        <c:crosses val="autoZero"/>
        <c:auto val="1"/>
        <c:lblAlgn val="ctr"/>
        <c:lblOffset val="100"/>
        <c:noMultiLvlLbl val="0"/>
      </c:catAx>
      <c:valAx>
        <c:axId val="121515008"/>
        <c:scaling>
          <c:orientation val="minMax"/>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1513472"/>
        <c:crosses val="autoZero"/>
        <c:crossBetween val="between"/>
      </c:valAx>
      <c:spPr>
        <a:noFill/>
        <a:ln>
          <a:noFill/>
        </a:ln>
        <a:effectLst/>
      </c:spPr>
    </c:plotArea>
    <c:legend>
      <c:legendPos val="b"/>
      <c:layout>
        <c:manualLayout>
          <c:xMode val="edge"/>
          <c:yMode val="edge"/>
          <c:x val="1.0483730158730159E-2"/>
          <c:y val="0.78257418883680241"/>
          <c:w val="0.97650232182515628"/>
          <c:h val="0.19887836729176719"/>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60761990738419"/>
          <c:y val="5.8063663280883547E-2"/>
          <c:w val="0.8231813801614245"/>
          <c:h val="0.78928780701881263"/>
        </c:manualLayout>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dLbls>
            <c:dLbl>
              <c:idx val="0"/>
              <c:tx>
                <c:rich>
                  <a:bodyPr/>
                  <a:lstStyle/>
                  <a:p>
                    <a:r>
                      <a:rPr lang="en-US"/>
                      <a:t>Current scenario</a:t>
                    </a:r>
                  </a:p>
                </c:rich>
              </c:tx>
              <c:dLblPos val="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CA70-4265-8AD6-0F46A8717DD6}"/>
                </c:ext>
              </c:extLst>
            </c:dLbl>
            <c:dLbl>
              <c:idx val="1"/>
              <c:layout>
                <c:manualLayout>
                  <c:x val="-8.1806061810973732E-2"/>
                  <c:y val="-4.6096823541319887E-2"/>
                </c:manualLayout>
              </c:layout>
              <c:tx>
                <c:rich>
                  <a:bodyPr/>
                  <a:lstStyle/>
                  <a:p>
                    <a:r>
                      <a:rPr lang="en-US"/>
                      <a:t>Scenario 1</a:t>
                    </a:r>
                  </a:p>
                </c:rich>
              </c:tx>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EB08-45DE-A96C-BD9517AAC380}"/>
                </c:ext>
              </c:extLst>
            </c:dLbl>
            <c:dLbl>
              <c:idx val="2"/>
              <c:tx>
                <c:rich>
                  <a:bodyPr/>
                  <a:lstStyle/>
                  <a:p>
                    <a:r>
                      <a:rPr lang="en-US"/>
                      <a:t>Scenario 2</a:t>
                    </a:r>
                  </a:p>
                </c:rich>
              </c:tx>
              <c:dLblPos val="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CA70-4265-8AD6-0F46A8717DD6}"/>
                </c:ext>
              </c:extLst>
            </c:dLbl>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GHEA Grapalat" panose="02000506050000020003" pitchFamily="50" charset="0"/>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'Chart 27'!$B$2:$D$2</c:f>
              <c:numCache>
                <c:formatCode>0.0</c:formatCode>
                <c:ptCount val="3"/>
                <c:pt idx="0">
                  <c:v>0</c:v>
                </c:pt>
                <c:pt idx="1">
                  <c:v>8.4062071999999988E-2</c:v>
                </c:pt>
                <c:pt idx="2">
                  <c:v>-1.2030888399999999</c:v>
                </c:pt>
              </c:numCache>
            </c:numRef>
          </c:xVal>
          <c:yVal>
            <c:numRef>
              <c:f>'Chart 27'!$B$3:$D$3</c:f>
              <c:numCache>
                <c:formatCode>0.0</c:formatCode>
                <c:ptCount val="3"/>
                <c:pt idx="0">
                  <c:v>0</c:v>
                </c:pt>
                <c:pt idx="1">
                  <c:v>1.4484490000000001</c:v>
                </c:pt>
                <c:pt idx="2">
                  <c:v>-1.3362573100000006</c:v>
                </c:pt>
              </c:numCache>
            </c:numRef>
          </c:yVal>
          <c:smooth val="0"/>
          <c:extLst>
            <c:ext xmlns:c16="http://schemas.microsoft.com/office/drawing/2014/chart" uri="{C3380CC4-5D6E-409C-BE32-E72D297353CC}">
              <c16:uniqueId val="{00000005-D5F9-4997-B078-C77D14535082}"/>
            </c:ext>
          </c:extLst>
        </c:ser>
        <c:dLbls>
          <c:showLegendKey val="0"/>
          <c:showVal val="1"/>
          <c:showCatName val="0"/>
          <c:showSerName val="0"/>
          <c:showPercent val="0"/>
          <c:showBubbleSize val="0"/>
        </c:dLbls>
        <c:axId val="121701888"/>
        <c:axId val="121705216"/>
      </c:scatterChart>
      <c:valAx>
        <c:axId val="1217018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GHEA Grapalat" panose="02000506050000020003" pitchFamily="50" charset="0"/>
                    <a:ea typeface="+mn-ea"/>
                    <a:cs typeface="+mn-cs"/>
                  </a:defRPr>
                </a:pPr>
                <a:r>
                  <a:rPr lang="en-US"/>
                  <a:t>Inflation scenario variance,</a:t>
                </a:r>
                <a:r>
                  <a:rPr lang="en-US" baseline="0"/>
                  <a:t> end-</a:t>
                </a:r>
                <a:r>
                  <a:rPr lang="hy-AM"/>
                  <a:t>2023</a:t>
                </a:r>
                <a:r>
                  <a:rPr lang="ru-RU"/>
                  <a:t> </a:t>
                </a:r>
                <a:endParaRPr lang="en-US"/>
              </a:p>
            </c:rich>
          </c:tx>
          <c:layout>
            <c:manualLayout>
              <c:xMode val="edge"/>
              <c:yMode val="edge"/>
              <c:x val="0.22069416809705786"/>
              <c:y val="0.91452832074374624"/>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GHEA Grapalat" panose="02000506050000020003" pitchFamily="50" charset="0"/>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GHEA Grapalat" panose="02000506050000020003" pitchFamily="50" charset="0"/>
                <a:ea typeface="+mn-ea"/>
                <a:cs typeface="+mn-cs"/>
              </a:defRPr>
            </a:pPr>
            <a:endParaRPr lang="en-US"/>
          </a:p>
        </c:txPr>
        <c:crossAx val="121705216"/>
        <c:crosses val="autoZero"/>
        <c:crossBetween val="midCat"/>
      </c:valAx>
      <c:valAx>
        <c:axId val="1217052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GHEA Grapalat" panose="02000506050000020003" pitchFamily="50" charset="0"/>
                    <a:ea typeface="+mn-ea"/>
                    <a:cs typeface="+mn-cs"/>
                  </a:defRPr>
                </a:pPr>
                <a:r>
                  <a:rPr lang="en-US"/>
                  <a:t>Policy interest rate variance, end-2023</a:t>
                </a:r>
                <a:endParaRPr lang="en-US" baseline="0"/>
              </a:p>
            </c:rich>
          </c:tx>
          <c:layout>
            <c:manualLayout>
              <c:xMode val="edge"/>
              <c:yMode val="edge"/>
              <c:x val="1.1025396825396825E-2"/>
              <c:y val="0.17230178869557181"/>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GHEA Grapalat" panose="02000506050000020003" pitchFamily="50" charset="0"/>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GHEA Grapalat" panose="02000506050000020003" pitchFamily="50" charset="0"/>
                <a:ea typeface="+mn-ea"/>
                <a:cs typeface="+mn-cs"/>
              </a:defRPr>
            </a:pPr>
            <a:endParaRPr lang="en-US"/>
          </a:p>
        </c:txPr>
        <c:crossAx val="1217018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GHEA Grapalat" panose="02000506050000020003" pitchFamily="50" charset="0"/>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478571428571429E-2"/>
          <c:y val="3.92019657146132E-2"/>
          <c:w val="0.88728648082296169"/>
          <c:h val="0.66096513858294359"/>
        </c:manualLayout>
      </c:layout>
      <c:lineChart>
        <c:grouping val="standard"/>
        <c:varyColors val="0"/>
        <c:ser>
          <c:idx val="3"/>
          <c:order val="0"/>
          <c:tx>
            <c:strRef>
              <c:f>'Chart 28'!$B$1</c:f>
              <c:strCache>
                <c:ptCount val="1"/>
                <c:pt idx="0">
                  <c:v>Q2, 2022 scenario</c:v>
                </c:pt>
              </c:strCache>
            </c:strRef>
          </c:tx>
          <c:spPr>
            <a:ln w="19050" cap="rnd" cmpd="sng" algn="ctr">
              <a:solidFill>
                <a:schemeClr val="accent4"/>
              </a:solidFill>
              <a:prstDash val="solid"/>
              <a:round/>
            </a:ln>
            <a:effectLst/>
          </c:spPr>
          <c:marker>
            <c:symbol val="none"/>
          </c:marker>
          <c:cat>
            <c:strRef>
              <c:f>'Chart 28'!$A$2:$A$37</c:f>
              <c:strCache>
                <c:ptCount val="27"/>
                <c:pt idx="0">
                  <c:v>I 19</c:v>
                </c:pt>
                <c:pt idx="1">
                  <c:v>II</c:v>
                </c:pt>
                <c:pt idx="2">
                  <c:v>III</c:v>
                </c:pt>
                <c:pt idx="3">
                  <c:v>IV</c:v>
                </c:pt>
                <c:pt idx="4">
                  <c:v>I 20</c:v>
                </c:pt>
                <c:pt idx="5">
                  <c:v>II</c:v>
                </c:pt>
                <c:pt idx="6">
                  <c:v>III</c:v>
                </c:pt>
                <c:pt idx="7">
                  <c:v>IV</c:v>
                </c:pt>
                <c:pt idx="8">
                  <c:v>I 21</c:v>
                </c:pt>
                <c:pt idx="9">
                  <c:v>II</c:v>
                </c:pt>
                <c:pt idx="10">
                  <c:v>III</c:v>
                </c:pt>
                <c:pt idx="11">
                  <c:v>IV</c:v>
                </c:pt>
                <c:pt idx="12">
                  <c:v>I 22</c:v>
                </c:pt>
                <c:pt idx="13">
                  <c:v>II </c:v>
                </c:pt>
                <c:pt idx="14">
                  <c:v>III</c:v>
                </c:pt>
                <c:pt idx="15">
                  <c:v>IV</c:v>
                </c:pt>
                <c:pt idx="16">
                  <c:v>I 23</c:v>
                </c:pt>
                <c:pt idx="17">
                  <c:v>II</c:v>
                </c:pt>
                <c:pt idx="18">
                  <c:v>III</c:v>
                </c:pt>
                <c:pt idx="19">
                  <c:v>IV</c:v>
                </c:pt>
                <c:pt idx="20">
                  <c:v>I 24</c:v>
                </c:pt>
                <c:pt idx="21">
                  <c:v>II</c:v>
                </c:pt>
                <c:pt idx="22">
                  <c:v>III</c:v>
                </c:pt>
                <c:pt idx="23">
                  <c:v>IV</c:v>
                </c:pt>
                <c:pt idx="24">
                  <c:v>I 25</c:v>
                </c:pt>
                <c:pt idx="25">
                  <c:v>II</c:v>
                </c:pt>
                <c:pt idx="26">
                  <c:v>III</c:v>
                </c:pt>
              </c:strCache>
            </c:strRef>
          </c:cat>
          <c:val>
            <c:numRef>
              <c:f>'Chart 28'!$B$2:$B$37</c:f>
              <c:numCache>
                <c:formatCode>General</c:formatCode>
                <c:ptCount val="28"/>
                <c:pt idx="12" formatCode="0.0">
                  <c:v>7.4</c:v>
                </c:pt>
                <c:pt idx="13" formatCode="0.0">
                  <c:v>9.6098870099999996</c:v>
                </c:pt>
                <c:pt idx="14" formatCode="0.0">
                  <c:v>8.5724798599999996</c:v>
                </c:pt>
                <c:pt idx="15" formatCode="0.0">
                  <c:v>8.4579424799999998</c:v>
                </c:pt>
                <c:pt idx="16" formatCode="0.0">
                  <c:v>8.12921783</c:v>
                </c:pt>
                <c:pt idx="17" formatCode="0.0">
                  <c:v>5.2894120899999999</c:v>
                </c:pt>
                <c:pt idx="18" formatCode="0.0">
                  <c:v>3.8177309899999998</c:v>
                </c:pt>
                <c:pt idx="19" formatCode="0.0">
                  <c:v>3.64048105</c:v>
                </c:pt>
                <c:pt idx="20" formatCode="0.0">
                  <c:v>3.4693738600000001</c:v>
                </c:pt>
                <c:pt idx="21" formatCode="0.0">
                  <c:v>3.4498275999999999</c:v>
                </c:pt>
                <c:pt idx="22" formatCode="0.0">
                  <c:v>3.5</c:v>
                </c:pt>
                <c:pt idx="23" formatCode="0.0">
                  <c:v>3.7</c:v>
                </c:pt>
                <c:pt idx="24" formatCode="0.0">
                  <c:v>4</c:v>
                </c:pt>
              </c:numCache>
            </c:numRef>
          </c:val>
          <c:smooth val="0"/>
          <c:extLst>
            <c:ext xmlns:c16="http://schemas.microsoft.com/office/drawing/2014/chart" uri="{C3380CC4-5D6E-409C-BE32-E72D297353CC}">
              <c16:uniqueId val="{00000000-8CB8-48CF-8644-E05FC6B956F0}"/>
            </c:ext>
          </c:extLst>
        </c:ser>
        <c:ser>
          <c:idx val="4"/>
          <c:order val="1"/>
          <c:tx>
            <c:strRef>
              <c:f>'Chart 28'!$C$1</c:f>
              <c:strCache>
                <c:ptCount val="1"/>
                <c:pt idx="0">
                  <c:v>Q3, 2022 scenario</c:v>
                </c:pt>
              </c:strCache>
            </c:strRef>
          </c:tx>
          <c:spPr>
            <a:ln w="19050" cap="rnd" cmpd="sng" algn="ctr">
              <a:solidFill>
                <a:schemeClr val="accent5"/>
              </a:solidFill>
              <a:prstDash val="solid"/>
              <a:round/>
            </a:ln>
            <a:effectLst/>
          </c:spPr>
          <c:marker>
            <c:symbol val="none"/>
          </c:marker>
          <c:cat>
            <c:strRef>
              <c:f>'Chart 28'!$A$2:$A$37</c:f>
              <c:strCache>
                <c:ptCount val="27"/>
                <c:pt idx="0">
                  <c:v>I 19</c:v>
                </c:pt>
                <c:pt idx="1">
                  <c:v>II</c:v>
                </c:pt>
                <c:pt idx="2">
                  <c:v>III</c:v>
                </c:pt>
                <c:pt idx="3">
                  <c:v>IV</c:v>
                </c:pt>
                <c:pt idx="4">
                  <c:v>I 20</c:v>
                </c:pt>
                <c:pt idx="5">
                  <c:v>II</c:v>
                </c:pt>
                <c:pt idx="6">
                  <c:v>III</c:v>
                </c:pt>
                <c:pt idx="7">
                  <c:v>IV</c:v>
                </c:pt>
                <c:pt idx="8">
                  <c:v>I 21</c:v>
                </c:pt>
                <c:pt idx="9">
                  <c:v>II</c:v>
                </c:pt>
                <c:pt idx="10">
                  <c:v>III</c:v>
                </c:pt>
                <c:pt idx="11">
                  <c:v>IV</c:v>
                </c:pt>
                <c:pt idx="12">
                  <c:v>I 22</c:v>
                </c:pt>
                <c:pt idx="13">
                  <c:v>II </c:v>
                </c:pt>
                <c:pt idx="14">
                  <c:v>III</c:v>
                </c:pt>
                <c:pt idx="15">
                  <c:v>IV</c:v>
                </c:pt>
                <c:pt idx="16">
                  <c:v>I 23</c:v>
                </c:pt>
                <c:pt idx="17">
                  <c:v>II</c:v>
                </c:pt>
                <c:pt idx="18">
                  <c:v>III</c:v>
                </c:pt>
                <c:pt idx="19">
                  <c:v>IV</c:v>
                </c:pt>
                <c:pt idx="20">
                  <c:v>I 24</c:v>
                </c:pt>
                <c:pt idx="21">
                  <c:v>II</c:v>
                </c:pt>
                <c:pt idx="22">
                  <c:v>III</c:v>
                </c:pt>
                <c:pt idx="23">
                  <c:v>IV</c:v>
                </c:pt>
                <c:pt idx="24">
                  <c:v>I 25</c:v>
                </c:pt>
                <c:pt idx="25">
                  <c:v>II</c:v>
                </c:pt>
                <c:pt idx="26">
                  <c:v>III</c:v>
                </c:pt>
              </c:strCache>
            </c:strRef>
          </c:cat>
          <c:val>
            <c:numRef>
              <c:f>'Chart 28'!$C$2:$C$37</c:f>
              <c:numCache>
                <c:formatCode>General</c:formatCode>
                <c:ptCount val="28"/>
                <c:pt idx="13" formatCode="0.0">
                  <c:v>10.277471</c:v>
                </c:pt>
                <c:pt idx="14" formatCode="0.0">
                  <c:v>9.7152830699999999</c:v>
                </c:pt>
                <c:pt idx="15" formatCode="0.0">
                  <c:v>10.3162328</c:v>
                </c:pt>
                <c:pt idx="16" formatCode="0.0">
                  <c:v>9.9199764100000003</c:v>
                </c:pt>
                <c:pt idx="17" formatCode="0.0">
                  <c:v>6.9307775700000001</c:v>
                </c:pt>
                <c:pt idx="18" formatCode="0.0">
                  <c:v>5.2666169299999996</c:v>
                </c:pt>
                <c:pt idx="19" formatCode="0.0">
                  <c:v>3.9774948999999999</c:v>
                </c:pt>
                <c:pt idx="20" formatCode="0.0">
                  <c:v>3.4131171999999999</c:v>
                </c:pt>
                <c:pt idx="21" formatCode="0.0">
                  <c:v>3.3393074700000001</c:v>
                </c:pt>
                <c:pt idx="22" formatCode="0.0">
                  <c:v>3.4314957399999999</c:v>
                </c:pt>
                <c:pt idx="23" formatCode="0.0">
                  <c:v>3.5223154800000001</c:v>
                </c:pt>
                <c:pt idx="24" formatCode="0.0">
                  <c:v>3.8</c:v>
                </c:pt>
                <c:pt idx="25" formatCode="0.0">
                  <c:v>4</c:v>
                </c:pt>
              </c:numCache>
            </c:numRef>
          </c:val>
          <c:smooth val="0"/>
          <c:extLst>
            <c:ext xmlns:c16="http://schemas.microsoft.com/office/drawing/2014/chart" uri="{C3380CC4-5D6E-409C-BE32-E72D297353CC}">
              <c16:uniqueId val="{00000001-8CB8-48CF-8644-E05FC6B956F0}"/>
            </c:ext>
          </c:extLst>
        </c:ser>
        <c:ser>
          <c:idx val="5"/>
          <c:order val="2"/>
          <c:tx>
            <c:strRef>
              <c:f>'Chart 28'!$D$1</c:f>
              <c:strCache>
                <c:ptCount val="1"/>
                <c:pt idx="0">
                  <c:v>Q4, 2022 scenario</c:v>
                </c:pt>
              </c:strCache>
            </c:strRef>
          </c:tx>
          <c:spPr>
            <a:ln w="19050" cap="rnd" cmpd="sng" algn="ctr">
              <a:solidFill>
                <a:schemeClr val="accent6"/>
              </a:solidFill>
              <a:prstDash val="solid"/>
              <a:round/>
            </a:ln>
            <a:effectLst/>
          </c:spPr>
          <c:marker>
            <c:symbol val="none"/>
          </c:marker>
          <c:cat>
            <c:strRef>
              <c:f>'Chart 28'!$A$2:$A$37</c:f>
              <c:strCache>
                <c:ptCount val="27"/>
                <c:pt idx="0">
                  <c:v>I 19</c:v>
                </c:pt>
                <c:pt idx="1">
                  <c:v>II</c:v>
                </c:pt>
                <c:pt idx="2">
                  <c:v>III</c:v>
                </c:pt>
                <c:pt idx="3">
                  <c:v>IV</c:v>
                </c:pt>
                <c:pt idx="4">
                  <c:v>I 20</c:v>
                </c:pt>
                <c:pt idx="5">
                  <c:v>II</c:v>
                </c:pt>
                <c:pt idx="6">
                  <c:v>III</c:v>
                </c:pt>
                <c:pt idx="7">
                  <c:v>IV</c:v>
                </c:pt>
                <c:pt idx="8">
                  <c:v>I 21</c:v>
                </c:pt>
                <c:pt idx="9">
                  <c:v>II</c:v>
                </c:pt>
                <c:pt idx="10">
                  <c:v>III</c:v>
                </c:pt>
                <c:pt idx="11">
                  <c:v>IV</c:v>
                </c:pt>
                <c:pt idx="12">
                  <c:v>I 22</c:v>
                </c:pt>
                <c:pt idx="13">
                  <c:v>II </c:v>
                </c:pt>
                <c:pt idx="14">
                  <c:v>III</c:v>
                </c:pt>
                <c:pt idx="15">
                  <c:v>IV</c:v>
                </c:pt>
                <c:pt idx="16">
                  <c:v>I 23</c:v>
                </c:pt>
                <c:pt idx="17">
                  <c:v>II</c:v>
                </c:pt>
                <c:pt idx="18">
                  <c:v>III</c:v>
                </c:pt>
                <c:pt idx="19">
                  <c:v>IV</c:v>
                </c:pt>
                <c:pt idx="20">
                  <c:v>I 24</c:v>
                </c:pt>
                <c:pt idx="21">
                  <c:v>II</c:v>
                </c:pt>
                <c:pt idx="22">
                  <c:v>III</c:v>
                </c:pt>
                <c:pt idx="23">
                  <c:v>IV</c:v>
                </c:pt>
                <c:pt idx="24">
                  <c:v>I 25</c:v>
                </c:pt>
                <c:pt idx="25">
                  <c:v>II</c:v>
                </c:pt>
                <c:pt idx="26">
                  <c:v>III</c:v>
                </c:pt>
              </c:strCache>
            </c:strRef>
          </c:cat>
          <c:val>
            <c:numRef>
              <c:f>'Chart 28'!$D$2:$D$37</c:f>
              <c:numCache>
                <c:formatCode>General</c:formatCode>
                <c:ptCount val="28"/>
                <c:pt idx="14" formatCode="0.0">
                  <c:v>9.9</c:v>
                </c:pt>
                <c:pt idx="15" formatCode="0.0">
                  <c:v>9.4919388500000004</c:v>
                </c:pt>
                <c:pt idx="16" formatCode="0.0">
                  <c:v>8.3000000000000007</c:v>
                </c:pt>
                <c:pt idx="17" formatCode="0.0">
                  <c:v>5.90728002</c:v>
                </c:pt>
                <c:pt idx="18" formatCode="0.0">
                  <c:v>4.4720435500000004</c:v>
                </c:pt>
                <c:pt idx="19" formatCode="0.0">
                  <c:v>3.8838448300000001</c:v>
                </c:pt>
                <c:pt idx="20" formatCode="0.0">
                  <c:v>3.6868941400000002</c:v>
                </c:pt>
                <c:pt idx="21" formatCode="0.0">
                  <c:v>3.5249374599999999</c:v>
                </c:pt>
                <c:pt idx="22" formatCode="0.0">
                  <c:v>3.64669322</c:v>
                </c:pt>
                <c:pt idx="23" formatCode="0.0">
                  <c:v>3.7882876699999999</c:v>
                </c:pt>
                <c:pt idx="24" formatCode="0.0">
                  <c:v>3.8575612499999998</c:v>
                </c:pt>
                <c:pt idx="25" formatCode="0.0">
                  <c:v>3.8623582999999999</c:v>
                </c:pt>
                <c:pt idx="26" formatCode="0.0">
                  <c:v>4</c:v>
                </c:pt>
              </c:numCache>
            </c:numRef>
          </c:val>
          <c:smooth val="0"/>
          <c:extLst>
            <c:ext xmlns:c16="http://schemas.microsoft.com/office/drawing/2014/chart" uri="{C3380CC4-5D6E-409C-BE32-E72D297353CC}">
              <c16:uniqueId val="{00000002-8CB8-48CF-8644-E05FC6B956F0}"/>
            </c:ext>
          </c:extLst>
        </c:ser>
        <c:ser>
          <c:idx val="6"/>
          <c:order val="3"/>
          <c:tx>
            <c:strRef>
              <c:f>'Chart 28'!$E$1</c:f>
              <c:strCache>
                <c:ptCount val="1"/>
                <c:pt idx="0">
                  <c:v>Q1, 2023 scenario 2</c:v>
                </c:pt>
              </c:strCache>
            </c:strRef>
          </c:tx>
          <c:spPr>
            <a:ln w="19050" cap="rnd" cmpd="sng" algn="ctr">
              <a:solidFill>
                <a:schemeClr val="accent1">
                  <a:lumMod val="60000"/>
                </a:schemeClr>
              </a:solidFill>
              <a:prstDash val="solid"/>
              <a:round/>
            </a:ln>
            <a:effectLst/>
          </c:spPr>
          <c:marker>
            <c:symbol val="none"/>
          </c:marker>
          <c:cat>
            <c:strRef>
              <c:f>'Chart 28'!$A$2:$A$37</c:f>
              <c:strCache>
                <c:ptCount val="27"/>
                <c:pt idx="0">
                  <c:v>I 19</c:v>
                </c:pt>
                <c:pt idx="1">
                  <c:v>II</c:v>
                </c:pt>
                <c:pt idx="2">
                  <c:v>III</c:v>
                </c:pt>
                <c:pt idx="3">
                  <c:v>IV</c:v>
                </c:pt>
                <c:pt idx="4">
                  <c:v>I 20</c:v>
                </c:pt>
                <c:pt idx="5">
                  <c:v>II</c:v>
                </c:pt>
                <c:pt idx="6">
                  <c:v>III</c:v>
                </c:pt>
                <c:pt idx="7">
                  <c:v>IV</c:v>
                </c:pt>
                <c:pt idx="8">
                  <c:v>I 21</c:v>
                </c:pt>
                <c:pt idx="9">
                  <c:v>II</c:v>
                </c:pt>
                <c:pt idx="10">
                  <c:v>III</c:v>
                </c:pt>
                <c:pt idx="11">
                  <c:v>IV</c:v>
                </c:pt>
                <c:pt idx="12">
                  <c:v>I 22</c:v>
                </c:pt>
                <c:pt idx="13">
                  <c:v>II </c:v>
                </c:pt>
                <c:pt idx="14">
                  <c:v>III</c:v>
                </c:pt>
                <c:pt idx="15">
                  <c:v>IV</c:v>
                </c:pt>
                <c:pt idx="16">
                  <c:v>I 23</c:v>
                </c:pt>
                <c:pt idx="17">
                  <c:v>II</c:v>
                </c:pt>
                <c:pt idx="18">
                  <c:v>III</c:v>
                </c:pt>
                <c:pt idx="19">
                  <c:v>IV</c:v>
                </c:pt>
                <c:pt idx="20">
                  <c:v>I 24</c:v>
                </c:pt>
                <c:pt idx="21">
                  <c:v>II</c:v>
                </c:pt>
                <c:pt idx="22">
                  <c:v>III</c:v>
                </c:pt>
                <c:pt idx="23">
                  <c:v>IV</c:v>
                </c:pt>
                <c:pt idx="24">
                  <c:v>I 25</c:v>
                </c:pt>
                <c:pt idx="25">
                  <c:v>II</c:v>
                </c:pt>
                <c:pt idx="26">
                  <c:v>III</c:v>
                </c:pt>
              </c:strCache>
            </c:strRef>
          </c:cat>
          <c:val>
            <c:numRef>
              <c:f>'Chart 28'!$E$2:$E$37</c:f>
              <c:numCache>
                <c:formatCode>General</c:formatCode>
                <c:ptCount val="28"/>
                <c:pt idx="15" formatCode="0.0">
                  <c:v>8.3038746400000001</c:v>
                </c:pt>
                <c:pt idx="16" formatCode="0.0">
                  <c:v>6.8902521300000004</c:v>
                </c:pt>
                <c:pt idx="17" formatCode="0.0">
                  <c:v>3.8585587499999998</c:v>
                </c:pt>
                <c:pt idx="18" formatCode="0.0">
                  <c:v>2.7323730300000002</c:v>
                </c:pt>
                <c:pt idx="19" formatCode="0.0">
                  <c:v>2.81790853</c:v>
                </c:pt>
                <c:pt idx="20" formatCode="0.0">
                  <c:v>3.5479307200000001</c:v>
                </c:pt>
                <c:pt idx="21" formatCode="0.0">
                  <c:v>3.8785478699999998</c:v>
                </c:pt>
                <c:pt idx="22" formatCode="0.0">
                  <c:v>3.9170607899999998</c:v>
                </c:pt>
                <c:pt idx="23" formatCode="0.0">
                  <c:v>4.0406104899999997</c:v>
                </c:pt>
                <c:pt idx="24" formatCode="0.0">
                  <c:v>4.1394717400000003</c:v>
                </c:pt>
                <c:pt idx="25" formatCode="0.0">
                  <c:v>4.1935526100000002</c:v>
                </c:pt>
                <c:pt idx="26" formatCode="0.0">
                  <c:v>4.0999999999999996</c:v>
                </c:pt>
                <c:pt idx="27" formatCode="0.0">
                  <c:v>4</c:v>
                </c:pt>
              </c:numCache>
            </c:numRef>
          </c:val>
          <c:smooth val="0"/>
          <c:extLst>
            <c:ext xmlns:c16="http://schemas.microsoft.com/office/drawing/2014/chart" uri="{C3380CC4-5D6E-409C-BE32-E72D297353CC}">
              <c16:uniqueId val="{00000003-8CB8-48CF-8644-E05FC6B956F0}"/>
            </c:ext>
          </c:extLst>
        </c:ser>
        <c:ser>
          <c:idx val="7"/>
          <c:order val="4"/>
          <c:tx>
            <c:strRef>
              <c:f>'Chart 28'!$F$1</c:f>
              <c:strCache>
                <c:ptCount val="1"/>
                <c:pt idx="0">
                  <c:v>Actual inflation</c:v>
                </c:pt>
              </c:strCache>
            </c:strRef>
          </c:tx>
          <c:spPr>
            <a:ln w="19050" cap="rnd" cmpd="sng" algn="ctr">
              <a:solidFill>
                <a:schemeClr val="accent2">
                  <a:lumMod val="60000"/>
                </a:schemeClr>
              </a:solidFill>
              <a:prstDash val="solid"/>
              <a:round/>
            </a:ln>
            <a:effectLst/>
          </c:spPr>
          <c:marker>
            <c:symbol val="none"/>
          </c:marker>
          <c:cat>
            <c:strRef>
              <c:f>'Chart 28'!$A$2:$A$37</c:f>
              <c:strCache>
                <c:ptCount val="27"/>
                <c:pt idx="0">
                  <c:v>I 19</c:v>
                </c:pt>
                <c:pt idx="1">
                  <c:v>II</c:v>
                </c:pt>
                <c:pt idx="2">
                  <c:v>III</c:v>
                </c:pt>
                <c:pt idx="3">
                  <c:v>IV</c:v>
                </c:pt>
                <c:pt idx="4">
                  <c:v>I 20</c:v>
                </c:pt>
                <c:pt idx="5">
                  <c:v>II</c:v>
                </c:pt>
                <c:pt idx="6">
                  <c:v>III</c:v>
                </c:pt>
                <c:pt idx="7">
                  <c:v>IV</c:v>
                </c:pt>
                <c:pt idx="8">
                  <c:v>I 21</c:v>
                </c:pt>
                <c:pt idx="9">
                  <c:v>II</c:v>
                </c:pt>
                <c:pt idx="10">
                  <c:v>III</c:v>
                </c:pt>
                <c:pt idx="11">
                  <c:v>IV</c:v>
                </c:pt>
                <c:pt idx="12">
                  <c:v>I 22</c:v>
                </c:pt>
                <c:pt idx="13">
                  <c:v>II </c:v>
                </c:pt>
                <c:pt idx="14">
                  <c:v>III</c:v>
                </c:pt>
                <c:pt idx="15">
                  <c:v>IV</c:v>
                </c:pt>
                <c:pt idx="16">
                  <c:v>I 23</c:v>
                </c:pt>
                <c:pt idx="17">
                  <c:v>II</c:v>
                </c:pt>
                <c:pt idx="18">
                  <c:v>III</c:v>
                </c:pt>
                <c:pt idx="19">
                  <c:v>IV</c:v>
                </c:pt>
                <c:pt idx="20">
                  <c:v>I 24</c:v>
                </c:pt>
                <c:pt idx="21">
                  <c:v>II</c:v>
                </c:pt>
                <c:pt idx="22">
                  <c:v>III</c:v>
                </c:pt>
                <c:pt idx="23">
                  <c:v>IV</c:v>
                </c:pt>
                <c:pt idx="24">
                  <c:v>I 25</c:v>
                </c:pt>
                <c:pt idx="25">
                  <c:v>II</c:v>
                </c:pt>
                <c:pt idx="26">
                  <c:v>III</c:v>
                </c:pt>
              </c:strCache>
            </c:strRef>
          </c:cat>
          <c:val>
            <c:numRef>
              <c:f>'Chart 28'!$F$10:$F$36</c:f>
              <c:numCache>
                <c:formatCode>0.0</c:formatCode>
                <c:ptCount val="27"/>
                <c:pt idx="0">
                  <c:v>1.9</c:v>
                </c:pt>
                <c:pt idx="1">
                  <c:v>2.5</c:v>
                </c:pt>
                <c:pt idx="2">
                  <c:v>0.5</c:v>
                </c:pt>
                <c:pt idx="3">
                  <c:v>0.7</c:v>
                </c:pt>
                <c:pt idx="4">
                  <c:v>-0.11</c:v>
                </c:pt>
                <c:pt idx="5">
                  <c:v>1.7</c:v>
                </c:pt>
                <c:pt idx="6">
                  <c:v>1.432684471732145</c:v>
                </c:pt>
                <c:pt idx="7">
                  <c:v>3.7</c:v>
                </c:pt>
                <c:pt idx="8">
                  <c:v>5.8</c:v>
                </c:pt>
                <c:pt idx="9">
                  <c:v>6.5</c:v>
                </c:pt>
                <c:pt idx="10">
                  <c:v>8.9</c:v>
                </c:pt>
                <c:pt idx="11">
                  <c:v>7.6754534627573321</c:v>
                </c:pt>
                <c:pt idx="12">
                  <c:v>7.4</c:v>
                </c:pt>
                <c:pt idx="13">
                  <c:v>10.277471</c:v>
                </c:pt>
                <c:pt idx="14">
                  <c:v>9.9</c:v>
                </c:pt>
                <c:pt idx="15">
                  <c:v>8.3000000000000007</c:v>
                </c:pt>
                <c:pt idx="16">
                  <c:v>5.4</c:v>
                </c:pt>
              </c:numCache>
            </c:numRef>
          </c:val>
          <c:smooth val="0"/>
          <c:extLst>
            <c:ext xmlns:c16="http://schemas.microsoft.com/office/drawing/2014/chart" uri="{C3380CC4-5D6E-409C-BE32-E72D297353CC}">
              <c16:uniqueId val="{00000004-8CB8-48CF-8644-E05FC6B956F0}"/>
            </c:ext>
          </c:extLst>
        </c:ser>
        <c:ser>
          <c:idx val="8"/>
          <c:order val="5"/>
          <c:tx>
            <c:strRef>
              <c:f>'Chart 28'!$G$1</c:f>
              <c:strCache>
                <c:ptCount val="1"/>
                <c:pt idx="0">
                  <c:v>12-month core inflation</c:v>
                </c:pt>
              </c:strCache>
            </c:strRef>
          </c:tx>
          <c:spPr>
            <a:ln w="19050" cap="rnd" cmpd="sng" algn="ctr">
              <a:solidFill>
                <a:schemeClr val="accent3">
                  <a:lumMod val="60000"/>
                </a:schemeClr>
              </a:solidFill>
              <a:prstDash val="solid"/>
              <a:round/>
            </a:ln>
            <a:effectLst/>
          </c:spPr>
          <c:marker>
            <c:symbol val="none"/>
          </c:marker>
          <c:cat>
            <c:strRef>
              <c:f>'Chart 28'!$A$2:$A$37</c:f>
              <c:strCache>
                <c:ptCount val="27"/>
                <c:pt idx="0">
                  <c:v>I 19</c:v>
                </c:pt>
                <c:pt idx="1">
                  <c:v>II</c:v>
                </c:pt>
                <c:pt idx="2">
                  <c:v>III</c:v>
                </c:pt>
                <c:pt idx="3">
                  <c:v>IV</c:v>
                </c:pt>
                <c:pt idx="4">
                  <c:v>I 20</c:v>
                </c:pt>
                <c:pt idx="5">
                  <c:v>II</c:v>
                </c:pt>
                <c:pt idx="6">
                  <c:v>III</c:v>
                </c:pt>
                <c:pt idx="7">
                  <c:v>IV</c:v>
                </c:pt>
                <c:pt idx="8">
                  <c:v>I 21</c:v>
                </c:pt>
                <c:pt idx="9">
                  <c:v>II</c:v>
                </c:pt>
                <c:pt idx="10">
                  <c:v>III</c:v>
                </c:pt>
                <c:pt idx="11">
                  <c:v>IV</c:v>
                </c:pt>
                <c:pt idx="12">
                  <c:v>I 22</c:v>
                </c:pt>
                <c:pt idx="13">
                  <c:v>II </c:v>
                </c:pt>
                <c:pt idx="14">
                  <c:v>III</c:v>
                </c:pt>
                <c:pt idx="15">
                  <c:v>IV</c:v>
                </c:pt>
                <c:pt idx="16">
                  <c:v>I 23</c:v>
                </c:pt>
                <c:pt idx="17">
                  <c:v>II</c:v>
                </c:pt>
                <c:pt idx="18">
                  <c:v>III</c:v>
                </c:pt>
                <c:pt idx="19">
                  <c:v>IV</c:v>
                </c:pt>
                <c:pt idx="20">
                  <c:v>I 24</c:v>
                </c:pt>
                <c:pt idx="21">
                  <c:v>II</c:v>
                </c:pt>
                <c:pt idx="22">
                  <c:v>III</c:v>
                </c:pt>
                <c:pt idx="23">
                  <c:v>IV</c:v>
                </c:pt>
                <c:pt idx="24">
                  <c:v>I 25</c:v>
                </c:pt>
                <c:pt idx="25">
                  <c:v>II</c:v>
                </c:pt>
                <c:pt idx="26">
                  <c:v>III</c:v>
                </c:pt>
              </c:strCache>
            </c:strRef>
          </c:cat>
          <c:val>
            <c:numRef>
              <c:f>'Chart 28'!$G$10:$G$36</c:f>
              <c:numCache>
                <c:formatCode>0.0</c:formatCode>
                <c:ptCount val="27"/>
                <c:pt idx="0">
                  <c:v>1.3</c:v>
                </c:pt>
                <c:pt idx="1">
                  <c:v>1.5</c:v>
                </c:pt>
                <c:pt idx="2">
                  <c:v>1.1000000000000001</c:v>
                </c:pt>
                <c:pt idx="3">
                  <c:v>0.7</c:v>
                </c:pt>
                <c:pt idx="4">
                  <c:v>0.54</c:v>
                </c:pt>
                <c:pt idx="5">
                  <c:v>0.77684596156544217</c:v>
                </c:pt>
                <c:pt idx="6">
                  <c:v>1.3397678509690962</c:v>
                </c:pt>
                <c:pt idx="7">
                  <c:v>3.6</c:v>
                </c:pt>
                <c:pt idx="8">
                  <c:v>6.6</c:v>
                </c:pt>
                <c:pt idx="9">
                  <c:v>7.8</c:v>
                </c:pt>
                <c:pt idx="10">
                  <c:v>8</c:v>
                </c:pt>
                <c:pt idx="11">
                  <c:v>7.25</c:v>
                </c:pt>
                <c:pt idx="12">
                  <c:v>7</c:v>
                </c:pt>
                <c:pt idx="13">
                  <c:v>9.44</c:v>
                </c:pt>
                <c:pt idx="14">
                  <c:v>10.5</c:v>
                </c:pt>
                <c:pt idx="15">
                  <c:v>9.5</c:v>
                </c:pt>
                <c:pt idx="16">
                  <c:v>6.4</c:v>
                </c:pt>
              </c:numCache>
            </c:numRef>
          </c:val>
          <c:smooth val="0"/>
          <c:extLst>
            <c:ext xmlns:c16="http://schemas.microsoft.com/office/drawing/2014/chart" uri="{C3380CC4-5D6E-409C-BE32-E72D297353CC}">
              <c16:uniqueId val="{00000005-8CB8-48CF-8644-E05FC6B956F0}"/>
            </c:ext>
          </c:extLst>
        </c:ser>
        <c:dLbls>
          <c:showLegendKey val="0"/>
          <c:showVal val="0"/>
          <c:showCatName val="0"/>
          <c:showSerName val="0"/>
          <c:showPercent val="0"/>
          <c:showBubbleSize val="0"/>
        </c:dLbls>
        <c:smooth val="0"/>
        <c:axId val="526512584"/>
        <c:axId val="526512976"/>
      </c:lineChart>
      <c:catAx>
        <c:axId val="526512584"/>
        <c:scaling>
          <c:orientation val="minMax"/>
        </c:scaling>
        <c:delete val="0"/>
        <c:axPos val="b"/>
        <c:numFmt formatCode="General" sourceLinked="1"/>
        <c:majorTickMark val="out"/>
        <c:minorTickMark val="none"/>
        <c:tickLblPos val="low"/>
        <c:spPr>
          <a:noFill/>
          <a:ln w="9525" cap="flat" cmpd="sng" algn="ctr">
            <a:solidFill>
              <a:schemeClr val="dk1"/>
            </a:solidFill>
            <a:prstDash val="solid"/>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526512976"/>
        <c:crosses val="autoZero"/>
        <c:auto val="1"/>
        <c:lblAlgn val="ctr"/>
        <c:lblOffset val="100"/>
        <c:noMultiLvlLbl val="0"/>
      </c:catAx>
      <c:valAx>
        <c:axId val="526512976"/>
        <c:scaling>
          <c:orientation val="minMax"/>
          <c:max val="11"/>
          <c:min val="-1"/>
        </c:scaling>
        <c:delete val="0"/>
        <c:axPos val="l"/>
        <c:numFmt formatCode="0" sourceLinked="0"/>
        <c:majorTickMark val="out"/>
        <c:minorTickMark val="none"/>
        <c:tickLblPos val="nextTo"/>
        <c:spPr>
          <a:noFill/>
          <a:ln w="6350" cap="flat" cmpd="sng" algn="ctr">
            <a:solidFill>
              <a:schemeClr val="dk1"/>
            </a:solidFill>
            <a:prstDash val="solid"/>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526512584"/>
        <c:crosses val="autoZero"/>
        <c:crossBetween val="between"/>
        <c:majorUnit val="1"/>
      </c:valAx>
      <c:spPr>
        <a:noFill/>
        <a:ln w="25400">
          <a:noFill/>
        </a:ln>
        <a:effectLst/>
      </c:spPr>
    </c:plotArea>
    <c:legend>
      <c:legendPos val="b"/>
      <c:layout>
        <c:manualLayout>
          <c:xMode val="edge"/>
          <c:yMode val="edge"/>
          <c:x val="4.2637001548330271E-3"/>
          <c:y val="0.81845496210485136"/>
          <c:w val="0.97424423013807326"/>
          <c:h val="0.1544678268842242"/>
        </c:manualLayout>
      </c:layout>
      <c:overlay val="0"/>
      <c:spPr>
        <a:noFill/>
        <a:ln>
          <a:noFill/>
        </a:ln>
        <a:effectLst/>
      </c:spPr>
      <c:txPr>
        <a:bodyPr rot="0" spcFirstLastPara="1" vertOverflow="ellipsis" vert="horz" wrap="square" anchor="ctr" anchorCtr="1"/>
        <a:lstStyle/>
        <a:p>
          <a:pPr>
            <a:defRPr sz="75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prstDash val="solid"/>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246428571428578E-2"/>
          <c:y val="4.5192222222222224E-2"/>
          <c:w val="0.82468611111111101"/>
          <c:h val="0.57853999999999994"/>
        </c:manualLayout>
      </c:layout>
      <c:barChart>
        <c:barDir val="col"/>
        <c:grouping val="clustered"/>
        <c:varyColors val="0"/>
        <c:ser>
          <c:idx val="0"/>
          <c:order val="2"/>
          <c:tx>
            <c:strRef>
              <c:f>'Chart 3'!$D$1</c:f>
              <c:strCache>
                <c:ptCount val="1"/>
                <c:pt idx="0">
                  <c:v>Variance, right-hand scale</c:v>
                </c:pt>
              </c:strCache>
            </c:strRef>
          </c:tx>
          <c:spPr>
            <a:solidFill>
              <a:schemeClr val="accent2"/>
            </a:solidFill>
          </c:spPr>
          <c:invertIfNegative val="0"/>
          <c:cat>
            <c:numRef>
              <c:f>'Chart 3'!$A$2:$A$9</c:f>
              <c:numCache>
                <c:formatCode>General</c:formatCode>
                <c:ptCount val="6"/>
                <c:pt idx="0">
                  <c:v>2020</c:v>
                </c:pt>
                <c:pt idx="1">
                  <c:v>2021</c:v>
                </c:pt>
                <c:pt idx="2">
                  <c:v>2022</c:v>
                </c:pt>
                <c:pt idx="3">
                  <c:v>2023</c:v>
                </c:pt>
                <c:pt idx="4">
                  <c:v>2024</c:v>
                </c:pt>
                <c:pt idx="5">
                  <c:v>2025</c:v>
                </c:pt>
              </c:numCache>
            </c:numRef>
          </c:cat>
          <c:val>
            <c:numRef>
              <c:f>'Chart 3'!$D$2:$D$9</c:f>
              <c:numCache>
                <c:formatCode>0.0</c:formatCode>
                <c:ptCount val="6"/>
                <c:pt idx="0">
                  <c:v>0</c:v>
                </c:pt>
                <c:pt idx="1">
                  <c:v>0</c:v>
                </c:pt>
                <c:pt idx="2">
                  <c:v>0</c:v>
                </c:pt>
                <c:pt idx="3">
                  <c:v>-0.20000000000000018</c:v>
                </c:pt>
                <c:pt idx="4" formatCode="General">
                  <c:v>-0.49999999999999978</c:v>
                </c:pt>
                <c:pt idx="5" formatCode="General">
                  <c:v>0.30000000000000027</c:v>
                </c:pt>
              </c:numCache>
            </c:numRef>
          </c:val>
          <c:extLst>
            <c:ext xmlns:c16="http://schemas.microsoft.com/office/drawing/2014/chart" uri="{C3380CC4-5D6E-409C-BE32-E72D297353CC}">
              <c16:uniqueId val="{00000000-3F4B-4B3A-8874-36792D4A4EE2}"/>
            </c:ext>
          </c:extLst>
        </c:ser>
        <c:dLbls>
          <c:showLegendKey val="0"/>
          <c:showVal val="0"/>
          <c:showCatName val="0"/>
          <c:showSerName val="0"/>
          <c:showPercent val="0"/>
          <c:showBubbleSize val="0"/>
        </c:dLbls>
        <c:gapWidth val="150"/>
        <c:axId val="92903296"/>
        <c:axId val="92901760"/>
      </c:barChart>
      <c:lineChart>
        <c:grouping val="standard"/>
        <c:varyColors val="0"/>
        <c:ser>
          <c:idx val="2"/>
          <c:order val="0"/>
          <c:tx>
            <c:strRef>
              <c:f>'Chart 3'!$B$1</c:f>
              <c:strCache>
                <c:ptCount val="1"/>
                <c:pt idx="0">
                  <c:v>Previous quarter's scenario</c:v>
                </c:pt>
              </c:strCache>
            </c:strRef>
          </c:tx>
          <c:spPr>
            <a:ln>
              <a:solidFill>
                <a:srgbClr val="002060"/>
              </a:solidFill>
              <a:prstDash val="dash"/>
            </a:ln>
          </c:spPr>
          <c:marker>
            <c:symbol val="none"/>
          </c:marker>
          <c:cat>
            <c:numRef>
              <c:f>'Chart 3'!$A$2:$A$9</c:f>
              <c:numCache>
                <c:formatCode>General</c:formatCode>
                <c:ptCount val="6"/>
                <c:pt idx="0">
                  <c:v>2020</c:v>
                </c:pt>
                <c:pt idx="1">
                  <c:v>2021</c:v>
                </c:pt>
                <c:pt idx="2">
                  <c:v>2022</c:v>
                </c:pt>
                <c:pt idx="3">
                  <c:v>2023</c:v>
                </c:pt>
                <c:pt idx="4">
                  <c:v>2024</c:v>
                </c:pt>
                <c:pt idx="5">
                  <c:v>2025</c:v>
                </c:pt>
              </c:numCache>
            </c:numRef>
          </c:cat>
          <c:val>
            <c:numRef>
              <c:f>'Chart 3'!$B$2:$B$9</c:f>
              <c:numCache>
                <c:formatCode>0.0</c:formatCode>
                <c:ptCount val="6"/>
                <c:pt idx="0">
                  <c:v>-2.7</c:v>
                </c:pt>
                <c:pt idx="1">
                  <c:v>6.1</c:v>
                </c:pt>
                <c:pt idx="2">
                  <c:v>2.1</c:v>
                </c:pt>
                <c:pt idx="3">
                  <c:v>1.6</c:v>
                </c:pt>
                <c:pt idx="4">
                  <c:v>2.2999999999999998</c:v>
                </c:pt>
                <c:pt idx="5" formatCode="General">
                  <c:v>2.4</c:v>
                </c:pt>
              </c:numCache>
            </c:numRef>
          </c:val>
          <c:smooth val="0"/>
          <c:extLst xmlns:c15="http://schemas.microsoft.com/office/drawing/2012/chart">
            <c:ext xmlns:c16="http://schemas.microsoft.com/office/drawing/2014/chart" uri="{C3380CC4-5D6E-409C-BE32-E72D297353CC}">
              <c16:uniqueId val="{00000001-3F4B-4B3A-8874-36792D4A4EE2}"/>
            </c:ext>
          </c:extLst>
        </c:ser>
        <c:ser>
          <c:idx val="3"/>
          <c:order val="1"/>
          <c:tx>
            <c:strRef>
              <c:f>'Chart 3'!$C$1</c:f>
              <c:strCache>
                <c:ptCount val="1"/>
                <c:pt idx="0">
                  <c:v>Current quarter's scenario</c:v>
                </c:pt>
              </c:strCache>
            </c:strRef>
          </c:tx>
          <c:spPr>
            <a:ln>
              <a:solidFill>
                <a:srgbClr val="C00000"/>
              </a:solidFill>
            </a:ln>
          </c:spPr>
          <c:marker>
            <c:symbol val="none"/>
          </c:marker>
          <c:cat>
            <c:numRef>
              <c:f>'Chart 3'!$A$2:$A$9</c:f>
              <c:numCache>
                <c:formatCode>General</c:formatCode>
                <c:ptCount val="6"/>
                <c:pt idx="0">
                  <c:v>2020</c:v>
                </c:pt>
                <c:pt idx="1">
                  <c:v>2021</c:v>
                </c:pt>
                <c:pt idx="2">
                  <c:v>2022</c:v>
                </c:pt>
                <c:pt idx="3">
                  <c:v>2023</c:v>
                </c:pt>
                <c:pt idx="4">
                  <c:v>2024</c:v>
                </c:pt>
                <c:pt idx="5">
                  <c:v>2025</c:v>
                </c:pt>
              </c:numCache>
            </c:numRef>
          </c:cat>
          <c:val>
            <c:numRef>
              <c:f>'Chart 3'!$C$2:$C$9</c:f>
              <c:numCache>
                <c:formatCode>0.0</c:formatCode>
                <c:ptCount val="6"/>
                <c:pt idx="0">
                  <c:v>-2.7</c:v>
                </c:pt>
                <c:pt idx="1">
                  <c:v>6.1</c:v>
                </c:pt>
                <c:pt idx="2">
                  <c:v>2.1</c:v>
                </c:pt>
                <c:pt idx="3">
                  <c:v>1.4</c:v>
                </c:pt>
                <c:pt idx="4">
                  <c:v>1.8</c:v>
                </c:pt>
                <c:pt idx="5" formatCode="General">
                  <c:v>2.7</c:v>
                </c:pt>
              </c:numCache>
            </c:numRef>
          </c:val>
          <c:smooth val="0"/>
          <c:extLst>
            <c:ext xmlns:c16="http://schemas.microsoft.com/office/drawing/2014/chart" uri="{C3380CC4-5D6E-409C-BE32-E72D297353CC}">
              <c16:uniqueId val="{00000002-3F4B-4B3A-8874-36792D4A4EE2}"/>
            </c:ext>
          </c:extLst>
        </c:ser>
        <c:dLbls>
          <c:showLegendKey val="0"/>
          <c:showVal val="0"/>
          <c:showCatName val="0"/>
          <c:showSerName val="0"/>
          <c:showPercent val="0"/>
          <c:showBubbleSize val="0"/>
        </c:dLbls>
        <c:marker val="1"/>
        <c:smooth val="0"/>
        <c:axId val="92890240"/>
        <c:axId val="92891776"/>
        <c:extLst/>
      </c:lineChart>
      <c:catAx>
        <c:axId val="92890240"/>
        <c:scaling>
          <c:orientation val="minMax"/>
        </c:scaling>
        <c:delete val="0"/>
        <c:axPos val="b"/>
        <c:numFmt formatCode="General" sourceLinked="1"/>
        <c:majorTickMark val="out"/>
        <c:minorTickMark val="none"/>
        <c:tickLblPos val="low"/>
        <c:spPr>
          <a:noFill/>
          <a:ln w="6350" cap="flat" cmpd="sng" algn="ctr">
            <a:solidFill>
              <a:schemeClr val="tx1"/>
            </a:solidFill>
            <a:round/>
          </a:ln>
          <a:effectLst/>
        </c:spPr>
        <c:txPr>
          <a:bodyPr rot="-60000000" vert="horz"/>
          <a:lstStyle/>
          <a:p>
            <a:pPr>
              <a:defRPr sz="600"/>
            </a:pPr>
            <a:endParaRPr lang="en-US"/>
          </a:p>
        </c:txPr>
        <c:crossAx val="92891776"/>
        <c:crosses val="autoZero"/>
        <c:auto val="1"/>
        <c:lblAlgn val="ctr"/>
        <c:lblOffset val="100"/>
        <c:noMultiLvlLbl val="0"/>
      </c:catAx>
      <c:valAx>
        <c:axId val="92891776"/>
        <c:scaling>
          <c:orientation val="minMax"/>
        </c:scaling>
        <c:delete val="0"/>
        <c:axPos val="l"/>
        <c:numFmt formatCode="0.0" sourceLinked="0"/>
        <c:majorTickMark val="out"/>
        <c:minorTickMark val="none"/>
        <c:tickLblPos val="nextTo"/>
        <c:spPr>
          <a:noFill/>
          <a:ln>
            <a:solidFill>
              <a:schemeClr val="tx1"/>
            </a:solidFill>
          </a:ln>
          <a:effectLst/>
        </c:spPr>
        <c:txPr>
          <a:bodyPr rot="-60000000" vert="horz"/>
          <a:lstStyle/>
          <a:p>
            <a:pPr>
              <a:defRPr sz="600"/>
            </a:pPr>
            <a:endParaRPr lang="en-US"/>
          </a:p>
        </c:txPr>
        <c:crossAx val="92890240"/>
        <c:crosses val="autoZero"/>
        <c:crossBetween val="between"/>
        <c:majorUnit val="1.5"/>
      </c:valAx>
      <c:valAx>
        <c:axId val="92901760"/>
        <c:scaling>
          <c:orientation val="minMax"/>
          <c:max val="5"/>
          <c:min val="-3"/>
        </c:scaling>
        <c:delete val="0"/>
        <c:axPos val="r"/>
        <c:numFmt formatCode="0.0" sourceLinked="0"/>
        <c:majorTickMark val="out"/>
        <c:minorTickMark val="none"/>
        <c:tickLblPos val="nextTo"/>
        <c:spPr>
          <a:ln>
            <a:solidFill>
              <a:schemeClr val="tx1"/>
            </a:solidFill>
          </a:ln>
        </c:spPr>
        <c:txPr>
          <a:bodyPr/>
          <a:lstStyle/>
          <a:p>
            <a:pPr>
              <a:defRPr sz="600"/>
            </a:pPr>
            <a:endParaRPr lang="en-US"/>
          </a:p>
        </c:txPr>
        <c:crossAx val="92903296"/>
        <c:crosses val="max"/>
        <c:crossBetween val="between"/>
      </c:valAx>
      <c:catAx>
        <c:axId val="92903296"/>
        <c:scaling>
          <c:orientation val="minMax"/>
        </c:scaling>
        <c:delete val="1"/>
        <c:axPos val="b"/>
        <c:numFmt formatCode="General" sourceLinked="1"/>
        <c:majorTickMark val="out"/>
        <c:minorTickMark val="none"/>
        <c:tickLblPos val="nextTo"/>
        <c:crossAx val="92901760"/>
        <c:crossesAt val="0"/>
        <c:auto val="1"/>
        <c:lblAlgn val="ctr"/>
        <c:lblOffset val="100"/>
        <c:noMultiLvlLbl val="0"/>
      </c:catAx>
      <c:spPr>
        <a:noFill/>
        <a:ln>
          <a:noFill/>
        </a:ln>
        <a:effectLst/>
      </c:spPr>
    </c:plotArea>
    <c:legend>
      <c:legendPos val="b"/>
      <c:layout>
        <c:manualLayout>
          <c:xMode val="edge"/>
          <c:yMode val="edge"/>
          <c:x val="8.3099206349206353E-3"/>
          <c:y val="0.76130203941239272"/>
          <c:w val="0.66292420634920635"/>
          <c:h val="0.2260909186116172"/>
        </c:manualLayout>
      </c:layout>
      <c:overlay val="0"/>
      <c:spPr>
        <a:noFill/>
        <a:ln>
          <a:noFill/>
        </a:ln>
        <a:effectLst/>
      </c:spPr>
      <c:txPr>
        <a:bodyPr rot="0" vert="horz"/>
        <a:lstStyle/>
        <a:p>
          <a:pPr>
            <a:defRPr sz="800" b="0" i="1" baseline="-14000"/>
          </a:pPr>
          <a:endParaRPr lang="en-US"/>
        </a:p>
      </c:txPr>
    </c:legend>
    <c:plotVisOnly val="1"/>
    <c:dispBlanksAs val="gap"/>
    <c:showDLblsOverMax val="0"/>
  </c:chart>
  <c:spPr>
    <a:noFill/>
    <a:ln w="9525" cap="flat" cmpd="sng" algn="ctr">
      <a:noFill/>
      <a:round/>
    </a:ln>
    <a:effectLst/>
  </c:spPr>
  <c:txPr>
    <a:bodyPr/>
    <a:lstStyle/>
    <a:p>
      <a:pPr>
        <a:defRPr>
          <a:latin typeface="GHEA Grapalat" panose="02000506050000020003" pitchFamily="50" charset="0"/>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64969100808774"/>
          <c:y val="5.8833167616079041E-2"/>
          <c:w val="0.88728648082296169"/>
          <c:h val="0.65342806232546791"/>
        </c:manualLayout>
      </c:layout>
      <c:lineChart>
        <c:grouping val="standard"/>
        <c:varyColors val="0"/>
        <c:ser>
          <c:idx val="3"/>
          <c:order val="0"/>
          <c:tx>
            <c:strRef>
              <c:f>'Chart 29'!$B$2</c:f>
              <c:strCache>
                <c:ptCount val="1"/>
                <c:pt idx="0">
                  <c:v>q/q, annualized core inflation</c:v>
                </c:pt>
              </c:strCache>
            </c:strRef>
          </c:tx>
          <c:marker>
            <c:symbol val="none"/>
          </c:marker>
          <c:cat>
            <c:strRef>
              <c:f>'Chart 29'!$A$3:$A$31</c:f>
              <c:strCache>
                <c:ptCount val="17"/>
                <c:pt idx="0">
                  <c:v>I 2019</c:v>
                </c:pt>
                <c:pt idx="1">
                  <c:v>II</c:v>
                </c:pt>
                <c:pt idx="2">
                  <c:v>III</c:v>
                </c:pt>
                <c:pt idx="3">
                  <c:v>IV</c:v>
                </c:pt>
                <c:pt idx="4">
                  <c:v>I 2020</c:v>
                </c:pt>
                <c:pt idx="5">
                  <c:v>II</c:v>
                </c:pt>
                <c:pt idx="6">
                  <c:v>III</c:v>
                </c:pt>
                <c:pt idx="7">
                  <c:v>IV</c:v>
                </c:pt>
                <c:pt idx="8">
                  <c:v>I 2021</c:v>
                </c:pt>
                <c:pt idx="9">
                  <c:v>II</c:v>
                </c:pt>
                <c:pt idx="10">
                  <c:v>III</c:v>
                </c:pt>
                <c:pt idx="11">
                  <c:v>IV</c:v>
                </c:pt>
                <c:pt idx="12">
                  <c:v>I 2022</c:v>
                </c:pt>
                <c:pt idx="13">
                  <c:v>II</c:v>
                </c:pt>
                <c:pt idx="14">
                  <c:v>III</c:v>
                </c:pt>
                <c:pt idx="15">
                  <c:v>IV</c:v>
                </c:pt>
                <c:pt idx="16">
                  <c:v>I 2023</c:v>
                </c:pt>
              </c:strCache>
            </c:strRef>
          </c:cat>
          <c:val>
            <c:numRef>
              <c:f>'Chart 29'!$B$3:$B$31</c:f>
              <c:numCache>
                <c:formatCode>0.0</c:formatCode>
                <c:ptCount val="17"/>
                <c:pt idx="0">
                  <c:v>0.48928516760184948</c:v>
                </c:pt>
                <c:pt idx="1">
                  <c:v>0.85691786029382655</c:v>
                </c:pt>
                <c:pt idx="2">
                  <c:v>0.14372563178808306</c:v>
                </c:pt>
                <c:pt idx="3">
                  <c:v>1.121827278901133</c:v>
                </c:pt>
                <c:pt idx="4">
                  <c:v>4.3130307410521596E-2</c:v>
                </c:pt>
                <c:pt idx="5">
                  <c:v>1.7863391552324082</c:v>
                </c:pt>
                <c:pt idx="6">
                  <c:v>2.3898055204945479</c:v>
                </c:pt>
                <c:pt idx="7">
                  <c:v>10.137962719791904</c:v>
                </c:pt>
                <c:pt idx="8">
                  <c:v>11.599606605891388</c:v>
                </c:pt>
                <c:pt idx="9">
                  <c:v>6.3151858135311656</c:v>
                </c:pt>
                <c:pt idx="10">
                  <c:v>2.9974748670637652</c:v>
                </c:pt>
                <c:pt idx="11">
                  <c:v>7.3817611561770136</c:v>
                </c:pt>
                <c:pt idx="12">
                  <c:v>10.509503354848615</c:v>
                </c:pt>
                <c:pt idx="13">
                  <c:v>15.71</c:v>
                </c:pt>
                <c:pt idx="14">
                  <c:v>7.05</c:v>
                </c:pt>
                <c:pt idx="15">
                  <c:v>3.4720058146258559</c:v>
                </c:pt>
                <c:pt idx="16">
                  <c:v>-1.0119954587086255</c:v>
                </c:pt>
              </c:numCache>
            </c:numRef>
          </c:val>
          <c:smooth val="0"/>
          <c:extLst>
            <c:ext xmlns:c16="http://schemas.microsoft.com/office/drawing/2014/chart" uri="{C3380CC4-5D6E-409C-BE32-E72D297353CC}">
              <c16:uniqueId val="{00000003-04D8-4793-96A1-170509D4AA47}"/>
            </c:ext>
          </c:extLst>
        </c:ser>
        <c:ser>
          <c:idx val="4"/>
          <c:order val="1"/>
          <c:tx>
            <c:strRef>
              <c:f>'Chart 29'!$C$2</c:f>
              <c:strCache>
                <c:ptCount val="1"/>
                <c:pt idx="0">
                  <c:v>12-month core inflation</c:v>
                </c:pt>
              </c:strCache>
            </c:strRef>
          </c:tx>
          <c:spPr>
            <a:ln w="19050" cap="rnd">
              <a:solidFill>
                <a:schemeClr val="accent5"/>
              </a:solidFill>
              <a:round/>
            </a:ln>
            <a:effectLst/>
          </c:spPr>
          <c:marker>
            <c:symbol val="none"/>
          </c:marker>
          <c:cat>
            <c:strRef>
              <c:f>'Chart 29'!$A$3:$A$31</c:f>
              <c:strCache>
                <c:ptCount val="17"/>
                <c:pt idx="0">
                  <c:v>I 2019</c:v>
                </c:pt>
                <c:pt idx="1">
                  <c:v>II</c:v>
                </c:pt>
                <c:pt idx="2">
                  <c:v>III</c:v>
                </c:pt>
                <c:pt idx="3">
                  <c:v>IV</c:v>
                </c:pt>
                <c:pt idx="4">
                  <c:v>I 2020</c:v>
                </c:pt>
                <c:pt idx="5">
                  <c:v>II</c:v>
                </c:pt>
                <c:pt idx="6">
                  <c:v>III</c:v>
                </c:pt>
                <c:pt idx="7">
                  <c:v>IV</c:v>
                </c:pt>
                <c:pt idx="8">
                  <c:v>I 2021</c:v>
                </c:pt>
                <c:pt idx="9">
                  <c:v>II</c:v>
                </c:pt>
                <c:pt idx="10">
                  <c:v>III</c:v>
                </c:pt>
                <c:pt idx="11">
                  <c:v>IV</c:v>
                </c:pt>
                <c:pt idx="12">
                  <c:v>I 2022</c:v>
                </c:pt>
                <c:pt idx="13">
                  <c:v>II</c:v>
                </c:pt>
                <c:pt idx="14">
                  <c:v>III</c:v>
                </c:pt>
                <c:pt idx="15">
                  <c:v>IV</c:v>
                </c:pt>
                <c:pt idx="16">
                  <c:v>I 2023</c:v>
                </c:pt>
              </c:strCache>
            </c:strRef>
          </c:cat>
          <c:val>
            <c:numRef>
              <c:f>'Chart 29'!$C$3:$C$31</c:f>
              <c:numCache>
                <c:formatCode>0.0</c:formatCode>
                <c:ptCount val="17"/>
                <c:pt idx="0">
                  <c:v>1.2599415906682481</c:v>
                </c:pt>
                <c:pt idx="1">
                  <c:v>1.4570277725853344</c:v>
                </c:pt>
                <c:pt idx="2">
                  <c:v>1.0919334009036845</c:v>
                </c:pt>
                <c:pt idx="3">
                  <c:v>0.65436778045784649</c:v>
                </c:pt>
                <c:pt idx="4">
                  <c:v>0.5422363526071905</c:v>
                </c:pt>
                <c:pt idx="5">
                  <c:v>0.77535218856593247</c:v>
                </c:pt>
                <c:pt idx="6">
                  <c:v>1.3410226647696533</c:v>
                </c:pt>
                <c:pt idx="7">
                  <c:v>3.6188951811127339</c:v>
                </c:pt>
                <c:pt idx="8">
                  <c:v>6.6122456863822947</c:v>
                </c:pt>
                <c:pt idx="9">
                  <c:v>7.8139553154992853</c:v>
                </c:pt>
                <c:pt idx="10">
                  <c:v>7.9767706624061674</c:v>
                </c:pt>
                <c:pt idx="11">
                  <c:v>7.2511471620594534</c:v>
                </c:pt>
                <c:pt idx="12">
                  <c:v>6.9670972690979198</c:v>
                </c:pt>
                <c:pt idx="13">
                  <c:v>9.4</c:v>
                </c:pt>
                <c:pt idx="14">
                  <c:v>10.5</c:v>
                </c:pt>
                <c:pt idx="15">
                  <c:v>8.3050314000890069</c:v>
                </c:pt>
                <c:pt idx="16">
                  <c:v>6.406657155573555</c:v>
                </c:pt>
              </c:numCache>
            </c:numRef>
          </c:val>
          <c:smooth val="0"/>
          <c:extLst>
            <c:ext xmlns:c16="http://schemas.microsoft.com/office/drawing/2014/chart" uri="{C3380CC4-5D6E-409C-BE32-E72D297353CC}">
              <c16:uniqueId val="{00000000-B9BA-433E-8897-0DA0A4A6C365}"/>
            </c:ext>
          </c:extLst>
        </c:ser>
        <c:ser>
          <c:idx val="5"/>
          <c:order val="2"/>
          <c:tx>
            <c:strRef>
              <c:f>'Chart 29'!$D$2</c:f>
              <c:strCache>
                <c:ptCount val="1"/>
                <c:pt idx="0">
                  <c:v>12-month inflation</c:v>
                </c:pt>
              </c:strCache>
            </c:strRef>
          </c:tx>
          <c:marker>
            <c:symbol val="none"/>
          </c:marker>
          <c:cat>
            <c:strRef>
              <c:f>'Chart 29'!$A$3:$A$31</c:f>
              <c:strCache>
                <c:ptCount val="17"/>
                <c:pt idx="0">
                  <c:v>I 2019</c:v>
                </c:pt>
                <c:pt idx="1">
                  <c:v>II</c:v>
                </c:pt>
                <c:pt idx="2">
                  <c:v>III</c:v>
                </c:pt>
                <c:pt idx="3">
                  <c:v>IV</c:v>
                </c:pt>
                <c:pt idx="4">
                  <c:v>I 2020</c:v>
                </c:pt>
                <c:pt idx="5">
                  <c:v>II</c:v>
                </c:pt>
                <c:pt idx="6">
                  <c:v>III</c:v>
                </c:pt>
                <c:pt idx="7">
                  <c:v>IV</c:v>
                </c:pt>
                <c:pt idx="8">
                  <c:v>I 2021</c:v>
                </c:pt>
                <c:pt idx="9">
                  <c:v>II</c:v>
                </c:pt>
                <c:pt idx="10">
                  <c:v>III</c:v>
                </c:pt>
                <c:pt idx="11">
                  <c:v>IV</c:v>
                </c:pt>
                <c:pt idx="12">
                  <c:v>I 2022</c:v>
                </c:pt>
                <c:pt idx="13">
                  <c:v>II</c:v>
                </c:pt>
                <c:pt idx="14">
                  <c:v>III</c:v>
                </c:pt>
                <c:pt idx="15">
                  <c:v>IV</c:v>
                </c:pt>
                <c:pt idx="16">
                  <c:v>I 2023</c:v>
                </c:pt>
              </c:strCache>
            </c:strRef>
          </c:cat>
          <c:val>
            <c:numRef>
              <c:f>'Chart 29'!$D$3:$D$31</c:f>
              <c:numCache>
                <c:formatCode>0.0</c:formatCode>
                <c:ptCount val="17"/>
                <c:pt idx="0">
                  <c:v>1.8811658309776789</c:v>
                </c:pt>
                <c:pt idx="1">
                  <c:v>2.4537257060515145</c:v>
                </c:pt>
                <c:pt idx="2">
                  <c:v>0.47793958081770427</c:v>
                </c:pt>
                <c:pt idx="3">
                  <c:v>0.7339142477776619</c:v>
                </c:pt>
                <c:pt idx="4">
                  <c:v>-0.10452343810278819</c:v>
                </c:pt>
                <c:pt idx="5">
                  <c:v>1.6833281149818902</c:v>
                </c:pt>
                <c:pt idx="6">
                  <c:v>1.4384724442883368</c:v>
                </c:pt>
                <c:pt idx="7">
                  <c:v>3.6638246566359953</c:v>
                </c:pt>
                <c:pt idx="8">
                  <c:v>5.7810093225161268</c:v>
                </c:pt>
                <c:pt idx="9">
                  <c:v>6.504644523458893</c:v>
                </c:pt>
                <c:pt idx="10">
                  <c:v>8.8886539553763839</c:v>
                </c:pt>
                <c:pt idx="11">
                  <c:v>7.6754534627573321</c:v>
                </c:pt>
                <c:pt idx="12">
                  <c:v>7.3617969746003808</c:v>
                </c:pt>
                <c:pt idx="13">
                  <c:v>10.27446769</c:v>
                </c:pt>
                <c:pt idx="14">
                  <c:v>9.9151144159999998</c:v>
                </c:pt>
                <c:pt idx="15">
                  <c:v>9.4794641249029326</c:v>
                </c:pt>
                <c:pt idx="16">
                  <c:v>5.4508346584249239</c:v>
                </c:pt>
              </c:numCache>
            </c:numRef>
          </c:val>
          <c:smooth val="0"/>
          <c:extLst>
            <c:ext xmlns:c16="http://schemas.microsoft.com/office/drawing/2014/chart" uri="{C3380CC4-5D6E-409C-BE32-E72D297353CC}">
              <c16:uniqueId val="{00000000-D800-455A-BCFB-AE1CDA3462C7}"/>
            </c:ext>
          </c:extLst>
        </c:ser>
        <c:dLbls>
          <c:showLegendKey val="0"/>
          <c:showVal val="0"/>
          <c:showCatName val="0"/>
          <c:showSerName val="0"/>
          <c:showPercent val="0"/>
          <c:showBubbleSize val="0"/>
        </c:dLbls>
        <c:smooth val="0"/>
        <c:axId val="122365056"/>
        <c:axId val="122366592"/>
      </c:lineChart>
      <c:catAx>
        <c:axId val="122365056"/>
        <c:scaling>
          <c:orientation val="minMax"/>
        </c:scaling>
        <c:delete val="0"/>
        <c:axPos val="b"/>
        <c:numFmt formatCode="General" sourceLinked="1"/>
        <c:majorTickMark val="out"/>
        <c:minorTickMark val="none"/>
        <c:tickLblPos val="low"/>
        <c:spPr>
          <a:noFill/>
          <a:ln w="9525" cap="flat" cmpd="sng" algn="ctr">
            <a:solidFill>
              <a:schemeClr val="dk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2366592"/>
        <c:crosses val="autoZero"/>
        <c:auto val="1"/>
        <c:lblAlgn val="ctr"/>
        <c:lblOffset val="100"/>
        <c:noMultiLvlLbl val="0"/>
      </c:catAx>
      <c:valAx>
        <c:axId val="122366592"/>
        <c:scaling>
          <c:orientation val="minMax"/>
          <c:max val="16"/>
          <c:min val="-4"/>
        </c:scaling>
        <c:delete val="0"/>
        <c:axPos val="l"/>
        <c:numFmt formatCode="0" sourceLinked="0"/>
        <c:majorTickMark val="out"/>
        <c:minorTickMark val="none"/>
        <c:tickLblPos val="nextTo"/>
        <c:spPr>
          <a:noFill/>
          <a:ln>
            <a:solidFill>
              <a:schemeClr val="dk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2365056"/>
        <c:crosses val="autoZero"/>
        <c:crossBetween val="between"/>
        <c:majorUnit val="2"/>
      </c:valAx>
      <c:spPr>
        <a:noFill/>
        <a:ln w="25400">
          <a:noFill/>
        </a:ln>
        <a:effectLst/>
      </c:spPr>
    </c:plotArea>
    <c:legend>
      <c:legendPos val="b"/>
      <c:layout>
        <c:manualLayout>
          <c:xMode val="edge"/>
          <c:yMode val="edge"/>
          <c:x val="4.2637001548330271E-3"/>
          <c:y val="0.81853056970819826"/>
          <c:w val="0.97094980803665676"/>
          <c:h val="0.17758877566774742"/>
        </c:manualLayout>
      </c:layout>
      <c:overlay val="0"/>
      <c:spPr>
        <a:noFill/>
        <a:ln>
          <a:noFill/>
        </a:ln>
        <a:effectLst/>
      </c:spPr>
      <c:txPr>
        <a:bodyPr rot="0" spcFirstLastPara="1" vertOverflow="ellipsis" vert="horz" wrap="square" anchor="ctr" anchorCtr="1"/>
        <a:lstStyle/>
        <a:p>
          <a:pPr>
            <a:defRPr sz="10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897112860892391E-2"/>
          <c:y val="4.9516092730137296E-2"/>
          <c:w val="0.88343622047244097"/>
          <c:h val="0.56709997678379342"/>
        </c:manualLayout>
      </c:layout>
      <c:lineChart>
        <c:grouping val="standard"/>
        <c:varyColors val="0"/>
        <c:ser>
          <c:idx val="0"/>
          <c:order val="0"/>
          <c:tx>
            <c:strRef>
              <c:f>'Chart 30'!$B$4</c:f>
              <c:strCache>
                <c:ptCount val="1"/>
                <c:pt idx="0">
                  <c:v>Non-food products</c:v>
                </c:pt>
              </c:strCache>
            </c:strRef>
          </c:tx>
          <c:spPr>
            <a:ln w="28575" cap="rnd">
              <a:solidFill>
                <a:schemeClr val="accent1"/>
              </a:solidFill>
              <a:round/>
            </a:ln>
            <a:effectLst/>
          </c:spPr>
          <c:marker>
            <c:symbol val="none"/>
          </c:marker>
          <c:cat>
            <c:numRef>
              <c:f>'Chart 30'!$C$3:$BB$3</c:f>
              <c:numCache>
                <c:formatCode>mmm\-yy</c:formatCode>
                <c:ptCount val="5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numCache>
            </c:numRef>
          </c:cat>
          <c:val>
            <c:numRef>
              <c:f>'Chart 30'!$C$4:$BB$4</c:f>
              <c:numCache>
                <c:formatCode>General</c:formatCode>
                <c:ptCount val="52"/>
                <c:pt idx="0">
                  <c:v>0.88324021389037455</c:v>
                </c:pt>
                <c:pt idx="1">
                  <c:v>0.55773358393724948</c:v>
                </c:pt>
                <c:pt idx="2">
                  <c:v>0.86091048535055847</c:v>
                </c:pt>
                <c:pt idx="3">
                  <c:v>1.3571660558908292</c:v>
                </c:pt>
                <c:pt idx="4">
                  <c:v>1.8157883460936119</c:v>
                </c:pt>
                <c:pt idx="5">
                  <c:v>1.8781147140108914</c:v>
                </c:pt>
                <c:pt idx="6">
                  <c:v>1.9380404429173836</c:v>
                </c:pt>
                <c:pt idx="7">
                  <c:v>2.3636674530798132</c:v>
                </c:pt>
                <c:pt idx="8">
                  <c:v>2.3553347185025046</c:v>
                </c:pt>
                <c:pt idx="9">
                  <c:v>1.204324479849987</c:v>
                </c:pt>
                <c:pt idx="10">
                  <c:v>0.95924757252119264</c:v>
                </c:pt>
                <c:pt idx="11">
                  <c:v>1.394111770632918</c:v>
                </c:pt>
                <c:pt idx="12">
                  <c:v>1.7236264229591995</c:v>
                </c:pt>
                <c:pt idx="13">
                  <c:v>1.9333145201965607</c:v>
                </c:pt>
                <c:pt idx="14">
                  <c:v>1.3147307118301654</c:v>
                </c:pt>
                <c:pt idx="15">
                  <c:v>1.0876893595767427</c:v>
                </c:pt>
                <c:pt idx="16">
                  <c:v>8.8199046626868949E-3</c:v>
                </c:pt>
                <c:pt idx="17">
                  <c:v>-0.17864940697108977</c:v>
                </c:pt>
                <c:pt idx="18">
                  <c:v>-2.5102940242433647E-2</c:v>
                </c:pt>
                <c:pt idx="19">
                  <c:v>0.6485282134927246</c:v>
                </c:pt>
                <c:pt idx="20">
                  <c:v>0.47150370208726144</c:v>
                </c:pt>
                <c:pt idx="21">
                  <c:v>0.57136913249600241</c:v>
                </c:pt>
                <c:pt idx="22">
                  <c:v>1.0083898547211305</c:v>
                </c:pt>
                <c:pt idx="23">
                  <c:v>3.3752681687377475</c:v>
                </c:pt>
                <c:pt idx="24">
                  <c:v>5.4739608243391586</c:v>
                </c:pt>
                <c:pt idx="25">
                  <c:v>6.6932089282092875</c:v>
                </c:pt>
                <c:pt idx="26">
                  <c:v>8.397681225369297</c:v>
                </c:pt>
                <c:pt idx="27">
                  <c:v>8.4737046587967058</c:v>
                </c:pt>
                <c:pt idx="28">
                  <c:v>9.0421085658474141</c:v>
                </c:pt>
                <c:pt idx="29">
                  <c:v>9.5429995550024387</c:v>
                </c:pt>
                <c:pt idx="30">
                  <c:v>9.6352314395676757</c:v>
                </c:pt>
                <c:pt idx="31">
                  <c:v>9.4209761964797281</c:v>
                </c:pt>
                <c:pt idx="32">
                  <c:v>9.941965612583644</c:v>
                </c:pt>
                <c:pt idx="33">
                  <c:v>9.7491435385701095</c:v>
                </c:pt>
                <c:pt idx="34">
                  <c:v>9.9129990631406883</c:v>
                </c:pt>
                <c:pt idx="35">
                  <c:v>7.9630508762630114</c:v>
                </c:pt>
                <c:pt idx="36">
                  <c:v>6.2182700726450548</c:v>
                </c:pt>
                <c:pt idx="37">
                  <c:v>5.3778838177610027</c:v>
                </c:pt>
                <c:pt idx="38">
                  <c:v>4.7927965747884116</c:v>
                </c:pt>
                <c:pt idx="39">
                  <c:v>6.1344970507861944</c:v>
                </c:pt>
                <c:pt idx="40">
                  <c:v>6.7906476235644675</c:v>
                </c:pt>
                <c:pt idx="41">
                  <c:v>7.4992576058929643</c:v>
                </c:pt>
                <c:pt idx="42">
                  <c:v>8.2461573693919803</c:v>
                </c:pt>
                <c:pt idx="43">
                  <c:v>8.2134154731787135</c:v>
                </c:pt>
                <c:pt idx="44">
                  <c:v>8.1240914024879771</c:v>
                </c:pt>
                <c:pt idx="45">
                  <c:v>7.9572256294836166</c:v>
                </c:pt>
                <c:pt idx="46">
                  <c:v>7.6934970000093443</c:v>
                </c:pt>
                <c:pt idx="47">
                  <c:v>7.0798322865347956</c:v>
                </c:pt>
                <c:pt idx="48">
                  <c:v>6.1549628954997218</c:v>
                </c:pt>
                <c:pt idx="49">
                  <c:v>5.3919374821555408</c:v>
                </c:pt>
                <c:pt idx="50">
                  <c:v>4.587597736339319</c:v>
                </c:pt>
                <c:pt idx="51">
                  <c:v>2.6935763954392513</c:v>
                </c:pt>
              </c:numCache>
            </c:numRef>
          </c:val>
          <c:smooth val="0"/>
          <c:extLst>
            <c:ext xmlns:c16="http://schemas.microsoft.com/office/drawing/2014/chart" uri="{C3380CC4-5D6E-409C-BE32-E72D297353CC}">
              <c16:uniqueId val="{00000000-81E7-430B-9FED-A263C92E3203}"/>
            </c:ext>
          </c:extLst>
        </c:ser>
        <c:ser>
          <c:idx val="1"/>
          <c:order val="1"/>
          <c:tx>
            <c:strRef>
              <c:f>'Chart 30'!$B$5</c:f>
              <c:strCache>
                <c:ptCount val="1"/>
                <c:pt idx="0">
                  <c:v>Non-food products excluding fuel</c:v>
                </c:pt>
              </c:strCache>
            </c:strRef>
          </c:tx>
          <c:spPr>
            <a:ln w="28575" cap="rnd">
              <a:solidFill>
                <a:schemeClr val="accent2"/>
              </a:solidFill>
              <a:round/>
            </a:ln>
            <a:effectLst/>
          </c:spPr>
          <c:marker>
            <c:symbol val="none"/>
          </c:marker>
          <c:cat>
            <c:numRef>
              <c:f>'Chart 30'!$C$3:$BB$3</c:f>
              <c:numCache>
                <c:formatCode>mmm\-yy</c:formatCode>
                <c:ptCount val="5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numCache>
            </c:numRef>
          </c:cat>
          <c:val>
            <c:numRef>
              <c:f>'Chart 30'!$C$5:$BB$5</c:f>
              <c:numCache>
                <c:formatCode>General</c:formatCode>
                <c:ptCount val="52"/>
                <c:pt idx="0">
                  <c:v>1.4142771686437356</c:v>
                </c:pt>
                <c:pt idx="1">
                  <c:v>1.1316320056725431</c:v>
                </c:pt>
                <c:pt idx="2">
                  <c:v>1.4318268704041799</c:v>
                </c:pt>
                <c:pt idx="3">
                  <c:v>1.558256501899578</c:v>
                </c:pt>
                <c:pt idx="4">
                  <c:v>1.156555049681856</c:v>
                </c:pt>
                <c:pt idx="5">
                  <c:v>1.1468275491775159</c:v>
                </c:pt>
                <c:pt idx="6">
                  <c:v>1.4719857560693868</c:v>
                </c:pt>
                <c:pt idx="7">
                  <c:v>1.9234415624222976</c:v>
                </c:pt>
                <c:pt idx="8">
                  <c:v>1.9941168659730408</c:v>
                </c:pt>
                <c:pt idx="9">
                  <c:v>0.87191145101161283</c:v>
                </c:pt>
                <c:pt idx="10">
                  <c:v>0.65373631078932704</c:v>
                </c:pt>
                <c:pt idx="11">
                  <c:v>0.99192111642089742</c:v>
                </c:pt>
                <c:pt idx="12">
                  <c:v>1.1504400581591909</c:v>
                </c:pt>
                <c:pt idx="13">
                  <c:v>1.4710618907113826</c:v>
                </c:pt>
                <c:pt idx="14">
                  <c:v>0.8899982201425729</c:v>
                </c:pt>
                <c:pt idx="15">
                  <c:v>1.7087899807382882</c:v>
                </c:pt>
                <c:pt idx="16">
                  <c:v>1.6625423442078215</c:v>
                </c:pt>
                <c:pt idx="17">
                  <c:v>1.533589888447807</c:v>
                </c:pt>
                <c:pt idx="18">
                  <c:v>1.6046799709551181</c:v>
                </c:pt>
                <c:pt idx="19">
                  <c:v>1.5380733799925252</c:v>
                </c:pt>
                <c:pt idx="20">
                  <c:v>1.0130194323301396</c:v>
                </c:pt>
                <c:pt idx="21">
                  <c:v>0.80484143326296476</c:v>
                </c:pt>
                <c:pt idx="22">
                  <c:v>1.2969053618567443</c:v>
                </c:pt>
                <c:pt idx="23">
                  <c:v>3.373536747007492</c:v>
                </c:pt>
                <c:pt idx="24">
                  <c:v>5.9421094230788043</c:v>
                </c:pt>
                <c:pt idx="25">
                  <c:v>7.3463272217053657</c:v>
                </c:pt>
                <c:pt idx="26">
                  <c:v>8.9440377608598283</c:v>
                </c:pt>
                <c:pt idx="27">
                  <c:v>8.1109473586093088</c:v>
                </c:pt>
                <c:pt idx="28">
                  <c:v>8.2640210444880609</c:v>
                </c:pt>
                <c:pt idx="29">
                  <c:v>8.4608555617893018</c:v>
                </c:pt>
                <c:pt idx="30">
                  <c:v>8.3752840305173493</c:v>
                </c:pt>
                <c:pt idx="31">
                  <c:v>8.9463993071881873</c:v>
                </c:pt>
                <c:pt idx="32">
                  <c:v>9.8069663013246924</c:v>
                </c:pt>
                <c:pt idx="33">
                  <c:v>9.4379299702354871</c:v>
                </c:pt>
                <c:pt idx="34">
                  <c:v>9.4060192122968402</c:v>
                </c:pt>
                <c:pt idx="35">
                  <c:v>7.9326444787513992</c:v>
                </c:pt>
                <c:pt idx="36">
                  <c:v>5.9107770933769501</c:v>
                </c:pt>
                <c:pt idx="37">
                  <c:v>4.8584451575875391</c:v>
                </c:pt>
                <c:pt idx="38">
                  <c:v>4.3985713460884313</c:v>
                </c:pt>
                <c:pt idx="39">
                  <c:v>4.8497418506747323</c:v>
                </c:pt>
                <c:pt idx="40">
                  <c:v>5.4987149474910382</c:v>
                </c:pt>
                <c:pt idx="41">
                  <c:v>6.6658335271160922</c:v>
                </c:pt>
                <c:pt idx="42">
                  <c:v>8.1851955478843337</c:v>
                </c:pt>
                <c:pt idx="43">
                  <c:v>8.6139091025735581</c:v>
                </c:pt>
                <c:pt idx="44">
                  <c:v>8.5618749484543457</c:v>
                </c:pt>
                <c:pt idx="45">
                  <c:v>8.5456071220663716</c:v>
                </c:pt>
                <c:pt idx="46">
                  <c:v>8.7620076048228697</c:v>
                </c:pt>
                <c:pt idx="47">
                  <c:v>8.9507931122740274</c:v>
                </c:pt>
                <c:pt idx="48">
                  <c:v>8.8536487725120878</c:v>
                </c:pt>
                <c:pt idx="49">
                  <c:v>8.7441503257184081</c:v>
                </c:pt>
                <c:pt idx="50">
                  <c:v>7.3564660493483842</c:v>
                </c:pt>
                <c:pt idx="51">
                  <c:v>6.4935255320446998</c:v>
                </c:pt>
              </c:numCache>
            </c:numRef>
          </c:val>
          <c:smooth val="0"/>
          <c:extLst>
            <c:ext xmlns:c16="http://schemas.microsoft.com/office/drawing/2014/chart" uri="{C3380CC4-5D6E-409C-BE32-E72D297353CC}">
              <c16:uniqueId val="{00000001-81E7-430B-9FED-A263C92E3203}"/>
            </c:ext>
          </c:extLst>
        </c:ser>
        <c:ser>
          <c:idx val="2"/>
          <c:order val="2"/>
          <c:tx>
            <c:strRef>
              <c:f>'Chart 30'!$B$6</c:f>
              <c:strCache>
                <c:ptCount val="1"/>
                <c:pt idx="0">
                  <c:v>Non-regulated services</c:v>
                </c:pt>
              </c:strCache>
            </c:strRef>
          </c:tx>
          <c:spPr>
            <a:ln w="28575" cap="rnd">
              <a:solidFill>
                <a:schemeClr val="accent3"/>
              </a:solidFill>
              <a:round/>
            </a:ln>
            <a:effectLst/>
          </c:spPr>
          <c:marker>
            <c:symbol val="none"/>
          </c:marker>
          <c:cat>
            <c:numRef>
              <c:f>'Chart 30'!$C$3:$BB$3</c:f>
              <c:numCache>
                <c:formatCode>mmm\-yy</c:formatCode>
                <c:ptCount val="5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numCache>
            </c:numRef>
          </c:cat>
          <c:val>
            <c:numRef>
              <c:f>'Chart 30'!$C$6:$BB$6</c:f>
              <c:numCache>
                <c:formatCode>General</c:formatCode>
                <c:ptCount val="52"/>
                <c:pt idx="0">
                  <c:v>1.399891317436726</c:v>
                </c:pt>
                <c:pt idx="1">
                  <c:v>1.0368104027123053</c:v>
                </c:pt>
                <c:pt idx="2">
                  <c:v>0.33321595638587098</c:v>
                </c:pt>
                <c:pt idx="3">
                  <c:v>0.12135318780852344</c:v>
                </c:pt>
                <c:pt idx="4">
                  <c:v>-4.3005725777362613E-2</c:v>
                </c:pt>
                <c:pt idx="5">
                  <c:v>0.24202226427271967</c:v>
                </c:pt>
                <c:pt idx="6">
                  <c:v>0.33870743570905404</c:v>
                </c:pt>
                <c:pt idx="7">
                  <c:v>0.41124418962810694</c:v>
                </c:pt>
                <c:pt idx="8">
                  <c:v>1.3673386026539447</c:v>
                </c:pt>
                <c:pt idx="9">
                  <c:v>2.0278785759856959</c:v>
                </c:pt>
                <c:pt idx="10">
                  <c:v>1.7890407847986296</c:v>
                </c:pt>
                <c:pt idx="11">
                  <c:v>1.7408565361106696</c:v>
                </c:pt>
                <c:pt idx="12">
                  <c:v>1.7937334430271079</c:v>
                </c:pt>
                <c:pt idx="13">
                  <c:v>1.4683491455214721</c:v>
                </c:pt>
                <c:pt idx="14">
                  <c:v>1.2744740474224869</c:v>
                </c:pt>
                <c:pt idx="15">
                  <c:v>0.99414845823947928</c:v>
                </c:pt>
                <c:pt idx="16">
                  <c:v>0.80301910145594491</c:v>
                </c:pt>
                <c:pt idx="17">
                  <c:v>1.0866598857826233</c:v>
                </c:pt>
                <c:pt idx="18">
                  <c:v>1.3169862854481806</c:v>
                </c:pt>
                <c:pt idx="19">
                  <c:v>1.3797348538627574</c:v>
                </c:pt>
                <c:pt idx="20">
                  <c:v>1.635599931841611</c:v>
                </c:pt>
                <c:pt idx="21">
                  <c:v>1.5950692958607533</c:v>
                </c:pt>
                <c:pt idx="22">
                  <c:v>1.8671240932437598</c:v>
                </c:pt>
                <c:pt idx="23">
                  <c:v>2.1215803010802574</c:v>
                </c:pt>
                <c:pt idx="24">
                  <c:v>2.3131861056505869</c:v>
                </c:pt>
                <c:pt idx="25">
                  <c:v>2.7380429371867763</c:v>
                </c:pt>
                <c:pt idx="26">
                  <c:v>3.2411366746006252</c:v>
                </c:pt>
                <c:pt idx="27">
                  <c:v>3.4527089306429843</c:v>
                </c:pt>
                <c:pt idx="28">
                  <c:v>3.683958366745415</c:v>
                </c:pt>
                <c:pt idx="29">
                  <c:v>3.4856903283643419</c:v>
                </c:pt>
                <c:pt idx="30">
                  <c:v>2.8931732257474891</c:v>
                </c:pt>
                <c:pt idx="31">
                  <c:v>2.7977396009851105</c:v>
                </c:pt>
                <c:pt idx="32">
                  <c:v>2.3204468451492204</c:v>
                </c:pt>
                <c:pt idx="33">
                  <c:v>2.4461421793542399</c:v>
                </c:pt>
                <c:pt idx="34">
                  <c:v>2.6917658849789632</c:v>
                </c:pt>
                <c:pt idx="35">
                  <c:v>2.5854317328613377</c:v>
                </c:pt>
                <c:pt idx="36">
                  <c:v>2.0543966764124235</c:v>
                </c:pt>
                <c:pt idx="37">
                  <c:v>2.147248318227895</c:v>
                </c:pt>
                <c:pt idx="38">
                  <c:v>3.0433106871994795</c:v>
                </c:pt>
                <c:pt idx="39">
                  <c:v>3.8119392175732401</c:v>
                </c:pt>
                <c:pt idx="40">
                  <c:v>4.7233620101658289</c:v>
                </c:pt>
                <c:pt idx="41">
                  <c:v>5.4580408772954172</c:v>
                </c:pt>
                <c:pt idx="42">
                  <c:v>6.3436541736143823</c:v>
                </c:pt>
                <c:pt idx="43">
                  <c:v>6.8808575393836833</c:v>
                </c:pt>
                <c:pt idx="44">
                  <c:v>8.5490797090906625</c:v>
                </c:pt>
                <c:pt idx="45">
                  <c:v>9.0629937209236715</c:v>
                </c:pt>
                <c:pt idx="46">
                  <c:v>8.8594142049600606</c:v>
                </c:pt>
                <c:pt idx="47">
                  <c:v>8.8151760513766959</c:v>
                </c:pt>
                <c:pt idx="48">
                  <c:v>9.3835176585978815</c:v>
                </c:pt>
                <c:pt idx="49">
                  <c:v>9.5874034886011685</c:v>
                </c:pt>
                <c:pt idx="50">
                  <c:v>9.3562605290968435</c:v>
                </c:pt>
                <c:pt idx="51">
                  <c:v>8.7602788577199533</c:v>
                </c:pt>
              </c:numCache>
            </c:numRef>
          </c:val>
          <c:smooth val="0"/>
          <c:extLst>
            <c:ext xmlns:c16="http://schemas.microsoft.com/office/drawing/2014/chart" uri="{C3380CC4-5D6E-409C-BE32-E72D297353CC}">
              <c16:uniqueId val="{00000002-81E7-430B-9FED-A263C92E3203}"/>
            </c:ext>
          </c:extLst>
        </c:ser>
        <c:ser>
          <c:idx val="3"/>
          <c:order val="3"/>
          <c:tx>
            <c:strRef>
              <c:f>'Chart 30'!$B$7</c:f>
              <c:strCache>
                <c:ptCount val="1"/>
                <c:pt idx="0">
                  <c:v>Imported food products</c:v>
                </c:pt>
              </c:strCache>
            </c:strRef>
          </c:tx>
          <c:spPr>
            <a:ln w="28575" cap="rnd">
              <a:solidFill>
                <a:schemeClr val="accent4"/>
              </a:solidFill>
              <a:round/>
            </a:ln>
            <a:effectLst/>
          </c:spPr>
          <c:marker>
            <c:symbol val="none"/>
          </c:marker>
          <c:cat>
            <c:numRef>
              <c:f>'Chart 30'!$C$3:$BB$3</c:f>
              <c:numCache>
                <c:formatCode>mmm\-yy</c:formatCode>
                <c:ptCount val="5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numCache>
            </c:numRef>
          </c:cat>
          <c:val>
            <c:numRef>
              <c:f>'Chart 30'!$C$7:$BB$7</c:f>
              <c:numCache>
                <c:formatCode>General</c:formatCode>
                <c:ptCount val="52"/>
                <c:pt idx="0">
                  <c:v>1.0255543621811256</c:v>
                </c:pt>
                <c:pt idx="1">
                  <c:v>1.6399507681882994</c:v>
                </c:pt>
                <c:pt idx="2">
                  <c:v>1.873034029164927</c:v>
                </c:pt>
                <c:pt idx="3">
                  <c:v>1.9739498695961828</c:v>
                </c:pt>
                <c:pt idx="4">
                  <c:v>1.9518405299953372</c:v>
                </c:pt>
                <c:pt idx="5">
                  <c:v>1.9043052358247508</c:v>
                </c:pt>
                <c:pt idx="6">
                  <c:v>1.8921420913531506</c:v>
                </c:pt>
                <c:pt idx="7">
                  <c:v>1.6650028330651878</c:v>
                </c:pt>
                <c:pt idx="8">
                  <c:v>1.1137941447047837</c:v>
                </c:pt>
                <c:pt idx="9">
                  <c:v>1.1943370355489265</c:v>
                </c:pt>
                <c:pt idx="10">
                  <c:v>1.3166070163418908</c:v>
                </c:pt>
                <c:pt idx="11">
                  <c:v>1.1556388828376782</c:v>
                </c:pt>
                <c:pt idx="12">
                  <c:v>0.92163172256360326</c:v>
                </c:pt>
                <c:pt idx="13">
                  <c:v>0.49553950047993567</c:v>
                </c:pt>
                <c:pt idx="14">
                  <c:v>0.32502277483872888</c:v>
                </c:pt>
                <c:pt idx="15">
                  <c:v>2.425768126908693</c:v>
                </c:pt>
                <c:pt idx="16">
                  <c:v>2.7020319009825755</c:v>
                </c:pt>
                <c:pt idx="17">
                  <c:v>2.4363537919649332</c:v>
                </c:pt>
                <c:pt idx="18">
                  <c:v>2.5386524331255202</c:v>
                </c:pt>
                <c:pt idx="19">
                  <c:v>2.6007211055020747</c:v>
                </c:pt>
                <c:pt idx="20">
                  <c:v>3.5190695169736301</c:v>
                </c:pt>
                <c:pt idx="21">
                  <c:v>4.4653485925625347</c:v>
                </c:pt>
                <c:pt idx="22">
                  <c:v>4.9895640493011939</c:v>
                </c:pt>
                <c:pt idx="23">
                  <c:v>8.8874314927143132</c:v>
                </c:pt>
                <c:pt idx="24">
                  <c:v>10.321668497184277</c:v>
                </c:pt>
                <c:pt idx="25">
                  <c:v>11.520377819945196</c:v>
                </c:pt>
                <c:pt idx="26">
                  <c:v>12.967611213146</c:v>
                </c:pt>
                <c:pt idx="27">
                  <c:v>12.467037721950788</c:v>
                </c:pt>
                <c:pt idx="28">
                  <c:v>13.524750364650572</c:v>
                </c:pt>
                <c:pt idx="29">
                  <c:v>14.18270303065141</c:v>
                </c:pt>
                <c:pt idx="30">
                  <c:v>13.957990256166667</c:v>
                </c:pt>
                <c:pt idx="31">
                  <c:v>13.4322530185852</c:v>
                </c:pt>
                <c:pt idx="32">
                  <c:v>13.278412609690918</c:v>
                </c:pt>
                <c:pt idx="33">
                  <c:v>12.999053007941995</c:v>
                </c:pt>
                <c:pt idx="34">
                  <c:v>14.110304129674915</c:v>
                </c:pt>
                <c:pt idx="35">
                  <c:v>11.178618981419589</c:v>
                </c:pt>
                <c:pt idx="36">
                  <c:v>10.652256897988337</c:v>
                </c:pt>
                <c:pt idx="37">
                  <c:v>9.5609733473310996</c:v>
                </c:pt>
                <c:pt idx="38">
                  <c:v>11.797482570489819</c:v>
                </c:pt>
                <c:pt idx="39">
                  <c:v>12.580951326481468</c:v>
                </c:pt>
                <c:pt idx="40">
                  <c:v>12.261688451384828</c:v>
                </c:pt>
                <c:pt idx="41">
                  <c:v>14.43942339839559</c:v>
                </c:pt>
                <c:pt idx="42">
                  <c:v>15.175880833334944</c:v>
                </c:pt>
                <c:pt idx="43">
                  <c:v>15.275238419971359</c:v>
                </c:pt>
                <c:pt idx="44">
                  <c:v>14.697018732607219</c:v>
                </c:pt>
                <c:pt idx="45">
                  <c:v>14.019337168679584</c:v>
                </c:pt>
                <c:pt idx="46">
                  <c:v>12.274396189813714</c:v>
                </c:pt>
                <c:pt idx="47">
                  <c:v>11.063975077175343</c:v>
                </c:pt>
                <c:pt idx="48">
                  <c:v>10.296351855386462</c:v>
                </c:pt>
                <c:pt idx="49">
                  <c:v>9.2540420063555615</c:v>
                </c:pt>
                <c:pt idx="50">
                  <c:v>3.6373005057988621</c:v>
                </c:pt>
                <c:pt idx="51">
                  <c:v>-0.79320611110428274</c:v>
                </c:pt>
              </c:numCache>
            </c:numRef>
          </c:val>
          <c:smooth val="0"/>
          <c:extLst>
            <c:ext xmlns:c16="http://schemas.microsoft.com/office/drawing/2014/chart" uri="{C3380CC4-5D6E-409C-BE32-E72D297353CC}">
              <c16:uniqueId val="{00000003-81E7-430B-9FED-A263C92E3203}"/>
            </c:ext>
          </c:extLst>
        </c:ser>
        <c:dLbls>
          <c:showLegendKey val="0"/>
          <c:showVal val="0"/>
          <c:showCatName val="0"/>
          <c:showSerName val="0"/>
          <c:showPercent val="0"/>
          <c:showBubbleSize val="0"/>
        </c:dLbls>
        <c:smooth val="0"/>
        <c:axId val="626665072"/>
        <c:axId val="626668816"/>
      </c:lineChart>
      <c:dateAx>
        <c:axId val="626665072"/>
        <c:scaling>
          <c:orientation val="minMax"/>
        </c:scaling>
        <c:delete val="0"/>
        <c:axPos val="b"/>
        <c:numFmt formatCode="mmm\-yy"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6668816"/>
        <c:crosses val="autoZero"/>
        <c:auto val="1"/>
        <c:lblOffset val="100"/>
        <c:baseTimeUnit val="months"/>
      </c:dateAx>
      <c:valAx>
        <c:axId val="6266688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6665072"/>
        <c:crosses val="autoZero"/>
        <c:crossBetween val="between"/>
      </c:valAx>
      <c:spPr>
        <a:noFill/>
        <a:ln>
          <a:noFill/>
        </a:ln>
        <a:effectLst/>
      </c:spPr>
    </c:plotArea>
    <c:legend>
      <c:legendPos val="b"/>
      <c:layout>
        <c:manualLayout>
          <c:xMode val="edge"/>
          <c:yMode val="edge"/>
          <c:x val="2.7305511811023621E-2"/>
          <c:y val="0.78703484981044036"/>
          <c:w val="0.9476110236220473"/>
          <c:h val="0.1851873724117818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'Կոշտ գների Գր․2'!#REF!</c:f>
              <c:strCache>
                <c:ptCount val="1"/>
                <c:pt idx="0">
                  <c:v>#REF!</c:v>
                </c:pt>
              </c:strCache>
            </c:strRef>
          </c:tx>
          <c:spPr>
            <a:ln w="28575" cap="rnd">
              <a:solidFill>
                <a:schemeClr val="accent1"/>
              </a:solidFill>
              <a:round/>
            </a:ln>
            <a:effectLst/>
          </c:spPr>
          <c:marker>
            <c:symbol val="none"/>
          </c:marker>
          <c:cat>
            <c:strRef>
              <c:f>'Chart 31'!$C$7:$T$7</c:f>
              <c:strCache>
                <c:ptCount val="18"/>
                <c:pt idx="0">
                  <c:v>2019/1</c:v>
                </c:pt>
                <c:pt idx="1">
                  <c:v>2019/2</c:v>
                </c:pt>
                <c:pt idx="2">
                  <c:v>2019/3</c:v>
                </c:pt>
                <c:pt idx="3">
                  <c:v>2019/4</c:v>
                </c:pt>
                <c:pt idx="4">
                  <c:v>2020/1</c:v>
                </c:pt>
                <c:pt idx="5">
                  <c:v>2020/2</c:v>
                </c:pt>
                <c:pt idx="6">
                  <c:v>2020/3</c:v>
                </c:pt>
                <c:pt idx="7">
                  <c:v>2020/4</c:v>
                </c:pt>
                <c:pt idx="8">
                  <c:v>2021/1</c:v>
                </c:pt>
                <c:pt idx="9">
                  <c:v>2021/2</c:v>
                </c:pt>
                <c:pt idx="10">
                  <c:v>2021/3</c:v>
                </c:pt>
                <c:pt idx="11">
                  <c:v>2021/4</c:v>
                </c:pt>
                <c:pt idx="12">
                  <c:v>2022/1</c:v>
                </c:pt>
                <c:pt idx="13">
                  <c:v>2022/2</c:v>
                </c:pt>
                <c:pt idx="14">
                  <c:v>2022/3</c:v>
                </c:pt>
                <c:pt idx="15">
                  <c:v>2022/4</c:v>
                </c:pt>
                <c:pt idx="16">
                  <c:v>2023/1</c:v>
                </c:pt>
                <c:pt idx="17">
                  <c:v>2023/2</c:v>
                </c:pt>
              </c:strCache>
            </c:strRef>
          </c:cat>
          <c:val>
            <c:numRef>
              <c:f>'Կոշտ գների Գր․2'!#REF!</c:f>
              <c:numCache>
                <c:formatCode>General</c:formatCode>
                <c:ptCount val="1"/>
                <c:pt idx="0">
                  <c:v>1</c:v>
                </c:pt>
              </c:numCache>
            </c:numRef>
          </c:val>
          <c:smooth val="0"/>
          <c:extLst>
            <c:ext xmlns:c16="http://schemas.microsoft.com/office/drawing/2014/chart" uri="{C3380CC4-5D6E-409C-BE32-E72D297353CC}">
              <c16:uniqueId val="{00000000-3C4D-47A5-A480-2A25CAD0A674}"/>
            </c:ext>
          </c:extLst>
        </c:ser>
        <c:ser>
          <c:idx val="1"/>
          <c:order val="1"/>
          <c:tx>
            <c:strRef>
              <c:f>'Կոշտ գների Գր․2'!#REF!</c:f>
              <c:strCache>
                <c:ptCount val="1"/>
                <c:pt idx="0">
                  <c:v>#REF!</c:v>
                </c:pt>
              </c:strCache>
            </c:strRef>
          </c:tx>
          <c:spPr>
            <a:ln w="28575" cap="rnd">
              <a:solidFill>
                <a:schemeClr val="accent2"/>
              </a:solidFill>
              <a:round/>
            </a:ln>
            <a:effectLst/>
          </c:spPr>
          <c:marker>
            <c:symbol val="none"/>
          </c:marker>
          <c:cat>
            <c:strRef>
              <c:f>'Chart 31'!$C$7:$T$7</c:f>
              <c:strCache>
                <c:ptCount val="18"/>
                <c:pt idx="0">
                  <c:v>2019/1</c:v>
                </c:pt>
                <c:pt idx="1">
                  <c:v>2019/2</c:v>
                </c:pt>
                <c:pt idx="2">
                  <c:v>2019/3</c:v>
                </c:pt>
                <c:pt idx="3">
                  <c:v>2019/4</c:v>
                </c:pt>
                <c:pt idx="4">
                  <c:v>2020/1</c:v>
                </c:pt>
                <c:pt idx="5">
                  <c:v>2020/2</c:v>
                </c:pt>
                <c:pt idx="6">
                  <c:v>2020/3</c:v>
                </c:pt>
                <c:pt idx="7">
                  <c:v>2020/4</c:v>
                </c:pt>
                <c:pt idx="8">
                  <c:v>2021/1</c:v>
                </c:pt>
                <c:pt idx="9">
                  <c:v>2021/2</c:v>
                </c:pt>
                <c:pt idx="10">
                  <c:v>2021/3</c:v>
                </c:pt>
                <c:pt idx="11">
                  <c:v>2021/4</c:v>
                </c:pt>
                <c:pt idx="12">
                  <c:v>2022/1</c:v>
                </c:pt>
                <c:pt idx="13">
                  <c:v>2022/2</c:v>
                </c:pt>
                <c:pt idx="14">
                  <c:v>2022/3</c:v>
                </c:pt>
                <c:pt idx="15">
                  <c:v>2022/4</c:v>
                </c:pt>
                <c:pt idx="16">
                  <c:v>2023/1</c:v>
                </c:pt>
                <c:pt idx="17">
                  <c:v>2023/2</c:v>
                </c:pt>
              </c:strCache>
            </c:strRef>
          </c:cat>
          <c:val>
            <c:numRef>
              <c:f>'Կոշտ գների Գր․2'!#REF!</c:f>
              <c:numCache>
                <c:formatCode>General</c:formatCode>
                <c:ptCount val="1"/>
                <c:pt idx="0">
                  <c:v>1</c:v>
                </c:pt>
              </c:numCache>
            </c:numRef>
          </c:val>
          <c:smooth val="0"/>
          <c:extLst>
            <c:ext xmlns:c16="http://schemas.microsoft.com/office/drawing/2014/chart" uri="{C3380CC4-5D6E-409C-BE32-E72D297353CC}">
              <c16:uniqueId val="{00000001-3C4D-47A5-A480-2A25CAD0A674}"/>
            </c:ext>
          </c:extLst>
        </c:ser>
        <c:ser>
          <c:idx val="2"/>
          <c:order val="2"/>
          <c:tx>
            <c:strRef>
              <c:f>'Chart 31'!$B$8</c:f>
              <c:strCache>
                <c:ptCount val="1"/>
                <c:pt idx="0">
                  <c:v>Non-regulated services</c:v>
                </c:pt>
              </c:strCache>
            </c:strRef>
          </c:tx>
          <c:spPr>
            <a:ln w="28575" cap="rnd">
              <a:solidFill>
                <a:schemeClr val="accent3"/>
              </a:solidFill>
              <a:round/>
            </a:ln>
            <a:effectLst/>
          </c:spPr>
          <c:marker>
            <c:symbol val="none"/>
          </c:marker>
          <c:cat>
            <c:strRef>
              <c:f>'Chart 31'!$C$7:$T$7</c:f>
              <c:strCache>
                <c:ptCount val="18"/>
                <c:pt idx="0">
                  <c:v>2019/1</c:v>
                </c:pt>
                <c:pt idx="1">
                  <c:v>2019/2</c:v>
                </c:pt>
                <c:pt idx="2">
                  <c:v>2019/3</c:v>
                </c:pt>
                <c:pt idx="3">
                  <c:v>2019/4</c:v>
                </c:pt>
                <c:pt idx="4">
                  <c:v>2020/1</c:v>
                </c:pt>
                <c:pt idx="5">
                  <c:v>2020/2</c:v>
                </c:pt>
                <c:pt idx="6">
                  <c:v>2020/3</c:v>
                </c:pt>
                <c:pt idx="7">
                  <c:v>2020/4</c:v>
                </c:pt>
                <c:pt idx="8">
                  <c:v>2021/1</c:v>
                </c:pt>
                <c:pt idx="9">
                  <c:v>2021/2</c:v>
                </c:pt>
                <c:pt idx="10">
                  <c:v>2021/3</c:v>
                </c:pt>
                <c:pt idx="11">
                  <c:v>2021/4</c:v>
                </c:pt>
                <c:pt idx="12">
                  <c:v>2022/1</c:v>
                </c:pt>
                <c:pt idx="13">
                  <c:v>2022/2</c:v>
                </c:pt>
                <c:pt idx="14">
                  <c:v>2022/3</c:v>
                </c:pt>
                <c:pt idx="15">
                  <c:v>2022/4</c:v>
                </c:pt>
                <c:pt idx="16">
                  <c:v>2023/1</c:v>
                </c:pt>
                <c:pt idx="17">
                  <c:v>2023/2</c:v>
                </c:pt>
              </c:strCache>
            </c:strRef>
          </c:cat>
          <c:val>
            <c:numRef>
              <c:f>'Chart 31'!$C$8:$T$8</c:f>
              <c:numCache>
                <c:formatCode>General</c:formatCode>
                <c:ptCount val="18"/>
                <c:pt idx="0">
                  <c:v>2.6745165389453405</c:v>
                </c:pt>
                <c:pt idx="1">
                  <c:v>2.3619714566187895</c:v>
                </c:pt>
                <c:pt idx="2">
                  <c:v>2.4342070527712281</c:v>
                </c:pt>
                <c:pt idx="3">
                  <c:v>-0.10544437730146683</c:v>
                </c:pt>
                <c:pt idx="4">
                  <c:v>1.327388096677339</c:v>
                </c:pt>
                <c:pt idx="5">
                  <c:v>0.18043163286574782</c:v>
                </c:pt>
                <c:pt idx="6">
                  <c:v>4.3590315772187296</c:v>
                </c:pt>
                <c:pt idx="7">
                  <c:v>1.5385531631044955</c:v>
                </c:pt>
                <c:pt idx="8">
                  <c:v>4.8845545601221261</c:v>
                </c:pt>
                <c:pt idx="9">
                  <c:v>3.2045663946203717</c:v>
                </c:pt>
                <c:pt idx="10">
                  <c:v>0.95831326364799452</c:v>
                </c:pt>
                <c:pt idx="11">
                  <c:v>1.1655624176282231</c:v>
                </c:pt>
                <c:pt idx="12">
                  <c:v>4.2603084903780655</c:v>
                </c:pt>
                <c:pt idx="13">
                  <c:v>12.382784879422445</c:v>
                </c:pt>
                <c:pt idx="14">
                  <c:v>11.045910908391818</c:v>
                </c:pt>
                <c:pt idx="15">
                  <c:v>7.3540294651399449</c:v>
                </c:pt>
                <c:pt idx="16">
                  <c:v>6.2273033796583377</c:v>
                </c:pt>
                <c:pt idx="17">
                  <c:v>7.5473297240111492</c:v>
                </c:pt>
              </c:numCache>
            </c:numRef>
          </c:val>
          <c:smooth val="0"/>
          <c:extLst>
            <c:ext xmlns:c16="http://schemas.microsoft.com/office/drawing/2014/chart" uri="{C3380CC4-5D6E-409C-BE32-E72D297353CC}">
              <c16:uniqueId val="{00000002-3C4D-47A5-A480-2A25CAD0A674}"/>
            </c:ext>
          </c:extLst>
        </c:ser>
        <c:ser>
          <c:idx val="3"/>
          <c:order val="3"/>
          <c:tx>
            <c:strRef>
              <c:f>'Կոշտ գների Գր․2'!#REF!</c:f>
              <c:strCache>
                <c:ptCount val="1"/>
                <c:pt idx="0">
                  <c:v>#REF!</c:v>
                </c:pt>
              </c:strCache>
            </c:strRef>
          </c:tx>
          <c:spPr>
            <a:ln w="28575" cap="rnd">
              <a:solidFill>
                <a:schemeClr val="accent4"/>
              </a:solidFill>
              <a:round/>
            </a:ln>
            <a:effectLst/>
          </c:spPr>
          <c:marker>
            <c:symbol val="none"/>
          </c:marker>
          <c:cat>
            <c:strRef>
              <c:f>'Chart 31'!$C$7:$T$7</c:f>
              <c:strCache>
                <c:ptCount val="18"/>
                <c:pt idx="0">
                  <c:v>2019/1</c:v>
                </c:pt>
                <c:pt idx="1">
                  <c:v>2019/2</c:v>
                </c:pt>
                <c:pt idx="2">
                  <c:v>2019/3</c:v>
                </c:pt>
                <c:pt idx="3">
                  <c:v>2019/4</c:v>
                </c:pt>
                <c:pt idx="4">
                  <c:v>2020/1</c:v>
                </c:pt>
                <c:pt idx="5">
                  <c:v>2020/2</c:v>
                </c:pt>
                <c:pt idx="6">
                  <c:v>2020/3</c:v>
                </c:pt>
                <c:pt idx="7">
                  <c:v>2020/4</c:v>
                </c:pt>
                <c:pt idx="8">
                  <c:v>2021/1</c:v>
                </c:pt>
                <c:pt idx="9">
                  <c:v>2021/2</c:v>
                </c:pt>
                <c:pt idx="10">
                  <c:v>2021/3</c:v>
                </c:pt>
                <c:pt idx="11">
                  <c:v>2021/4</c:v>
                </c:pt>
                <c:pt idx="12">
                  <c:v>2022/1</c:v>
                </c:pt>
                <c:pt idx="13">
                  <c:v>2022/2</c:v>
                </c:pt>
                <c:pt idx="14">
                  <c:v>2022/3</c:v>
                </c:pt>
                <c:pt idx="15">
                  <c:v>2022/4</c:v>
                </c:pt>
                <c:pt idx="16">
                  <c:v>2023/1</c:v>
                </c:pt>
                <c:pt idx="17">
                  <c:v>2023/2</c:v>
                </c:pt>
              </c:strCache>
            </c:strRef>
          </c:cat>
          <c:val>
            <c:numRef>
              <c:f>'Կոշտ գների Գր․2'!#REF!</c:f>
              <c:numCache>
                <c:formatCode>General</c:formatCode>
                <c:ptCount val="1"/>
                <c:pt idx="0">
                  <c:v>1</c:v>
                </c:pt>
              </c:numCache>
            </c:numRef>
          </c:val>
          <c:smooth val="0"/>
          <c:extLst>
            <c:ext xmlns:c16="http://schemas.microsoft.com/office/drawing/2014/chart" uri="{C3380CC4-5D6E-409C-BE32-E72D297353CC}">
              <c16:uniqueId val="{00000003-3C4D-47A5-A480-2A25CAD0A674}"/>
            </c:ext>
          </c:extLst>
        </c:ser>
        <c:ser>
          <c:idx val="4"/>
          <c:order val="4"/>
          <c:tx>
            <c:strRef>
              <c:f>'Կոշտ գների Գր․2'!#REF!</c:f>
              <c:strCache>
                <c:ptCount val="1"/>
                <c:pt idx="0">
                  <c:v>#REF!</c:v>
                </c:pt>
              </c:strCache>
            </c:strRef>
          </c:tx>
          <c:spPr>
            <a:ln w="28575" cap="rnd">
              <a:solidFill>
                <a:schemeClr val="accent5"/>
              </a:solidFill>
              <a:round/>
            </a:ln>
            <a:effectLst/>
          </c:spPr>
          <c:marker>
            <c:symbol val="none"/>
          </c:marker>
          <c:cat>
            <c:strRef>
              <c:f>'Chart 31'!$C$7:$T$7</c:f>
              <c:strCache>
                <c:ptCount val="18"/>
                <c:pt idx="0">
                  <c:v>2019/1</c:v>
                </c:pt>
                <c:pt idx="1">
                  <c:v>2019/2</c:v>
                </c:pt>
                <c:pt idx="2">
                  <c:v>2019/3</c:v>
                </c:pt>
                <c:pt idx="3">
                  <c:v>2019/4</c:v>
                </c:pt>
                <c:pt idx="4">
                  <c:v>2020/1</c:v>
                </c:pt>
                <c:pt idx="5">
                  <c:v>2020/2</c:v>
                </c:pt>
                <c:pt idx="6">
                  <c:v>2020/3</c:v>
                </c:pt>
                <c:pt idx="7">
                  <c:v>2020/4</c:v>
                </c:pt>
                <c:pt idx="8">
                  <c:v>2021/1</c:v>
                </c:pt>
                <c:pt idx="9">
                  <c:v>2021/2</c:v>
                </c:pt>
                <c:pt idx="10">
                  <c:v>2021/3</c:v>
                </c:pt>
                <c:pt idx="11">
                  <c:v>2021/4</c:v>
                </c:pt>
                <c:pt idx="12">
                  <c:v>2022/1</c:v>
                </c:pt>
                <c:pt idx="13">
                  <c:v>2022/2</c:v>
                </c:pt>
                <c:pt idx="14">
                  <c:v>2022/3</c:v>
                </c:pt>
                <c:pt idx="15">
                  <c:v>2022/4</c:v>
                </c:pt>
                <c:pt idx="16">
                  <c:v>2023/1</c:v>
                </c:pt>
                <c:pt idx="17">
                  <c:v>2023/2</c:v>
                </c:pt>
              </c:strCache>
            </c:strRef>
          </c:cat>
          <c:val>
            <c:numRef>
              <c:f>'Կոշտ գների Գր․2'!#REF!</c:f>
              <c:numCache>
                <c:formatCode>General</c:formatCode>
                <c:ptCount val="1"/>
                <c:pt idx="0">
                  <c:v>1</c:v>
                </c:pt>
              </c:numCache>
            </c:numRef>
          </c:val>
          <c:smooth val="0"/>
          <c:extLst>
            <c:ext xmlns:c16="http://schemas.microsoft.com/office/drawing/2014/chart" uri="{C3380CC4-5D6E-409C-BE32-E72D297353CC}">
              <c16:uniqueId val="{00000004-3C4D-47A5-A480-2A25CAD0A674}"/>
            </c:ext>
          </c:extLst>
        </c:ser>
        <c:ser>
          <c:idx val="5"/>
          <c:order val="5"/>
          <c:tx>
            <c:strRef>
              <c:f>'Chart 31'!$B$9</c:f>
              <c:strCache>
                <c:ptCount val="1"/>
                <c:pt idx="0">
                  <c:v>Imported food products</c:v>
                </c:pt>
              </c:strCache>
            </c:strRef>
          </c:tx>
          <c:spPr>
            <a:ln w="28575" cap="rnd">
              <a:solidFill>
                <a:schemeClr val="accent6"/>
              </a:solidFill>
              <a:round/>
            </a:ln>
            <a:effectLst/>
          </c:spPr>
          <c:marker>
            <c:symbol val="none"/>
          </c:marker>
          <c:cat>
            <c:strRef>
              <c:f>'Chart 31'!$C$7:$T$7</c:f>
              <c:strCache>
                <c:ptCount val="18"/>
                <c:pt idx="0">
                  <c:v>2019/1</c:v>
                </c:pt>
                <c:pt idx="1">
                  <c:v>2019/2</c:v>
                </c:pt>
                <c:pt idx="2">
                  <c:v>2019/3</c:v>
                </c:pt>
                <c:pt idx="3">
                  <c:v>2019/4</c:v>
                </c:pt>
                <c:pt idx="4">
                  <c:v>2020/1</c:v>
                </c:pt>
                <c:pt idx="5">
                  <c:v>2020/2</c:v>
                </c:pt>
                <c:pt idx="6">
                  <c:v>2020/3</c:v>
                </c:pt>
                <c:pt idx="7">
                  <c:v>2020/4</c:v>
                </c:pt>
                <c:pt idx="8">
                  <c:v>2021/1</c:v>
                </c:pt>
                <c:pt idx="9">
                  <c:v>2021/2</c:v>
                </c:pt>
                <c:pt idx="10">
                  <c:v>2021/3</c:v>
                </c:pt>
                <c:pt idx="11">
                  <c:v>2021/4</c:v>
                </c:pt>
                <c:pt idx="12">
                  <c:v>2022/1</c:v>
                </c:pt>
                <c:pt idx="13">
                  <c:v>2022/2</c:v>
                </c:pt>
                <c:pt idx="14">
                  <c:v>2022/3</c:v>
                </c:pt>
                <c:pt idx="15">
                  <c:v>2022/4</c:v>
                </c:pt>
                <c:pt idx="16">
                  <c:v>2023/1</c:v>
                </c:pt>
                <c:pt idx="17">
                  <c:v>2023/2</c:v>
                </c:pt>
              </c:strCache>
            </c:strRef>
          </c:cat>
          <c:val>
            <c:numRef>
              <c:f>'Chart 31'!$C$9:$T$9</c:f>
              <c:numCache>
                <c:formatCode>General</c:formatCode>
                <c:ptCount val="18"/>
                <c:pt idx="0">
                  <c:v>4.0121086721209736</c:v>
                </c:pt>
                <c:pt idx="1">
                  <c:v>2.2101636202422696</c:v>
                </c:pt>
                <c:pt idx="2">
                  <c:v>-1.6792384997427234</c:v>
                </c:pt>
                <c:pt idx="3">
                  <c:v>0.34565301121148195</c:v>
                </c:pt>
                <c:pt idx="4">
                  <c:v>1.4475339986258859</c:v>
                </c:pt>
                <c:pt idx="5">
                  <c:v>9.9751322608941564</c:v>
                </c:pt>
                <c:pt idx="6">
                  <c:v>-0.26365397809729529</c:v>
                </c:pt>
                <c:pt idx="7">
                  <c:v>12.914047196029685</c:v>
                </c:pt>
                <c:pt idx="8">
                  <c:v>22.215794783853596</c:v>
                </c:pt>
                <c:pt idx="9">
                  <c:v>16.53564797757889</c:v>
                </c:pt>
                <c:pt idx="10">
                  <c:v>0.31507003698339986</c:v>
                </c:pt>
                <c:pt idx="11">
                  <c:v>9.9568847133230065</c:v>
                </c:pt>
                <c:pt idx="12">
                  <c:v>14.478102228224088</c:v>
                </c:pt>
                <c:pt idx="13">
                  <c:v>25.64779910868549</c:v>
                </c:pt>
                <c:pt idx="14">
                  <c:v>7.2229446312551318</c:v>
                </c:pt>
                <c:pt idx="15">
                  <c:v>0.65663434062088299</c:v>
                </c:pt>
                <c:pt idx="16">
                  <c:v>-3.0736970326023538</c:v>
                </c:pt>
                <c:pt idx="17">
                  <c:v>-16.667655144530784</c:v>
                </c:pt>
              </c:numCache>
            </c:numRef>
          </c:val>
          <c:smooth val="0"/>
          <c:extLst>
            <c:ext xmlns:c16="http://schemas.microsoft.com/office/drawing/2014/chart" uri="{C3380CC4-5D6E-409C-BE32-E72D297353CC}">
              <c16:uniqueId val="{00000005-3C4D-47A5-A480-2A25CAD0A674}"/>
            </c:ext>
          </c:extLst>
        </c:ser>
        <c:ser>
          <c:idx val="6"/>
          <c:order val="6"/>
          <c:tx>
            <c:strRef>
              <c:f>'Կոշտ գների Գր․2'!#REF!</c:f>
              <c:strCache>
                <c:ptCount val="1"/>
                <c:pt idx="0">
                  <c:v>#REF!</c:v>
                </c:pt>
              </c:strCache>
            </c:strRef>
          </c:tx>
          <c:spPr>
            <a:ln w="28575" cap="rnd">
              <a:solidFill>
                <a:schemeClr val="accent1">
                  <a:lumMod val="60000"/>
                </a:schemeClr>
              </a:solidFill>
              <a:round/>
            </a:ln>
            <a:effectLst/>
          </c:spPr>
          <c:marker>
            <c:symbol val="none"/>
          </c:marker>
          <c:cat>
            <c:strRef>
              <c:f>'Chart 31'!$C$7:$T$7</c:f>
              <c:strCache>
                <c:ptCount val="18"/>
                <c:pt idx="0">
                  <c:v>2019/1</c:v>
                </c:pt>
                <c:pt idx="1">
                  <c:v>2019/2</c:v>
                </c:pt>
                <c:pt idx="2">
                  <c:v>2019/3</c:v>
                </c:pt>
                <c:pt idx="3">
                  <c:v>2019/4</c:v>
                </c:pt>
                <c:pt idx="4">
                  <c:v>2020/1</c:v>
                </c:pt>
                <c:pt idx="5">
                  <c:v>2020/2</c:v>
                </c:pt>
                <c:pt idx="6">
                  <c:v>2020/3</c:v>
                </c:pt>
                <c:pt idx="7">
                  <c:v>2020/4</c:v>
                </c:pt>
                <c:pt idx="8">
                  <c:v>2021/1</c:v>
                </c:pt>
                <c:pt idx="9">
                  <c:v>2021/2</c:v>
                </c:pt>
                <c:pt idx="10">
                  <c:v>2021/3</c:v>
                </c:pt>
                <c:pt idx="11">
                  <c:v>2021/4</c:v>
                </c:pt>
                <c:pt idx="12">
                  <c:v>2022/1</c:v>
                </c:pt>
                <c:pt idx="13">
                  <c:v>2022/2</c:v>
                </c:pt>
                <c:pt idx="14">
                  <c:v>2022/3</c:v>
                </c:pt>
                <c:pt idx="15">
                  <c:v>2022/4</c:v>
                </c:pt>
                <c:pt idx="16">
                  <c:v>2023/1</c:v>
                </c:pt>
                <c:pt idx="17">
                  <c:v>2023/2</c:v>
                </c:pt>
              </c:strCache>
            </c:strRef>
          </c:cat>
          <c:val>
            <c:numRef>
              <c:f>'Կոշտ գների Գր․2'!#REF!</c:f>
              <c:numCache>
                <c:formatCode>General</c:formatCode>
                <c:ptCount val="1"/>
                <c:pt idx="0">
                  <c:v>1</c:v>
                </c:pt>
              </c:numCache>
            </c:numRef>
          </c:val>
          <c:smooth val="0"/>
          <c:extLst>
            <c:ext xmlns:c16="http://schemas.microsoft.com/office/drawing/2014/chart" uri="{C3380CC4-5D6E-409C-BE32-E72D297353CC}">
              <c16:uniqueId val="{00000006-3C4D-47A5-A480-2A25CAD0A674}"/>
            </c:ext>
          </c:extLst>
        </c:ser>
        <c:dLbls>
          <c:showLegendKey val="0"/>
          <c:showVal val="0"/>
          <c:showCatName val="0"/>
          <c:showSerName val="0"/>
          <c:showPercent val="0"/>
          <c:showBubbleSize val="0"/>
        </c:dLbls>
        <c:smooth val="0"/>
        <c:axId val="964851296"/>
        <c:axId val="964847552"/>
      </c:lineChart>
      <c:catAx>
        <c:axId val="96485129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4847552"/>
        <c:crosses val="autoZero"/>
        <c:auto val="1"/>
        <c:lblAlgn val="ctr"/>
        <c:lblOffset val="100"/>
        <c:noMultiLvlLbl val="0"/>
      </c:catAx>
      <c:valAx>
        <c:axId val="9648475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4851296"/>
        <c:crosses val="autoZero"/>
        <c:crossBetween val="between"/>
      </c:valAx>
      <c:spPr>
        <a:noFill/>
        <a:ln>
          <a:noFill/>
        </a:ln>
        <a:effectLst/>
      </c:spPr>
    </c:plotArea>
    <c:legend>
      <c:legendPos val="b"/>
      <c:legendEntry>
        <c:idx val="0"/>
        <c:delete val="1"/>
      </c:legendEntry>
      <c:legendEntry>
        <c:idx val="1"/>
        <c:delete val="1"/>
      </c:legendEntry>
      <c:legendEntry>
        <c:idx val="3"/>
        <c:delete val="1"/>
      </c:legendEntry>
      <c:legendEntry>
        <c:idx val="4"/>
        <c:delete val="1"/>
      </c:legendEntry>
      <c:legendEntry>
        <c:idx val="6"/>
        <c:delete val="1"/>
      </c:legendEntry>
      <c:layout>
        <c:manualLayout>
          <c:xMode val="edge"/>
          <c:yMode val="edge"/>
          <c:x val="5.8394471749346651E-2"/>
          <c:y val="0.83267613201893076"/>
          <c:w val="0.87745151726444559"/>
          <c:h val="0.141077148820964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'Chart 32'!$A$2</c:f>
              <c:strCache>
                <c:ptCount val="1"/>
                <c:pt idx="0">
                  <c:v>Other services provided by banks, post offices </c:v>
                </c:pt>
              </c:strCache>
            </c:strRef>
          </c:tx>
          <c:spPr>
            <a:ln w="28575" cap="rnd">
              <a:solidFill>
                <a:schemeClr val="accent1"/>
              </a:solidFill>
              <a:round/>
            </a:ln>
            <a:effectLst/>
          </c:spPr>
          <c:marker>
            <c:symbol val="none"/>
          </c:marker>
          <c:cat>
            <c:numRef>
              <c:f>'Chart 32'!$B$1:$BB$1</c:f>
              <c:numCache>
                <c:formatCode>mmm\-yy</c:formatCode>
                <c:ptCount val="5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numCache>
            </c:numRef>
          </c:cat>
          <c:val>
            <c:numRef>
              <c:f>'Chart 32'!$B$2:$BB$2</c:f>
              <c:numCache>
                <c:formatCode>0.0</c:formatCode>
                <c:ptCount val="53"/>
                <c:pt idx="0">
                  <c:v>2.2204460492503131E-14</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2.426318074098921</c:v>
                </c:pt>
                <c:pt idx="33">
                  <c:v>0</c:v>
                </c:pt>
                <c:pt idx="34">
                  <c:v>0</c:v>
                </c:pt>
                <c:pt idx="35">
                  <c:v>0</c:v>
                </c:pt>
                <c:pt idx="36">
                  <c:v>2.2204460492503131E-14</c:v>
                </c:pt>
                <c:pt idx="37">
                  <c:v>0</c:v>
                </c:pt>
                <c:pt idx="38">
                  <c:v>0</c:v>
                </c:pt>
                <c:pt idx="39">
                  <c:v>0</c:v>
                </c:pt>
                <c:pt idx="40">
                  <c:v>0</c:v>
                </c:pt>
                <c:pt idx="41">
                  <c:v>5.946309435929531</c:v>
                </c:pt>
                <c:pt idx="42">
                  <c:v>9.5872691135244548</c:v>
                </c:pt>
                <c:pt idx="43">
                  <c:v>7.9348438063776339</c:v>
                </c:pt>
                <c:pt idx="44">
                  <c:v>3.4366083131916136</c:v>
                </c:pt>
                <c:pt idx="45">
                  <c:v>5.9463094359294866</c:v>
                </c:pt>
                <c:pt idx="46">
                  <c:v>0</c:v>
                </c:pt>
                <c:pt idx="47">
                  <c:v>0</c:v>
                </c:pt>
                <c:pt idx="48">
                  <c:v>0</c:v>
                </c:pt>
                <c:pt idx="49">
                  <c:v>0</c:v>
                </c:pt>
                <c:pt idx="50">
                  <c:v>5.7230177112217895</c:v>
                </c:pt>
                <c:pt idx="51">
                  <c:v>0</c:v>
                </c:pt>
                <c:pt idx="52">
                  <c:v>25.316311886163501</c:v>
                </c:pt>
              </c:numCache>
            </c:numRef>
          </c:val>
          <c:smooth val="0"/>
          <c:extLst>
            <c:ext xmlns:c16="http://schemas.microsoft.com/office/drawing/2014/chart" uri="{C3380CC4-5D6E-409C-BE32-E72D297353CC}">
              <c16:uniqueId val="{00000000-F50E-4BC1-999C-5219FFB274D2}"/>
            </c:ext>
          </c:extLst>
        </c:ser>
        <c:dLbls>
          <c:showLegendKey val="0"/>
          <c:showVal val="0"/>
          <c:showCatName val="0"/>
          <c:showSerName val="0"/>
          <c:showPercent val="0"/>
          <c:showBubbleSize val="0"/>
        </c:dLbls>
        <c:smooth val="0"/>
        <c:axId val="764723840"/>
        <c:axId val="764725504"/>
      </c:lineChart>
      <c:dateAx>
        <c:axId val="76472384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725504"/>
        <c:crosses val="autoZero"/>
        <c:auto val="1"/>
        <c:lblOffset val="100"/>
        <c:baseTimeUnit val="months"/>
      </c:dateAx>
      <c:valAx>
        <c:axId val="76472550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7238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'Chart 32'!$A$3</c:f>
              <c:strCache>
                <c:ptCount val="1"/>
                <c:pt idx="0">
                  <c:v>Clothing repair and alterations </c:v>
                </c:pt>
              </c:strCache>
            </c:strRef>
          </c:tx>
          <c:spPr>
            <a:ln w="28575" cap="rnd">
              <a:solidFill>
                <a:schemeClr val="accent1"/>
              </a:solidFill>
              <a:round/>
            </a:ln>
            <a:effectLst/>
          </c:spPr>
          <c:marker>
            <c:symbol val="none"/>
          </c:marker>
          <c:cat>
            <c:numRef>
              <c:f>'Chart 32'!$B$1:$BB$1</c:f>
              <c:numCache>
                <c:formatCode>mmm\-yy</c:formatCode>
                <c:ptCount val="5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numCache>
            </c:numRef>
          </c:cat>
          <c:val>
            <c:numRef>
              <c:f>'Chart 32'!$B$3:$BB$3</c:f>
              <c:numCache>
                <c:formatCode>0.0</c:formatCode>
                <c:ptCount val="53"/>
                <c:pt idx="0">
                  <c:v>2.2204460492503131E-14</c:v>
                </c:pt>
                <c:pt idx="1">
                  <c:v>0</c:v>
                </c:pt>
                <c:pt idx="2">
                  <c:v>0.1106197030639855</c:v>
                </c:pt>
                <c:pt idx="3">
                  <c:v>0</c:v>
                </c:pt>
                <c:pt idx="4">
                  <c:v>0</c:v>
                </c:pt>
                <c:pt idx="5">
                  <c:v>0</c:v>
                </c:pt>
                <c:pt idx="6">
                  <c:v>7.186211142902188E-2</c:v>
                </c:pt>
                <c:pt idx="7">
                  <c:v>0</c:v>
                </c:pt>
                <c:pt idx="8">
                  <c:v>0</c:v>
                </c:pt>
                <c:pt idx="9">
                  <c:v>0</c:v>
                </c:pt>
                <c:pt idx="10">
                  <c:v>0.11822576836908461</c:v>
                </c:pt>
                <c:pt idx="11">
                  <c:v>0</c:v>
                </c:pt>
                <c:pt idx="12">
                  <c:v>-3.8204311016154513E-2</c:v>
                </c:pt>
                <c:pt idx="13">
                  <c:v>1.5203659431639593E-3</c:v>
                </c:pt>
                <c:pt idx="14">
                  <c:v>3.7610839112933725E-2</c:v>
                </c:pt>
                <c:pt idx="15">
                  <c:v>0.81029834957357938</c:v>
                </c:pt>
                <c:pt idx="16">
                  <c:v>-0.83950229721426739</c:v>
                </c:pt>
                <c:pt idx="17">
                  <c:v>0.81045140224240697</c:v>
                </c:pt>
                <c:pt idx="18">
                  <c:v>6.5984856054912555E-3</c:v>
                </c:pt>
                <c:pt idx="19">
                  <c:v>-0.10583689035154054</c:v>
                </c:pt>
                <c:pt idx="20">
                  <c:v>-3.4141002496312911E-2</c:v>
                </c:pt>
                <c:pt idx="21">
                  <c:v>0</c:v>
                </c:pt>
                <c:pt idx="22">
                  <c:v>0</c:v>
                </c:pt>
                <c:pt idx="23">
                  <c:v>0.35990076225933532</c:v>
                </c:pt>
                <c:pt idx="24">
                  <c:v>1.0648375746378447</c:v>
                </c:pt>
                <c:pt idx="25">
                  <c:v>7.5023467946255806E-2</c:v>
                </c:pt>
                <c:pt idx="26">
                  <c:v>0.48582172608702123</c:v>
                </c:pt>
                <c:pt idx="27">
                  <c:v>0.84796830335889251</c:v>
                </c:pt>
                <c:pt idx="28">
                  <c:v>0.3241907041368064</c:v>
                </c:pt>
                <c:pt idx="29">
                  <c:v>4.1782098223164255E-2</c:v>
                </c:pt>
                <c:pt idx="30">
                  <c:v>0.13182958125799171</c:v>
                </c:pt>
                <c:pt idx="31">
                  <c:v>7.6459205717438472E-2</c:v>
                </c:pt>
                <c:pt idx="32">
                  <c:v>0.1594382718121734</c:v>
                </c:pt>
                <c:pt idx="33">
                  <c:v>0.6074247197644711</c:v>
                </c:pt>
                <c:pt idx="34">
                  <c:v>0.1590492484524697</c:v>
                </c:pt>
                <c:pt idx="35">
                  <c:v>6.7338712933362466E-2</c:v>
                </c:pt>
                <c:pt idx="36">
                  <c:v>0.15391012414209815</c:v>
                </c:pt>
                <c:pt idx="37">
                  <c:v>0</c:v>
                </c:pt>
                <c:pt idx="38">
                  <c:v>0.36056779170696718</c:v>
                </c:pt>
                <c:pt idx="39">
                  <c:v>9.8830062773291871E-2</c:v>
                </c:pt>
                <c:pt idx="40">
                  <c:v>0.34898902514124419</c:v>
                </c:pt>
                <c:pt idx="41">
                  <c:v>1.0928993825682687</c:v>
                </c:pt>
                <c:pt idx="42">
                  <c:v>3.5689367471767319</c:v>
                </c:pt>
                <c:pt idx="43">
                  <c:v>0.38297299773621951</c:v>
                </c:pt>
                <c:pt idx="44">
                  <c:v>0.11536133359832945</c:v>
                </c:pt>
                <c:pt idx="45">
                  <c:v>2.7469380762523699E-2</c:v>
                </c:pt>
                <c:pt idx="46">
                  <c:v>1.0386424954875295</c:v>
                </c:pt>
                <c:pt idx="47">
                  <c:v>5.1185980771473183E-2</c:v>
                </c:pt>
                <c:pt idx="48">
                  <c:v>3.2000455238104353</c:v>
                </c:pt>
                <c:pt idx="49">
                  <c:v>1.7112755805078539</c:v>
                </c:pt>
                <c:pt idx="50">
                  <c:v>2.2854230467648895</c:v>
                </c:pt>
                <c:pt idx="51">
                  <c:v>0.84775687320925996</c:v>
                </c:pt>
                <c:pt idx="52">
                  <c:v>0.38332858189584762</c:v>
                </c:pt>
              </c:numCache>
            </c:numRef>
          </c:val>
          <c:smooth val="0"/>
          <c:extLst>
            <c:ext xmlns:c16="http://schemas.microsoft.com/office/drawing/2014/chart" uri="{C3380CC4-5D6E-409C-BE32-E72D297353CC}">
              <c16:uniqueId val="{00000000-9655-4E44-93A8-472B36FC6667}"/>
            </c:ext>
          </c:extLst>
        </c:ser>
        <c:dLbls>
          <c:showLegendKey val="0"/>
          <c:showVal val="0"/>
          <c:showCatName val="0"/>
          <c:showSerName val="0"/>
          <c:showPercent val="0"/>
          <c:showBubbleSize val="0"/>
        </c:dLbls>
        <c:smooth val="0"/>
        <c:axId val="326913792"/>
        <c:axId val="326896736"/>
      </c:lineChart>
      <c:dateAx>
        <c:axId val="32691379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6896736"/>
        <c:crosses val="autoZero"/>
        <c:auto val="1"/>
        <c:lblOffset val="100"/>
        <c:baseTimeUnit val="months"/>
      </c:dateAx>
      <c:valAx>
        <c:axId val="32689673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69137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'Chart 32'!$A$4</c:f>
              <c:strCache>
                <c:ptCount val="1"/>
                <c:pt idx="0">
                  <c:v>Pet food</c:v>
                </c:pt>
              </c:strCache>
            </c:strRef>
          </c:tx>
          <c:spPr>
            <a:ln w="28575" cap="rnd">
              <a:solidFill>
                <a:schemeClr val="accent1"/>
              </a:solidFill>
              <a:round/>
            </a:ln>
            <a:effectLst/>
          </c:spPr>
          <c:marker>
            <c:symbol val="none"/>
          </c:marker>
          <c:cat>
            <c:numRef>
              <c:f>'Chart 32'!$B$1:$BB$1</c:f>
              <c:numCache>
                <c:formatCode>mmm\-yy</c:formatCode>
                <c:ptCount val="5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numCache>
            </c:numRef>
          </c:cat>
          <c:val>
            <c:numRef>
              <c:f>'Chart 32'!$B$4:$BB$4</c:f>
              <c:numCache>
                <c:formatCode>0.0</c:formatCode>
                <c:ptCount val="53"/>
                <c:pt idx="0">
                  <c:v>0.33982638946992161</c:v>
                </c:pt>
                <c:pt idx="1">
                  <c:v>-1.7407200084917029</c:v>
                </c:pt>
                <c:pt idx="2">
                  <c:v>0.15967074712794904</c:v>
                </c:pt>
                <c:pt idx="3">
                  <c:v>0.32153559828409506</c:v>
                </c:pt>
                <c:pt idx="4">
                  <c:v>0.54342757663299324</c:v>
                </c:pt>
                <c:pt idx="5">
                  <c:v>0.65980435777084345</c:v>
                </c:pt>
                <c:pt idx="6">
                  <c:v>1.016613765654073</c:v>
                </c:pt>
                <c:pt idx="7">
                  <c:v>0.35032991757038001</c:v>
                </c:pt>
                <c:pt idx="8">
                  <c:v>4.7691803188532056E-2</c:v>
                </c:pt>
                <c:pt idx="9">
                  <c:v>0.2364677525890313</c:v>
                </c:pt>
                <c:pt idx="10">
                  <c:v>-0.22959700784110915</c:v>
                </c:pt>
                <c:pt idx="11">
                  <c:v>4.7990124221852781E-2</c:v>
                </c:pt>
                <c:pt idx="12">
                  <c:v>0.71000269505865354</c:v>
                </c:pt>
                <c:pt idx="13">
                  <c:v>0.16201970676088528</c:v>
                </c:pt>
                <c:pt idx="14">
                  <c:v>1.1027838004147084</c:v>
                </c:pt>
                <c:pt idx="15">
                  <c:v>-0.20315649560287419</c:v>
                </c:pt>
                <c:pt idx="16">
                  <c:v>0.90822753859969296</c:v>
                </c:pt>
                <c:pt idx="17">
                  <c:v>-0.41800496948511956</c:v>
                </c:pt>
                <c:pt idx="18">
                  <c:v>-0.49286027143141675</c:v>
                </c:pt>
                <c:pt idx="19">
                  <c:v>0.141779664652808</c:v>
                </c:pt>
                <c:pt idx="20">
                  <c:v>1.1085975380422886</c:v>
                </c:pt>
                <c:pt idx="21">
                  <c:v>0.15553973764925733</c:v>
                </c:pt>
                <c:pt idx="22">
                  <c:v>0.44362728549556252</c:v>
                </c:pt>
                <c:pt idx="23">
                  <c:v>2.3022742225606407</c:v>
                </c:pt>
                <c:pt idx="24">
                  <c:v>1.3926891581637513</c:v>
                </c:pt>
                <c:pt idx="25">
                  <c:v>1.873911442148235</c:v>
                </c:pt>
                <c:pt idx="26">
                  <c:v>0.38114647042446492</c:v>
                </c:pt>
                <c:pt idx="27">
                  <c:v>0.79655963770504101</c:v>
                </c:pt>
                <c:pt idx="28">
                  <c:v>4.9639580103288949E-2</c:v>
                </c:pt>
                <c:pt idx="29">
                  <c:v>0.50763364162178526</c:v>
                </c:pt>
                <c:pt idx="30">
                  <c:v>-0.21738210769304267</c:v>
                </c:pt>
                <c:pt idx="31">
                  <c:v>0.63565009884729573</c:v>
                </c:pt>
                <c:pt idx="32">
                  <c:v>1.1756598834597121</c:v>
                </c:pt>
                <c:pt idx="33">
                  <c:v>0.86058855379345101</c:v>
                </c:pt>
                <c:pt idx="34">
                  <c:v>2.0257352410755214</c:v>
                </c:pt>
                <c:pt idx="35">
                  <c:v>0.16347870329140868</c:v>
                </c:pt>
                <c:pt idx="36">
                  <c:v>1.1250452130675992</c:v>
                </c:pt>
                <c:pt idx="37">
                  <c:v>0.31911057899620676</c:v>
                </c:pt>
                <c:pt idx="38">
                  <c:v>6.7849493912584213</c:v>
                </c:pt>
                <c:pt idx="39">
                  <c:v>2.8369431014646507</c:v>
                </c:pt>
                <c:pt idx="40">
                  <c:v>1.0709160794771355</c:v>
                </c:pt>
                <c:pt idx="41">
                  <c:v>0.83208214533492253</c:v>
                </c:pt>
                <c:pt idx="42">
                  <c:v>1.0268610997249406</c:v>
                </c:pt>
                <c:pt idx="43">
                  <c:v>-7.0044169637406561E-3</c:v>
                </c:pt>
                <c:pt idx="44">
                  <c:v>1.7283825386595231</c:v>
                </c:pt>
                <c:pt idx="45">
                  <c:v>4.7921706619152182</c:v>
                </c:pt>
                <c:pt idx="46">
                  <c:v>0.51632662115730366</c:v>
                </c:pt>
                <c:pt idx="47">
                  <c:v>0.75355150228755274</c:v>
                </c:pt>
                <c:pt idx="48">
                  <c:v>0.30805335791985744</c:v>
                </c:pt>
                <c:pt idx="49">
                  <c:v>6.5128868992947453E-2</c:v>
                </c:pt>
                <c:pt idx="50">
                  <c:v>4.9470250256552717</c:v>
                </c:pt>
                <c:pt idx="51">
                  <c:v>2.4513797465905762</c:v>
                </c:pt>
                <c:pt idx="52">
                  <c:v>2.1655622348215831</c:v>
                </c:pt>
              </c:numCache>
            </c:numRef>
          </c:val>
          <c:smooth val="0"/>
          <c:extLst>
            <c:ext xmlns:c16="http://schemas.microsoft.com/office/drawing/2014/chart" uri="{C3380CC4-5D6E-409C-BE32-E72D297353CC}">
              <c16:uniqueId val="{00000000-EC78-4419-9FED-3F8946E0C9DE}"/>
            </c:ext>
          </c:extLst>
        </c:ser>
        <c:dLbls>
          <c:showLegendKey val="0"/>
          <c:showVal val="0"/>
          <c:showCatName val="0"/>
          <c:showSerName val="0"/>
          <c:showPercent val="0"/>
          <c:showBubbleSize val="0"/>
        </c:dLbls>
        <c:smooth val="0"/>
        <c:axId val="326910880"/>
        <c:axId val="326890496"/>
      </c:lineChart>
      <c:dateAx>
        <c:axId val="3269108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6890496"/>
        <c:crosses val="autoZero"/>
        <c:auto val="1"/>
        <c:lblOffset val="100"/>
        <c:baseTimeUnit val="months"/>
      </c:dateAx>
      <c:valAx>
        <c:axId val="3268904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69108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'Chart 32'!$A$5</c:f>
              <c:strCache>
                <c:ptCount val="1"/>
                <c:pt idx="0">
                  <c:v>Fees for legal services </c:v>
                </c:pt>
              </c:strCache>
            </c:strRef>
          </c:tx>
          <c:spPr>
            <a:ln w="28575" cap="rnd">
              <a:solidFill>
                <a:schemeClr val="accent1"/>
              </a:solidFill>
              <a:round/>
            </a:ln>
            <a:effectLst/>
          </c:spPr>
          <c:marker>
            <c:symbol val="none"/>
          </c:marker>
          <c:cat>
            <c:numRef>
              <c:f>'Chart 32'!$B$1:$BB$1</c:f>
              <c:numCache>
                <c:formatCode>mmm\-yy</c:formatCode>
                <c:ptCount val="5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pt idx="41">
                  <c:v>44713</c:v>
                </c:pt>
                <c:pt idx="42">
                  <c:v>44743</c:v>
                </c:pt>
                <c:pt idx="43">
                  <c:v>44774</c:v>
                </c:pt>
                <c:pt idx="44">
                  <c:v>44805</c:v>
                </c:pt>
                <c:pt idx="45">
                  <c:v>44835</c:v>
                </c:pt>
                <c:pt idx="46">
                  <c:v>44866</c:v>
                </c:pt>
                <c:pt idx="47">
                  <c:v>44896</c:v>
                </c:pt>
                <c:pt idx="48">
                  <c:v>44927</c:v>
                </c:pt>
                <c:pt idx="49">
                  <c:v>44958</c:v>
                </c:pt>
                <c:pt idx="50">
                  <c:v>44986</c:v>
                </c:pt>
                <c:pt idx="51">
                  <c:v>45017</c:v>
                </c:pt>
                <c:pt idx="52">
                  <c:v>45047</c:v>
                </c:pt>
              </c:numCache>
            </c:numRef>
          </c:cat>
          <c:val>
            <c:numRef>
              <c:f>'Chart 32'!$B$5:$BB$5</c:f>
              <c:numCache>
                <c:formatCode>0.0</c:formatCode>
                <c:ptCount val="53"/>
                <c:pt idx="0">
                  <c:v>0</c:v>
                </c:pt>
                <c:pt idx="1">
                  <c:v>0.62104577429713537</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0.27673936395842258</c:v>
                </c:pt>
                <c:pt idx="17">
                  <c:v>0</c:v>
                </c:pt>
                <c:pt idx="18">
                  <c:v>0</c:v>
                </c:pt>
                <c:pt idx="19">
                  <c:v>0</c:v>
                </c:pt>
                <c:pt idx="20">
                  <c:v>0.25079557247598139</c:v>
                </c:pt>
                <c:pt idx="21">
                  <c:v>0</c:v>
                </c:pt>
                <c:pt idx="22">
                  <c:v>0</c:v>
                </c:pt>
                <c:pt idx="23">
                  <c:v>0</c:v>
                </c:pt>
                <c:pt idx="24">
                  <c:v>0.45270979263276612</c:v>
                </c:pt>
                <c:pt idx="25">
                  <c:v>1.0926058779531678</c:v>
                </c:pt>
                <c:pt idx="26">
                  <c:v>0.23549537701144097</c:v>
                </c:pt>
                <c:pt idx="27">
                  <c:v>0</c:v>
                </c:pt>
                <c:pt idx="28">
                  <c:v>0</c:v>
                </c:pt>
                <c:pt idx="29">
                  <c:v>0.21812331257535789</c:v>
                </c:pt>
                <c:pt idx="30">
                  <c:v>0</c:v>
                </c:pt>
                <c:pt idx="31">
                  <c:v>0</c:v>
                </c:pt>
                <c:pt idx="32">
                  <c:v>0.50930926882342131</c:v>
                </c:pt>
                <c:pt idx="33">
                  <c:v>0</c:v>
                </c:pt>
                <c:pt idx="34">
                  <c:v>1.2646942744096279</c:v>
                </c:pt>
                <c:pt idx="35">
                  <c:v>0</c:v>
                </c:pt>
                <c:pt idx="36">
                  <c:v>2.2204460492503131E-14</c:v>
                </c:pt>
                <c:pt idx="37">
                  <c:v>0</c:v>
                </c:pt>
                <c:pt idx="38">
                  <c:v>6.3735327596758928E-2</c:v>
                </c:pt>
                <c:pt idx="39">
                  <c:v>0.15990993871703996</c:v>
                </c:pt>
                <c:pt idx="40">
                  <c:v>0</c:v>
                </c:pt>
                <c:pt idx="41">
                  <c:v>0.38746403799405638</c:v>
                </c:pt>
                <c:pt idx="42">
                  <c:v>0.51732295925741578</c:v>
                </c:pt>
                <c:pt idx="43">
                  <c:v>0</c:v>
                </c:pt>
                <c:pt idx="44">
                  <c:v>0</c:v>
                </c:pt>
                <c:pt idx="45">
                  <c:v>0</c:v>
                </c:pt>
                <c:pt idx="46">
                  <c:v>0</c:v>
                </c:pt>
                <c:pt idx="47">
                  <c:v>8.2587310508941414E-2</c:v>
                </c:pt>
                <c:pt idx="48">
                  <c:v>0.14000073923605694</c:v>
                </c:pt>
                <c:pt idx="49">
                  <c:v>0.62820138820480764</c:v>
                </c:pt>
                <c:pt idx="50">
                  <c:v>6.1488847399077562</c:v>
                </c:pt>
                <c:pt idx="51">
                  <c:v>9.4176739661362419</c:v>
                </c:pt>
                <c:pt idx="52">
                  <c:v>7.1645262473373883</c:v>
                </c:pt>
              </c:numCache>
            </c:numRef>
          </c:val>
          <c:smooth val="0"/>
          <c:extLst>
            <c:ext xmlns:c16="http://schemas.microsoft.com/office/drawing/2014/chart" uri="{C3380CC4-5D6E-409C-BE32-E72D297353CC}">
              <c16:uniqueId val="{00000000-1B62-45E5-92BF-9C63893E5215}"/>
            </c:ext>
          </c:extLst>
        </c:ser>
        <c:dLbls>
          <c:showLegendKey val="0"/>
          <c:showVal val="0"/>
          <c:showCatName val="0"/>
          <c:showSerName val="0"/>
          <c:showPercent val="0"/>
          <c:showBubbleSize val="0"/>
        </c:dLbls>
        <c:smooth val="0"/>
        <c:axId val="326899232"/>
        <c:axId val="326909216"/>
      </c:lineChart>
      <c:dateAx>
        <c:axId val="32689923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6909216"/>
        <c:crosses val="autoZero"/>
        <c:auto val="1"/>
        <c:lblOffset val="100"/>
        <c:baseTimeUnit val="months"/>
      </c:dateAx>
      <c:valAx>
        <c:axId val="3269092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6899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spPr>
            <a:ln w="28575" cap="rnd">
              <a:solidFill>
                <a:schemeClr val="accent1"/>
              </a:solidFill>
              <a:round/>
            </a:ln>
            <a:effectLst/>
          </c:spPr>
          <c:marker>
            <c:symbol val="none"/>
          </c:marker>
          <c:cat>
            <c:numRef>
              <c:f>'Chart 33'!$B$2:$HB$2</c:f>
              <c:numCache>
                <c:formatCode>mmm\-yy</c:formatCode>
                <c:ptCount val="209"/>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pt idx="160">
                  <c:v>43586</c:v>
                </c:pt>
                <c:pt idx="161">
                  <c:v>43617</c:v>
                </c:pt>
                <c:pt idx="162">
                  <c:v>43647</c:v>
                </c:pt>
                <c:pt idx="163">
                  <c:v>43678</c:v>
                </c:pt>
                <c:pt idx="164">
                  <c:v>43709</c:v>
                </c:pt>
                <c:pt idx="165">
                  <c:v>43739</c:v>
                </c:pt>
                <c:pt idx="166">
                  <c:v>43770</c:v>
                </c:pt>
                <c:pt idx="167">
                  <c:v>43800</c:v>
                </c:pt>
                <c:pt idx="168">
                  <c:v>43831</c:v>
                </c:pt>
                <c:pt idx="169">
                  <c:v>43862</c:v>
                </c:pt>
                <c:pt idx="170">
                  <c:v>43891</c:v>
                </c:pt>
                <c:pt idx="171">
                  <c:v>43922</c:v>
                </c:pt>
                <c:pt idx="172">
                  <c:v>43952</c:v>
                </c:pt>
                <c:pt idx="173">
                  <c:v>43983</c:v>
                </c:pt>
                <c:pt idx="174">
                  <c:v>44013</c:v>
                </c:pt>
                <c:pt idx="175">
                  <c:v>44044</c:v>
                </c:pt>
                <c:pt idx="176">
                  <c:v>44075</c:v>
                </c:pt>
                <c:pt idx="177">
                  <c:v>44105</c:v>
                </c:pt>
                <c:pt idx="178">
                  <c:v>44136</c:v>
                </c:pt>
                <c:pt idx="179">
                  <c:v>44166</c:v>
                </c:pt>
                <c:pt idx="180">
                  <c:v>44197</c:v>
                </c:pt>
                <c:pt idx="181">
                  <c:v>44228</c:v>
                </c:pt>
                <c:pt idx="182">
                  <c:v>44256</c:v>
                </c:pt>
                <c:pt idx="183">
                  <c:v>44287</c:v>
                </c:pt>
                <c:pt idx="184">
                  <c:v>44317</c:v>
                </c:pt>
                <c:pt idx="185">
                  <c:v>44348</c:v>
                </c:pt>
                <c:pt idx="186">
                  <c:v>44378</c:v>
                </c:pt>
                <c:pt idx="187">
                  <c:v>44409</c:v>
                </c:pt>
                <c:pt idx="188">
                  <c:v>44440</c:v>
                </c:pt>
                <c:pt idx="189">
                  <c:v>44470</c:v>
                </c:pt>
                <c:pt idx="190">
                  <c:v>44501</c:v>
                </c:pt>
                <c:pt idx="191">
                  <c:v>44531</c:v>
                </c:pt>
                <c:pt idx="192">
                  <c:v>44562</c:v>
                </c:pt>
                <c:pt idx="193">
                  <c:v>44593</c:v>
                </c:pt>
                <c:pt idx="194">
                  <c:v>44621</c:v>
                </c:pt>
                <c:pt idx="195">
                  <c:v>44652</c:v>
                </c:pt>
                <c:pt idx="196">
                  <c:v>44682</c:v>
                </c:pt>
                <c:pt idx="197">
                  <c:v>44713</c:v>
                </c:pt>
                <c:pt idx="198">
                  <c:v>44743</c:v>
                </c:pt>
                <c:pt idx="199">
                  <c:v>44774</c:v>
                </c:pt>
                <c:pt idx="200">
                  <c:v>44805</c:v>
                </c:pt>
                <c:pt idx="201">
                  <c:v>44835</c:v>
                </c:pt>
                <c:pt idx="202">
                  <c:v>44866</c:v>
                </c:pt>
                <c:pt idx="203">
                  <c:v>44896</c:v>
                </c:pt>
                <c:pt idx="204">
                  <c:v>44927</c:v>
                </c:pt>
                <c:pt idx="205">
                  <c:v>44958</c:v>
                </c:pt>
                <c:pt idx="206">
                  <c:v>44986</c:v>
                </c:pt>
                <c:pt idx="207">
                  <c:v>45017</c:v>
                </c:pt>
                <c:pt idx="208">
                  <c:v>45047</c:v>
                </c:pt>
              </c:numCache>
            </c:numRef>
          </c:cat>
          <c:val>
            <c:numRef>
              <c:f>'Chart 33'!$B$3:$HB$3</c:f>
              <c:numCache>
                <c:formatCode>0.00</c:formatCode>
                <c:ptCount val="209"/>
                <c:pt idx="0">
                  <c:v>14.035087719298245</c:v>
                </c:pt>
                <c:pt idx="1">
                  <c:v>14.035087719298245</c:v>
                </c:pt>
                <c:pt idx="2">
                  <c:v>15.789473684210526</c:v>
                </c:pt>
                <c:pt idx="3">
                  <c:v>28.07017543859649</c:v>
                </c:pt>
                <c:pt idx="4">
                  <c:v>19.298245614035086</c:v>
                </c:pt>
                <c:pt idx="5">
                  <c:v>28.07017543859649</c:v>
                </c:pt>
                <c:pt idx="6">
                  <c:v>21.052631578947366</c:v>
                </c:pt>
                <c:pt idx="7">
                  <c:v>17.543859649122805</c:v>
                </c:pt>
                <c:pt idx="8">
                  <c:v>15.789473684210526</c:v>
                </c:pt>
                <c:pt idx="9">
                  <c:v>15.789473684210526</c:v>
                </c:pt>
                <c:pt idx="10">
                  <c:v>14.035087719298245</c:v>
                </c:pt>
                <c:pt idx="11">
                  <c:v>15.789473684210526</c:v>
                </c:pt>
                <c:pt idx="12">
                  <c:v>22.807017543859647</c:v>
                </c:pt>
                <c:pt idx="13">
                  <c:v>7.0175438596491224</c:v>
                </c:pt>
                <c:pt idx="14">
                  <c:v>28.07017543859649</c:v>
                </c:pt>
                <c:pt idx="15">
                  <c:v>17.543859649122805</c:v>
                </c:pt>
                <c:pt idx="16">
                  <c:v>12.280701754385964</c:v>
                </c:pt>
                <c:pt idx="17">
                  <c:v>14.035087719298245</c:v>
                </c:pt>
                <c:pt idx="18">
                  <c:v>21.052631578947366</c:v>
                </c:pt>
                <c:pt idx="19">
                  <c:v>10.526315789473683</c:v>
                </c:pt>
                <c:pt idx="20">
                  <c:v>17.543859649122805</c:v>
                </c:pt>
                <c:pt idx="21">
                  <c:v>24.561403508771928</c:v>
                </c:pt>
                <c:pt idx="22">
                  <c:v>33.333333333333329</c:v>
                </c:pt>
                <c:pt idx="23">
                  <c:v>14.035087719298245</c:v>
                </c:pt>
                <c:pt idx="24">
                  <c:v>22.807017543859647</c:v>
                </c:pt>
                <c:pt idx="25">
                  <c:v>24.561403508771928</c:v>
                </c:pt>
                <c:pt idx="26">
                  <c:v>26.315789473684209</c:v>
                </c:pt>
                <c:pt idx="27">
                  <c:v>22.807017543859647</c:v>
                </c:pt>
                <c:pt idx="28">
                  <c:v>22.807017543859647</c:v>
                </c:pt>
                <c:pt idx="29">
                  <c:v>24.561403508771928</c:v>
                </c:pt>
                <c:pt idx="30">
                  <c:v>33.333333333333329</c:v>
                </c:pt>
                <c:pt idx="31">
                  <c:v>17.543859649122805</c:v>
                </c:pt>
                <c:pt idx="32">
                  <c:v>14.035087719298245</c:v>
                </c:pt>
                <c:pt idx="33">
                  <c:v>8.7719298245614024</c:v>
                </c:pt>
                <c:pt idx="34">
                  <c:v>28.07017543859649</c:v>
                </c:pt>
                <c:pt idx="35">
                  <c:v>21.052631578947366</c:v>
                </c:pt>
                <c:pt idx="36">
                  <c:v>22.807017543859647</c:v>
                </c:pt>
                <c:pt idx="37">
                  <c:v>15.789473684210526</c:v>
                </c:pt>
                <c:pt idx="38">
                  <c:v>22.807017543859647</c:v>
                </c:pt>
                <c:pt idx="39">
                  <c:v>38.596491228070171</c:v>
                </c:pt>
                <c:pt idx="40">
                  <c:v>36.84210526315789</c:v>
                </c:pt>
                <c:pt idx="41">
                  <c:v>17.543859649122805</c:v>
                </c:pt>
                <c:pt idx="42">
                  <c:v>19.298245614035086</c:v>
                </c:pt>
                <c:pt idx="43">
                  <c:v>15.789473684210526</c:v>
                </c:pt>
                <c:pt idx="44">
                  <c:v>14.035087719298245</c:v>
                </c:pt>
                <c:pt idx="45">
                  <c:v>10.526315789473683</c:v>
                </c:pt>
                <c:pt idx="46">
                  <c:v>21.052631578947366</c:v>
                </c:pt>
                <c:pt idx="47">
                  <c:v>17.543859649122805</c:v>
                </c:pt>
                <c:pt idx="48">
                  <c:v>19.298245614035086</c:v>
                </c:pt>
                <c:pt idx="49">
                  <c:v>24.561403508771928</c:v>
                </c:pt>
                <c:pt idx="50">
                  <c:v>10.526315789473683</c:v>
                </c:pt>
                <c:pt idx="51">
                  <c:v>21.052631578947366</c:v>
                </c:pt>
                <c:pt idx="52">
                  <c:v>24.561403508771928</c:v>
                </c:pt>
                <c:pt idx="53">
                  <c:v>10.526315789473683</c:v>
                </c:pt>
                <c:pt idx="54">
                  <c:v>14.035087719298245</c:v>
                </c:pt>
                <c:pt idx="55">
                  <c:v>10.526315789473683</c:v>
                </c:pt>
                <c:pt idx="56">
                  <c:v>12.280701754385964</c:v>
                </c:pt>
                <c:pt idx="57">
                  <c:v>15.789473684210526</c:v>
                </c:pt>
                <c:pt idx="58">
                  <c:v>26.315789473684209</c:v>
                </c:pt>
                <c:pt idx="59">
                  <c:v>19.298245614035086</c:v>
                </c:pt>
                <c:pt idx="60">
                  <c:v>28.07017543859649</c:v>
                </c:pt>
                <c:pt idx="61">
                  <c:v>24.561403508771928</c:v>
                </c:pt>
                <c:pt idx="62">
                  <c:v>12.280701754385964</c:v>
                </c:pt>
                <c:pt idx="63">
                  <c:v>21.052631578947366</c:v>
                </c:pt>
                <c:pt idx="64">
                  <c:v>8.7719298245614024</c:v>
                </c:pt>
                <c:pt idx="65">
                  <c:v>14.035087719298245</c:v>
                </c:pt>
                <c:pt idx="66">
                  <c:v>8.7719298245614024</c:v>
                </c:pt>
                <c:pt idx="67">
                  <c:v>5.2631578947368416</c:v>
                </c:pt>
                <c:pt idx="68">
                  <c:v>17.543859649122805</c:v>
                </c:pt>
                <c:pt idx="69">
                  <c:v>17.543859649122805</c:v>
                </c:pt>
                <c:pt idx="70">
                  <c:v>24.561403508771928</c:v>
                </c:pt>
                <c:pt idx="71">
                  <c:v>28.07017543859649</c:v>
                </c:pt>
                <c:pt idx="72">
                  <c:v>29.82456140350877</c:v>
                </c:pt>
                <c:pt idx="73">
                  <c:v>28.07017543859649</c:v>
                </c:pt>
                <c:pt idx="74">
                  <c:v>38.596491228070171</c:v>
                </c:pt>
                <c:pt idx="75">
                  <c:v>26.315789473684209</c:v>
                </c:pt>
                <c:pt idx="76">
                  <c:v>28.07017543859649</c:v>
                </c:pt>
                <c:pt idx="77">
                  <c:v>38.596491228070171</c:v>
                </c:pt>
                <c:pt idx="78">
                  <c:v>26.315789473684209</c:v>
                </c:pt>
                <c:pt idx="79">
                  <c:v>19.298245614035086</c:v>
                </c:pt>
                <c:pt idx="80">
                  <c:v>35.087719298245609</c:v>
                </c:pt>
                <c:pt idx="81">
                  <c:v>38.596491228070171</c:v>
                </c:pt>
                <c:pt idx="82">
                  <c:v>28.07017543859649</c:v>
                </c:pt>
                <c:pt idx="83">
                  <c:v>35.087719298245609</c:v>
                </c:pt>
                <c:pt idx="84">
                  <c:v>19.298245614035086</c:v>
                </c:pt>
                <c:pt idx="85">
                  <c:v>24.561403508771928</c:v>
                </c:pt>
                <c:pt idx="86">
                  <c:v>26.315789473684209</c:v>
                </c:pt>
                <c:pt idx="87">
                  <c:v>29.82456140350877</c:v>
                </c:pt>
                <c:pt idx="88">
                  <c:v>24.561403508771928</c:v>
                </c:pt>
                <c:pt idx="89">
                  <c:v>19.298245614035086</c:v>
                </c:pt>
                <c:pt idx="90">
                  <c:v>40.350877192982452</c:v>
                </c:pt>
                <c:pt idx="91">
                  <c:v>40.350877192982452</c:v>
                </c:pt>
                <c:pt idx="92">
                  <c:v>29.82456140350877</c:v>
                </c:pt>
                <c:pt idx="93">
                  <c:v>42.105263157894733</c:v>
                </c:pt>
                <c:pt idx="94">
                  <c:v>45.614035087719294</c:v>
                </c:pt>
                <c:pt idx="95">
                  <c:v>29.82456140350877</c:v>
                </c:pt>
                <c:pt idx="96">
                  <c:v>21.052631578947366</c:v>
                </c:pt>
                <c:pt idx="97">
                  <c:v>28.07017543859649</c:v>
                </c:pt>
                <c:pt idx="98">
                  <c:v>36.84210526315789</c:v>
                </c:pt>
                <c:pt idx="99">
                  <c:v>31.578947368421051</c:v>
                </c:pt>
                <c:pt idx="100">
                  <c:v>26.315789473684209</c:v>
                </c:pt>
                <c:pt idx="101">
                  <c:v>24.561403508771928</c:v>
                </c:pt>
                <c:pt idx="102">
                  <c:v>29.82456140350877</c:v>
                </c:pt>
                <c:pt idx="103">
                  <c:v>43.859649122807014</c:v>
                </c:pt>
                <c:pt idx="104">
                  <c:v>42.105263157894733</c:v>
                </c:pt>
                <c:pt idx="105">
                  <c:v>49.122807017543856</c:v>
                </c:pt>
                <c:pt idx="106">
                  <c:v>35.087719298245609</c:v>
                </c:pt>
                <c:pt idx="107">
                  <c:v>43.859649122807014</c:v>
                </c:pt>
                <c:pt idx="108">
                  <c:v>42.105263157894733</c:v>
                </c:pt>
                <c:pt idx="109">
                  <c:v>40.350877192982452</c:v>
                </c:pt>
                <c:pt idx="110">
                  <c:v>35.087719298245609</c:v>
                </c:pt>
                <c:pt idx="111">
                  <c:v>26.315789473684209</c:v>
                </c:pt>
                <c:pt idx="112">
                  <c:v>36.84210526315789</c:v>
                </c:pt>
                <c:pt idx="113">
                  <c:v>21.052631578947366</c:v>
                </c:pt>
                <c:pt idx="114">
                  <c:v>26.315789473684209</c:v>
                </c:pt>
                <c:pt idx="115">
                  <c:v>17.543859649122805</c:v>
                </c:pt>
                <c:pt idx="116">
                  <c:v>28.07017543859649</c:v>
                </c:pt>
                <c:pt idx="117">
                  <c:v>22.807017543859647</c:v>
                </c:pt>
                <c:pt idx="118">
                  <c:v>21.052631578947366</c:v>
                </c:pt>
                <c:pt idx="119">
                  <c:v>33.333333333333329</c:v>
                </c:pt>
                <c:pt idx="120">
                  <c:v>36.84210526315789</c:v>
                </c:pt>
                <c:pt idx="121">
                  <c:v>45.614035087719294</c:v>
                </c:pt>
                <c:pt idx="122">
                  <c:v>38.596491228070171</c:v>
                </c:pt>
                <c:pt idx="123">
                  <c:v>40.350877192982452</c:v>
                </c:pt>
                <c:pt idx="124">
                  <c:v>15.789473684210526</c:v>
                </c:pt>
                <c:pt idx="125">
                  <c:v>26.315789473684209</c:v>
                </c:pt>
                <c:pt idx="126">
                  <c:v>29.82456140350877</c:v>
                </c:pt>
                <c:pt idx="127">
                  <c:v>26.315789473684209</c:v>
                </c:pt>
                <c:pt idx="128">
                  <c:v>29.82456140350877</c:v>
                </c:pt>
                <c:pt idx="129">
                  <c:v>22.807017543859647</c:v>
                </c:pt>
                <c:pt idx="130">
                  <c:v>17.543859649122805</c:v>
                </c:pt>
                <c:pt idx="131">
                  <c:v>21.052631578947366</c:v>
                </c:pt>
                <c:pt idx="132">
                  <c:v>17.543859649122805</c:v>
                </c:pt>
                <c:pt idx="133">
                  <c:v>26.315789473684209</c:v>
                </c:pt>
                <c:pt idx="134">
                  <c:v>31.578947368421051</c:v>
                </c:pt>
                <c:pt idx="135">
                  <c:v>38.596491228070171</c:v>
                </c:pt>
                <c:pt idx="136">
                  <c:v>8.7719298245614024</c:v>
                </c:pt>
                <c:pt idx="137">
                  <c:v>17.543859649122805</c:v>
                </c:pt>
                <c:pt idx="138">
                  <c:v>21.052631578947366</c:v>
                </c:pt>
                <c:pt idx="139">
                  <c:v>8.7719298245614024</c:v>
                </c:pt>
                <c:pt idx="140">
                  <c:v>21.052631578947366</c:v>
                </c:pt>
                <c:pt idx="141">
                  <c:v>24.561403508771928</c:v>
                </c:pt>
                <c:pt idx="142">
                  <c:v>35.087719298245609</c:v>
                </c:pt>
                <c:pt idx="143">
                  <c:v>35.087719298245609</c:v>
                </c:pt>
                <c:pt idx="144">
                  <c:v>26.315789473684209</c:v>
                </c:pt>
                <c:pt idx="145">
                  <c:v>33.333333333333329</c:v>
                </c:pt>
                <c:pt idx="146">
                  <c:v>29.82456140350877</c:v>
                </c:pt>
                <c:pt idx="147">
                  <c:v>14.035087719298245</c:v>
                </c:pt>
                <c:pt idx="148">
                  <c:v>14.035087719298245</c:v>
                </c:pt>
                <c:pt idx="149">
                  <c:v>17.543859649122805</c:v>
                </c:pt>
                <c:pt idx="150">
                  <c:v>19.298245614035086</c:v>
                </c:pt>
                <c:pt idx="151">
                  <c:v>10.526315789473683</c:v>
                </c:pt>
                <c:pt idx="152">
                  <c:v>14.035087719298245</c:v>
                </c:pt>
                <c:pt idx="153">
                  <c:v>19.298245614035086</c:v>
                </c:pt>
                <c:pt idx="154">
                  <c:v>22.807017543859647</c:v>
                </c:pt>
                <c:pt idx="155">
                  <c:v>29.82456140350877</c:v>
                </c:pt>
                <c:pt idx="156">
                  <c:v>80.701754385964904</c:v>
                </c:pt>
                <c:pt idx="157">
                  <c:v>38.596491228070171</c:v>
                </c:pt>
                <c:pt idx="158">
                  <c:v>22.807017543859647</c:v>
                </c:pt>
                <c:pt idx="159">
                  <c:v>29.82456140350877</c:v>
                </c:pt>
                <c:pt idx="160">
                  <c:v>28.07017543859649</c:v>
                </c:pt>
                <c:pt idx="161">
                  <c:v>28.07017543859649</c:v>
                </c:pt>
                <c:pt idx="162">
                  <c:v>29.82456140350877</c:v>
                </c:pt>
                <c:pt idx="163">
                  <c:v>24.561403508771928</c:v>
                </c:pt>
                <c:pt idx="164">
                  <c:v>19.298245614035086</c:v>
                </c:pt>
                <c:pt idx="165">
                  <c:v>26.315789473684209</c:v>
                </c:pt>
                <c:pt idx="166">
                  <c:v>21.052631578947366</c:v>
                </c:pt>
                <c:pt idx="167">
                  <c:v>24.561403508771928</c:v>
                </c:pt>
                <c:pt idx="168">
                  <c:v>28.07017543859649</c:v>
                </c:pt>
                <c:pt idx="169">
                  <c:v>36.84210526315789</c:v>
                </c:pt>
                <c:pt idx="170">
                  <c:v>21.052631578947366</c:v>
                </c:pt>
                <c:pt idx="171">
                  <c:v>22.807017543859647</c:v>
                </c:pt>
                <c:pt idx="172">
                  <c:v>36.84210526315789</c:v>
                </c:pt>
                <c:pt idx="173">
                  <c:v>21.052631578947366</c:v>
                </c:pt>
                <c:pt idx="174">
                  <c:v>24.561403508771928</c:v>
                </c:pt>
                <c:pt idx="175">
                  <c:v>22.807017543859647</c:v>
                </c:pt>
                <c:pt idx="176">
                  <c:v>19.298245614035086</c:v>
                </c:pt>
                <c:pt idx="177">
                  <c:v>21.052631578947366</c:v>
                </c:pt>
                <c:pt idx="178">
                  <c:v>17.543859649122805</c:v>
                </c:pt>
                <c:pt idx="179">
                  <c:v>33.333333333333329</c:v>
                </c:pt>
                <c:pt idx="180">
                  <c:v>61.403508771929829</c:v>
                </c:pt>
                <c:pt idx="181">
                  <c:v>57.894736842105267</c:v>
                </c:pt>
                <c:pt idx="182">
                  <c:v>59.649122807017541</c:v>
                </c:pt>
                <c:pt idx="183">
                  <c:v>49.122807017543856</c:v>
                </c:pt>
                <c:pt idx="184">
                  <c:v>31.578947368421051</c:v>
                </c:pt>
                <c:pt idx="185">
                  <c:v>36.84210526315789</c:v>
                </c:pt>
                <c:pt idx="186">
                  <c:v>21.052631578947366</c:v>
                </c:pt>
                <c:pt idx="187">
                  <c:v>29.82456140350877</c:v>
                </c:pt>
                <c:pt idx="188">
                  <c:v>40.350877192982452</c:v>
                </c:pt>
                <c:pt idx="189">
                  <c:v>40.350877192982452</c:v>
                </c:pt>
                <c:pt idx="190">
                  <c:v>42.105263157894733</c:v>
                </c:pt>
                <c:pt idx="191">
                  <c:v>43.859649122807014</c:v>
                </c:pt>
                <c:pt idx="192">
                  <c:v>91.228070175438589</c:v>
                </c:pt>
                <c:pt idx="193">
                  <c:v>68.421052631578945</c:v>
                </c:pt>
                <c:pt idx="194">
                  <c:v>68.421052631578945</c:v>
                </c:pt>
                <c:pt idx="195">
                  <c:v>56.140350877192979</c:v>
                </c:pt>
                <c:pt idx="196">
                  <c:v>56.140350877192979</c:v>
                </c:pt>
                <c:pt idx="197">
                  <c:v>73.68421052631578</c:v>
                </c:pt>
                <c:pt idx="198">
                  <c:v>63.157894736842103</c:v>
                </c:pt>
                <c:pt idx="199">
                  <c:v>49.122807017543856</c:v>
                </c:pt>
                <c:pt idx="200">
                  <c:v>40.350877192982452</c:v>
                </c:pt>
                <c:pt idx="201">
                  <c:v>49.122807017543856</c:v>
                </c:pt>
                <c:pt idx="202">
                  <c:v>42.105263157894733</c:v>
                </c:pt>
                <c:pt idx="203">
                  <c:v>42.105263157894733</c:v>
                </c:pt>
                <c:pt idx="204">
                  <c:v>50.877192982456144</c:v>
                </c:pt>
                <c:pt idx="205">
                  <c:v>52.631578947368418</c:v>
                </c:pt>
                <c:pt idx="206">
                  <c:v>52.631578947368418</c:v>
                </c:pt>
                <c:pt idx="207">
                  <c:v>38.596491228070171</c:v>
                </c:pt>
                <c:pt idx="208">
                  <c:v>33.333333333333329</c:v>
                </c:pt>
              </c:numCache>
            </c:numRef>
          </c:val>
          <c:smooth val="0"/>
          <c:extLst>
            <c:ext xmlns:c16="http://schemas.microsoft.com/office/drawing/2014/chart" uri="{C3380CC4-5D6E-409C-BE32-E72D297353CC}">
              <c16:uniqueId val="{00000000-18AA-4016-BEC0-A9450B76E256}"/>
            </c:ext>
          </c:extLst>
        </c:ser>
        <c:dLbls>
          <c:showLegendKey val="0"/>
          <c:showVal val="0"/>
          <c:showCatName val="0"/>
          <c:showSerName val="0"/>
          <c:showPercent val="0"/>
          <c:showBubbleSize val="0"/>
        </c:dLbls>
        <c:smooth val="0"/>
        <c:axId val="958122064"/>
        <c:axId val="958112080"/>
      </c:lineChart>
      <c:dateAx>
        <c:axId val="95812206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8112080"/>
        <c:crosses val="autoZero"/>
        <c:auto val="1"/>
        <c:lblOffset val="100"/>
        <c:baseTimeUnit val="months"/>
        <c:majorUnit val="8"/>
        <c:majorTimeUnit val="months"/>
      </c:dateAx>
      <c:valAx>
        <c:axId val="9581120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8122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66892010707097"/>
          <c:y val="7.5408205553253199E-2"/>
          <c:w val="0.87233259779019556"/>
          <c:h val="0.6504945021407208"/>
        </c:manualLayout>
      </c:layout>
      <c:barChart>
        <c:barDir val="col"/>
        <c:grouping val="clustered"/>
        <c:varyColors val="0"/>
        <c:ser>
          <c:idx val="1"/>
          <c:order val="1"/>
          <c:tx>
            <c:strRef>
              <c:f>'Chart 34'!$A$3</c:f>
              <c:strCache>
                <c:ptCount val="1"/>
                <c:pt idx="0">
                  <c:v>Import of services</c:v>
                </c:pt>
              </c:strCache>
            </c:strRef>
          </c:tx>
          <c:invertIfNegative val="0"/>
          <c:cat>
            <c:strRef>
              <c:f>'Chart 34'!$B$1:$Z$1</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'Chart 34'!$B$3:$Z$3</c:f>
              <c:numCache>
                <c:formatCode>0.0</c:formatCode>
                <c:ptCount val="21"/>
                <c:pt idx="0">
                  <c:v>10.676015633855272</c:v>
                </c:pt>
                <c:pt idx="1">
                  <c:v>4.0432649368704432</c:v>
                </c:pt>
                <c:pt idx="2">
                  <c:v>-3.9600166772211054</c:v>
                </c:pt>
                <c:pt idx="3">
                  <c:v>-3.7197846237419725</c:v>
                </c:pt>
                <c:pt idx="4" formatCode="General">
                  <c:v>-5.9</c:v>
                </c:pt>
                <c:pt idx="5" formatCode="General">
                  <c:v>-3.2</c:v>
                </c:pt>
                <c:pt idx="6" formatCode="General">
                  <c:v>2.7</c:v>
                </c:pt>
                <c:pt idx="7" formatCode="General">
                  <c:v>3.2</c:v>
                </c:pt>
                <c:pt idx="8" formatCode="General">
                  <c:v>0.6</c:v>
                </c:pt>
                <c:pt idx="9" formatCode="General">
                  <c:v>-2.7</c:v>
                </c:pt>
                <c:pt idx="10" formatCode="General">
                  <c:v>-1.4</c:v>
                </c:pt>
                <c:pt idx="11" formatCode="General">
                  <c:v>-1.5</c:v>
                </c:pt>
                <c:pt idx="12">
                  <c:v>3.1507991182551933</c:v>
                </c:pt>
                <c:pt idx="13">
                  <c:v>6.4982637296273822</c:v>
                </c:pt>
                <c:pt idx="14">
                  <c:v>4.9549880102130857</c:v>
                </c:pt>
                <c:pt idx="15">
                  <c:v>2.6943797068859254</c:v>
                </c:pt>
                <c:pt idx="16">
                  <c:v>-1.4873327564946663</c:v>
                </c:pt>
                <c:pt idx="17">
                  <c:v>3.3991259334760002</c:v>
                </c:pt>
                <c:pt idx="18">
                  <c:v>1.2079796455004583</c:v>
                </c:pt>
                <c:pt idx="19">
                  <c:v>2.7551316781973441</c:v>
                </c:pt>
                <c:pt idx="20">
                  <c:v>6.4090629649639368</c:v>
                </c:pt>
              </c:numCache>
            </c:numRef>
          </c:val>
          <c:extLst>
            <c:ext xmlns:c16="http://schemas.microsoft.com/office/drawing/2014/chart" uri="{C3380CC4-5D6E-409C-BE32-E72D297353CC}">
              <c16:uniqueId val="{00000000-112A-49C6-A5A8-B44B754BE38C}"/>
            </c:ext>
          </c:extLst>
        </c:ser>
        <c:ser>
          <c:idx val="2"/>
          <c:order val="2"/>
          <c:tx>
            <c:strRef>
              <c:f>'Chart 34'!$A$4</c:f>
              <c:strCache>
                <c:ptCount val="1"/>
                <c:pt idx="0">
                  <c:v>Import of goods</c:v>
                </c:pt>
              </c:strCache>
            </c:strRef>
          </c:tx>
          <c:invertIfNegative val="0"/>
          <c:cat>
            <c:strRef>
              <c:f>'Chart 34'!$B$1:$Z$1</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'Chart 34'!$B$4:$Z$4</c:f>
              <c:numCache>
                <c:formatCode>0.0</c:formatCode>
                <c:ptCount val="21"/>
                <c:pt idx="0">
                  <c:v>8.6981757339557078</c:v>
                </c:pt>
                <c:pt idx="1">
                  <c:v>6.0358051245117395</c:v>
                </c:pt>
                <c:pt idx="2">
                  <c:v>-0.36767843088098573</c:v>
                </c:pt>
                <c:pt idx="3">
                  <c:v>-1.6728668056727258</c:v>
                </c:pt>
                <c:pt idx="4" formatCode="General">
                  <c:v>-4.3</c:v>
                </c:pt>
                <c:pt idx="5" formatCode="General">
                  <c:v>-2.6</c:v>
                </c:pt>
                <c:pt idx="6" formatCode="General">
                  <c:v>0.9</c:v>
                </c:pt>
                <c:pt idx="7" formatCode="General">
                  <c:v>2.1</c:v>
                </c:pt>
                <c:pt idx="8" formatCode="General">
                  <c:v>-0.6</c:v>
                </c:pt>
                <c:pt idx="9" formatCode="General">
                  <c:v>-5</c:v>
                </c:pt>
                <c:pt idx="10" formatCode="General">
                  <c:v>-1</c:v>
                </c:pt>
                <c:pt idx="11" formatCode="General">
                  <c:v>-0.5</c:v>
                </c:pt>
                <c:pt idx="12">
                  <c:v>5.8648022294440096</c:v>
                </c:pt>
                <c:pt idx="13">
                  <c:v>11.67051084419694</c:v>
                </c:pt>
                <c:pt idx="14">
                  <c:v>8.4073663423342992</c:v>
                </c:pt>
                <c:pt idx="15">
                  <c:v>6.969816934799681</c:v>
                </c:pt>
                <c:pt idx="16">
                  <c:v>3.7450665096498597</c:v>
                </c:pt>
                <c:pt idx="17">
                  <c:v>7.2211895615498634</c:v>
                </c:pt>
                <c:pt idx="18">
                  <c:v>3.339597152144762</c:v>
                </c:pt>
                <c:pt idx="19">
                  <c:v>2.9145796546416847</c:v>
                </c:pt>
                <c:pt idx="20">
                  <c:v>3.1542994986961901</c:v>
                </c:pt>
              </c:numCache>
            </c:numRef>
          </c:val>
          <c:extLst>
            <c:ext xmlns:c16="http://schemas.microsoft.com/office/drawing/2014/chart" uri="{C3380CC4-5D6E-409C-BE32-E72D297353CC}">
              <c16:uniqueId val="{00000002-112A-49C6-A5A8-B44B754BE38C}"/>
            </c:ext>
          </c:extLst>
        </c:ser>
        <c:ser>
          <c:idx val="3"/>
          <c:order val="3"/>
          <c:tx>
            <c:strRef>
              <c:f>'Chart 34'!$A$5</c:f>
              <c:strCache>
                <c:ptCount val="1"/>
                <c:pt idx="0">
                  <c:v>Consumer goods</c:v>
                </c:pt>
              </c:strCache>
            </c:strRef>
          </c:tx>
          <c:invertIfNegative val="0"/>
          <c:cat>
            <c:strRef>
              <c:f>'Chart 34'!$B$1:$Z$1</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'Chart 34'!$B$5:$Z$5</c:f>
              <c:numCache>
                <c:formatCode>0.0</c:formatCode>
                <c:ptCount val="21"/>
                <c:pt idx="0">
                  <c:v>10.676015633855272</c:v>
                </c:pt>
                <c:pt idx="1">
                  <c:v>4.0432649368704432</c:v>
                </c:pt>
                <c:pt idx="2">
                  <c:v>-3.9600166772211054</c:v>
                </c:pt>
                <c:pt idx="3">
                  <c:v>-3.7197846237419725</c:v>
                </c:pt>
                <c:pt idx="4" formatCode="General">
                  <c:v>-5.9</c:v>
                </c:pt>
                <c:pt idx="5" formatCode="General">
                  <c:v>-3.2</c:v>
                </c:pt>
                <c:pt idx="6" formatCode="General">
                  <c:v>2.7</c:v>
                </c:pt>
                <c:pt idx="7" formatCode="General">
                  <c:v>3.2</c:v>
                </c:pt>
                <c:pt idx="8" formatCode="General">
                  <c:v>0.6</c:v>
                </c:pt>
                <c:pt idx="9" formatCode="General">
                  <c:v>-2.7</c:v>
                </c:pt>
                <c:pt idx="10" formatCode="General">
                  <c:v>-1.4</c:v>
                </c:pt>
                <c:pt idx="11" formatCode="General">
                  <c:v>-1.5</c:v>
                </c:pt>
                <c:pt idx="12">
                  <c:v>3.1507991182551933</c:v>
                </c:pt>
                <c:pt idx="13">
                  <c:v>6.4982637296273822</c:v>
                </c:pt>
                <c:pt idx="14">
                  <c:v>4.9549880102130857</c:v>
                </c:pt>
                <c:pt idx="15">
                  <c:v>2.6943797068859254</c:v>
                </c:pt>
                <c:pt idx="16">
                  <c:v>-1.4873327564946663</c:v>
                </c:pt>
                <c:pt idx="17">
                  <c:v>3.3991259334760002</c:v>
                </c:pt>
                <c:pt idx="18">
                  <c:v>1.2079796455004583</c:v>
                </c:pt>
                <c:pt idx="19">
                  <c:v>2.7551316781973441</c:v>
                </c:pt>
                <c:pt idx="20">
                  <c:v>6.4090629649639368</c:v>
                </c:pt>
              </c:numCache>
            </c:numRef>
          </c:val>
          <c:extLst>
            <c:ext xmlns:c16="http://schemas.microsoft.com/office/drawing/2014/chart" uri="{C3380CC4-5D6E-409C-BE32-E72D297353CC}">
              <c16:uniqueId val="{00000003-112A-49C6-A5A8-B44B754BE38C}"/>
            </c:ext>
          </c:extLst>
        </c:ser>
        <c:ser>
          <c:idx val="4"/>
          <c:order val="4"/>
          <c:tx>
            <c:strRef>
              <c:f>'Chart 34'!$A$6</c:f>
              <c:strCache>
                <c:ptCount val="1"/>
                <c:pt idx="0">
                  <c:v>Commodities</c:v>
                </c:pt>
              </c:strCache>
            </c:strRef>
          </c:tx>
          <c:invertIfNegative val="0"/>
          <c:cat>
            <c:strRef>
              <c:f>'Chart 34'!$B$1:$Z$1</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'Chart 34'!$B$6:$Z$6</c:f>
              <c:numCache>
                <c:formatCode>0.0</c:formatCode>
                <c:ptCount val="21"/>
                <c:pt idx="0">
                  <c:v>9.7045402355432202</c:v>
                </c:pt>
                <c:pt idx="1">
                  <c:v>8.2608589855065873</c:v>
                </c:pt>
                <c:pt idx="2">
                  <c:v>1.1959771117019216</c:v>
                </c:pt>
                <c:pt idx="3">
                  <c:v>-1.0206785187959611</c:v>
                </c:pt>
                <c:pt idx="4" formatCode="General">
                  <c:v>-4.5</c:v>
                </c:pt>
                <c:pt idx="5" formatCode="General">
                  <c:v>-2.9</c:v>
                </c:pt>
                <c:pt idx="6" formatCode="General">
                  <c:v>0.2</c:v>
                </c:pt>
                <c:pt idx="7" formatCode="General">
                  <c:v>2</c:v>
                </c:pt>
                <c:pt idx="8" formatCode="General">
                  <c:v>-1.2</c:v>
                </c:pt>
                <c:pt idx="9" formatCode="General">
                  <c:v>-7.2</c:v>
                </c:pt>
                <c:pt idx="10" formatCode="General">
                  <c:v>-1.2</c:v>
                </c:pt>
                <c:pt idx="11" formatCode="General">
                  <c:v>-0.3</c:v>
                </c:pt>
                <c:pt idx="12">
                  <c:v>8.2888493192920549</c:v>
                </c:pt>
                <c:pt idx="13">
                  <c:v>16.760063920288417</c:v>
                </c:pt>
                <c:pt idx="14">
                  <c:v>11.900628115841954</c:v>
                </c:pt>
                <c:pt idx="15">
                  <c:v>10.520893399585532</c:v>
                </c:pt>
                <c:pt idx="16">
                  <c:v>7.0223790562025812</c:v>
                </c:pt>
                <c:pt idx="17">
                  <c:v>10.544745261463959</c:v>
                </c:pt>
                <c:pt idx="18">
                  <c:v>4.9536171609374975</c:v>
                </c:pt>
                <c:pt idx="19">
                  <c:v>3.5167280332167934</c:v>
                </c:pt>
                <c:pt idx="20">
                  <c:v>2.286326999589221</c:v>
                </c:pt>
              </c:numCache>
            </c:numRef>
          </c:val>
          <c:extLst>
            <c:ext xmlns:c16="http://schemas.microsoft.com/office/drawing/2014/chart" uri="{C3380CC4-5D6E-409C-BE32-E72D297353CC}">
              <c16:uniqueId val="{00000000-5CAE-4A51-B64A-4CB4CD6AACF7}"/>
            </c:ext>
          </c:extLst>
        </c:ser>
        <c:dLbls>
          <c:showLegendKey val="0"/>
          <c:showVal val="0"/>
          <c:showCatName val="0"/>
          <c:showSerName val="0"/>
          <c:showPercent val="0"/>
          <c:showBubbleSize val="0"/>
        </c:dLbls>
        <c:gapWidth val="219"/>
        <c:axId val="123170816"/>
        <c:axId val="123172352"/>
      </c:barChart>
      <c:lineChart>
        <c:grouping val="standard"/>
        <c:varyColors val="0"/>
        <c:ser>
          <c:idx val="0"/>
          <c:order val="0"/>
          <c:tx>
            <c:strRef>
              <c:f>'Chart 34'!$A$2</c:f>
              <c:strCache>
                <c:ptCount val="1"/>
                <c:pt idx="0">
                  <c:v>Import total</c:v>
                </c:pt>
              </c:strCache>
            </c:strRef>
          </c:tx>
          <c:marker>
            <c:symbol val="none"/>
          </c:marker>
          <c:cat>
            <c:strRef>
              <c:f>'Chart 34'!$B$1:$Z$1</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'Chart 34'!$B$2:$Z$2</c:f>
              <c:numCache>
                <c:formatCode>0.0</c:formatCode>
                <c:ptCount val="21"/>
                <c:pt idx="0">
                  <c:v>9.4362590870751006</c:v>
                </c:pt>
                <c:pt idx="1">
                  <c:v>5.2968209895528702</c:v>
                </c:pt>
                <c:pt idx="2">
                  <c:v>-1.71428319894531</c:v>
                </c:pt>
                <c:pt idx="3">
                  <c:v>-2.3932702253878517</c:v>
                </c:pt>
                <c:pt idx="4" formatCode="General">
                  <c:v>-4.9000000000000004</c:v>
                </c:pt>
                <c:pt idx="5" formatCode="General">
                  <c:v>-2.8</c:v>
                </c:pt>
                <c:pt idx="6" formatCode="General">
                  <c:v>1.6</c:v>
                </c:pt>
                <c:pt idx="7" formatCode="General">
                  <c:v>2.5</c:v>
                </c:pt>
                <c:pt idx="8" formatCode="General">
                  <c:v>-0.1</c:v>
                </c:pt>
                <c:pt idx="9" formatCode="General">
                  <c:v>-4.2</c:v>
                </c:pt>
                <c:pt idx="10" formatCode="General">
                  <c:v>-1.1000000000000001</c:v>
                </c:pt>
                <c:pt idx="11" formatCode="General">
                  <c:v>-0.9</c:v>
                </c:pt>
                <c:pt idx="12">
                  <c:v>4.8571504515012123</c:v>
                </c:pt>
                <c:pt idx="13">
                  <c:v>9.7221322115220659</c:v>
                </c:pt>
                <c:pt idx="14">
                  <c:v>7.1111720512442531</c:v>
                </c:pt>
                <c:pt idx="15">
                  <c:v>5.3608764049344728</c:v>
                </c:pt>
                <c:pt idx="16">
                  <c:v>1.8503096162426402</c:v>
                </c:pt>
                <c:pt idx="17">
                  <c:v>5.8734973897317531</c:v>
                </c:pt>
                <c:pt idx="18">
                  <c:v>2.5902266391723003</c:v>
                </c:pt>
                <c:pt idx="19">
                  <c:v>2.8796818418012293</c:v>
                </c:pt>
                <c:pt idx="20">
                  <c:v>4.2419916449101436</c:v>
                </c:pt>
              </c:numCache>
            </c:numRef>
          </c:val>
          <c:smooth val="0"/>
          <c:extLst>
            <c:ext xmlns:c16="http://schemas.microsoft.com/office/drawing/2014/chart" uri="{C3380CC4-5D6E-409C-BE32-E72D297353CC}">
              <c16:uniqueId val="{00000001-112A-49C6-A5A8-B44B754BE38C}"/>
            </c:ext>
          </c:extLst>
        </c:ser>
        <c:dLbls>
          <c:showLegendKey val="0"/>
          <c:showVal val="0"/>
          <c:showCatName val="0"/>
          <c:showSerName val="0"/>
          <c:showPercent val="0"/>
          <c:showBubbleSize val="0"/>
        </c:dLbls>
        <c:marker val="1"/>
        <c:smooth val="0"/>
        <c:axId val="123170816"/>
        <c:axId val="123172352"/>
      </c:lineChart>
      <c:catAx>
        <c:axId val="123170816"/>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3172352"/>
        <c:crosses val="autoZero"/>
        <c:auto val="1"/>
        <c:lblAlgn val="ctr"/>
        <c:lblOffset val="100"/>
        <c:noMultiLvlLbl val="0"/>
      </c:catAx>
      <c:valAx>
        <c:axId val="123172352"/>
        <c:scaling>
          <c:orientation val="minMax"/>
          <c:max val="20"/>
          <c:min val="-1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3170816"/>
        <c:crosses val="autoZero"/>
        <c:crossBetween val="between"/>
        <c:minorUnit val="0.1"/>
      </c:valAx>
      <c:spPr>
        <a:noFill/>
        <a:ln>
          <a:noFill/>
        </a:ln>
        <a:effectLst/>
      </c:spPr>
    </c:plotArea>
    <c:legend>
      <c:legendPos val="b"/>
      <c:layout>
        <c:manualLayout>
          <c:xMode val="edge"/>
          <c:yMode val="edge"/>
          <c:x val="0"/>
          <c:y val="0.80009103513223634"/>
          <c:w val="0.98053703018666283"/>
          <c:h val="0.17160017788474116"/>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1767526035052"/>
          <c:y val="6.1373225930187958E-2"/>
          <c:w val="0.87233259779019556"/>
          <c:h val="0.55304169209472631"/>
        </c:manualLayout>
      </c:layout>
      <c:barChart>
        <c:barDir val="col"/>
        <c:grouping val="clustered"/>
        <c:varyColors val="0"/>
        <c:ser>
          <c:idx val="1"/>
          <c:order val="1"/>
          <c:tx>
            <c:strRef>
              <c:f>'Chart 35'!$C$1</c:f>
              <c:strCache>
                <c:ptCount val="1"/>
                <c:pt idx="0">
                  <c:v>Gross accumulation of fixed private assets</c:v>
                </c:pt>
              </c:strCache>
            </c:strRef>
          </c:tx>
          <c:spPr>
            <a:solidFill>
              <a:schemeClr val="accent5">
                <a:lumMod val="75000"/>
              </a:schemeClr>
            </a:solidFill>
            <a:ln w="12700">
              <a:noFill/>
            </a:ln>
            <a:effectLst/>
          </c:spPr>
          <c:invertIfNegative val="0"/>
          <c:cat>
            <c:strRef>
              <c:f>'Chart 35'!$A$2:$A$26</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'Chart 35'!$C$2:$C$26</c:f>
              <c:numCache>
                <c:formatCode>0.0%</c:formatCode>
                <c:ptCount val="21"/>
                <c:pt idx="0">
                  <c:v>0.25217813246739706</c:v>
                </c:pt>
                <c:pt idx="1">
                  <c:v>0.14210536625954262</c:v>
                </c:pt>
                <c:pt idx="2">
                  <c:v>0.13675962646719825</c:v>
                </c:pt>
                <c:pt idx="3">
                  <c:v>0.25552693730829246</c:v>
                </c:pt>
                <c:pt idx="4">
                  <c:v>0.20884402044324887</c:v>
                </c:pt>
                <c:pt idx="5">
                  <c:v>2.4502073790766445E-2</c:v>
                </c:pt>
                <c:pt idx="6">
                  <c:v>-5.1395688764258408E-2</c:v>
                </c:pt>
                <c:pt idx="7">
                  <c:v>-5.4877100260018213E-2</c:v>
                </c:pt>
                <c:pt idx="8">
                  <c:v>-9.0503059311499504E-2</c:v>
                </c:pt>
                <c:pt idx="9">
                  <c:v>-0.3129655333160255</c:v>
                </c:pt>
                <c:pt idx="10">
                  <c:v>-4.2454822370919347E-2</c:v>
                </c:pt>
                <c:pt idx="11">
                  <c:v>8.0733791686905934E-2</c:v>
                </c:pt>
                <c:pt idx="12">
                  <c:v>-0.30160809484224999</c:v>
                </c:pt>
                <c:pt idx="13">
                  <c:v>0.11222307643769597</c:v>
                </c:pt>
                <c:pt idx="14">
                  <c:v>8.1673021934388579E-2</c:v>
                </c:pt>
                <c:pt idx="15" formatCode="0.00%">
                  <c:v>0.27300000000000002</c:v>
                </c:pt>
                <c:pt idx="16" formatCode="0.00%">
                  <c:v>0.69799999999999995</c:v>
                </c:pt>
                <c:pt idx="17" formatCode="0.00%">
                  <c:v>1.0999999999999999E-2</c:v>
                </c:pt>
                <c:pt idx="18" formatCode="0.00%">
                  <c:v>-8.6199999999999999E-2</c:v>
                </c:pt>
                <c:pt idx="19" formatCode="0.00%">
                  <c:v>-1.7999999999999999E-2</c:v>
                </c:pt>
                <c:pt idx="20" formatCode="0.00%">
                  <c:v>0.23</c:v>
                </c:pt>
              </c:numCache>
            </c:numRef>
          </c:val>
          <c:extLst>
            <c:ext xmlns:c16="http://schemas.microsoft.com/office/drawing/2014/chart" uri="{C3380CC4-5D6E-409C-BE32-E72D297353CC}">
              <c16:uniqueId val="{00000000-112A-49C6-A5A8-B44B754BE38C}"/>
            </c:ext>
          </c:extLst>
        </c:ser>
        <c:ser>
          <c:idx val="0"/>
          <c:order val="0"/>
          <c:tx>
            <c:strRef>
              <c:f>'Chart 35'!$B$1</c:f>
              <c:strCache>
                <c:ptCount val="1"/>
                <c:pt idx="0">
                  <c:v>Private consumption</c:v>
                </c:pt>
              </c:strCache>
            </c:strRef>
          </c:tx>
          <c:spPr>
            <a:solidFill>
              <a:schemeClr val="accent6">
                <a:lumMod val="75000"/>
              </a:schemeClr>
            </a:solidFill>
            <a:ln w="12700">
              <a:noFill/>
            </a:ln>
            <a:effectLst/>
          </c:spPr>
          <c:invertIfNegative val="0"/>
          <c:cat>
            <c:strRef>
              <c:f>'Chart 35'!$A$2:$A$26</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'Chart 35'!$B$2:$B$26</c:f>
              <c:numCache>
                <c:formatCode>0.0%</c:formatCode>
                <c:ptCount val="21"/>
                <c:pt idx="0">
                  <c:v>5.8433926994705558E-2</c:v>
                </c:pt>
                <c:pt idx="1">
                  <c:v>9.1953200941774893E-2</c:v>
                </c:pt>
                <c:pt idx="2">
                  <c:v>3.4913602719927467E-2</c:v>
                </c:pt>
                <c:pt idx="3">
                  <c:v>2.2953909331175453E-2</c:v>
                </c:pt>
                <c:pt idx="4">
                  <c:v>0.15096494958128034</c:v>
                </c:pt>
                <c:pt idx="5">
                  <c:v>0.10935219082303832</c:v>
                </c:pt>
                <c:pt idx="6">
                  <c:v>8.7341613120443362E-2</c:v>
                </c:pt>
                <c:pt idx="7">
                  <c:v>0.12415267493704647</c:v>
                </c:pt>
                <c:pt idx="8">
                  <c:v>1.334081286332804E-2</c:v>
                </c:pt>
                <c:pt idx="9">
                  <c:v>-0.19472710077766578</c:v>
                </c:pt>
                <c:pt idx="10">
                  <c:v>-0.10034411453305893</c:v>
                </c:pt>
                <c:pt idx="11">
                  <c:v>-0.23370675909767485</c:v>
                </c:pt>
                <c:pt idx="12">
                  <c:v>-1.7918718200674276E-2</c:v>
                </c:pt>
                <c:pt idx="13">
                  <c:v>9.2698797903936161E-2</c:v>
                </c:pt>
                <c:pt idx="14">
                  <c:v>-4.7460420974954474E-2</c:v>
                </c:pt>
                <c:pt idx="15" formatCode="0.00%">
                  <c:v>0.12</c:v>
                </c:pt>
                <c:pt idx="16" formatCode="0.00%">
                  <c:v>8.3199999999999996E-2</c:v>
                </c:pt>
                <c:pt idx="17" formatCode="0.00%">
                  <c:v>7.4499999999999997E-2</c:v>
                </c:pt>
                <c:pt idx="18" formatCode="0.00%">
                  <c:v>9.7199999999999995E-2</c:v>
                </c:pt>
                <c:pt idx="19" formatCode="0.00%">
                  <c:v>6.5000000000000002E-2</c:v>
                </c:pt>
                <c:pt idx="20" formatCode="0.00%">
                  <c:v>4.4999999999999998E-2</c:v>
                </c:pt>
              </c:numCache>
            </c:numRef>
          </c:val>
          <c:extLst>
            <c:ext xmlns:c16="http://schemas.microsoft.com/office/drawing/2014/chart" uri="{C3380CC4-5D6E-409C-BE32-E72D297353CC}">
              <c16:uniqueId val="{00000001-112A-49C6-A5A8-B44B754BE38C}"/>
            </c:ext>
          </c:extLst>
        </c:ser>
        <c:dLbls>
          <c:showLegendKey val="0"/>
          <c:showVal val="0"/>
          <c:showCatName val="0"/>
          <c:showSerName val="0"/>
          <c:showPercent val="0"/>
          <c:showBubbleSize val="0"/>
        </c:dLbls>
        <c:gapWidth val="219"/>
        <c:axId val="123001472"/>
        <c:axId val="123011456"/>
      </c:barChart>
      <c:lineChart>
        <c:grouping val="standard"/>
        <c:varyColors val="0"/>
        <c:ser>
          <c:idx val="2"/>
          <c:order val="2"/>
          <c:tx>
            <c:strRef>
              <c:f>'Chart 35'!$D$1</c:f>
              <c:strCache>
                <c:ptCount val="1"/>
                <c:pt idx="0">
                  <c:v>Previous private spending scenario</c:v>
                </c:pt>
              </c:strCache>
            </c:strRef>
          </c:tx>
          <c:spPr>
            <a:ln w="12700" cap="rnd">
              <a:solidFill>
                <a:srgbClr val="C00000"/>
              </a:solidFill>
              <a:round/>
            </a:ln>
            <a:effectLst/>
          </c:spPr>
          <c:marker>
            <c:symbol val="none"/>
          </c:marker>
          <c:cat>
            <c:strRef>
              <c:f>'Chart 35'!$A$2:$A$26</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'Chart 35'!$D$2:$D$26</c:f>
              <c:numCache>
                <c:formatCode>0.0%</c:formatCode>
                <c:ptCount val="21"/>
                <c:pt idx="0">
                  <c:v>7.7716760607873331E-2</c:v>
                </c:pt>
                <c:pt idx="1">
                  <c:v>9.868634198127299E-2</c:v>
                </c:pt>
                <c:pt idx="2">
                  <c:v>5.0245560208075642E-2</c:v>
                </c:pt>
                <c:pt idx="3">
                  <c:v>6.2069684093722925E-2</c:v>
                </c:pt>
                <c:pt idx="4">
                  <c:v>0.15762569677841934</c:v>
                </c:pt>
                <c:pt idx="5">
                  <c:v>9.777515698349476E-2</c:v>
                </c:pt>
                <c:pt idx="6">
                  <c:v>6.5722957380561289E-2</c:v>
                </c:pt>
                <c:pt idx="7">
                  <c:v>9.1584624553947863E-2</c:v>
                </c:pt>
                <c:pt idx="8">
                  <c:v>-7.9604304522085563E-3</c:v>
                </c:pt>
                <c:pt idx="9">
                  <c:v>-0.19529503115250918</c:v>
                </c:pt>
                <c:pt idx="10">
                  <c:v>-9.2582902773097248E-2</c:v>
                </c:pt>
                <c:pt idx="11">
                  <c:v>-0.18472721624846145</c:v>
                </c:pt>
                <c:pt idx="12">
                  <c:v>-4.7412754732958966E-2</c:v>
                </c:pt>
                <c:pt idx="13">
                  <c:v>9.4896358486524959E-2</c:v>
                </c:pt>
                <c:pt idx="14">
                  <c:v>-2.7050973587809782E-2</c:v>
                </c:pt>
                <c:pt idx="15" formatCode="0.00%">
                  <c:v>0.155</c:v>
                </c:pt>
                <c:pt idx="16" formatCode="0.00%">
                  <c:v>0.13539999999999999</c:v>
                </c:pt>
                <c:pt idx="17" formatCode="0.00%">
                  <c:v>6.7000000000000004E-2</c:v>
                </c:pt>
                <c:pt idx="18" formatCode="0.00%">
                  <c:v>6.4399999999999999E-2</c:v>
                </c:pt>
                <c:pt idx="19" formatCode="0.00%">
                  <c:v>0.108</c:v>
                </c:pt>
                <c:pt idx="20" formatCode="0.00%">
                  <c:v>6.6000000000000003E-2</c:v>
                </c:pt>
              </c:numCache>
            </c:numRef>
          </c:val>
          <c:smooth val="0"/>
          <c:extLst>
            <c:ext xmlns:c16="http://schemas.microsoft.com/office/drawing/2014/chart" uri="{C3380CC4-5D6E-409C-BE32-E72D297353CC}">
              <c16:uniqueId val="{00000002-112A-49C6-A5A8-B44B754BE38C}"/>
            </c:ext>
          </c:extLst>
        </c:ser>
        <c:ser>
          <c:idx val="3"/>
          <c:order val="3"/>
          <c:tx>
            <c:strRef>
              <c:f>'Chart 35'!$E$1</c:f>
              <c:strCache>
                <c:ptCount val="1"/>
                <c:pt idx="0">
                  <c:v>Current private spending scenario</c:v>
                </c:pt>
              </c:strCache>
            </c:strRef>
          </c:tx>
          <c:spPr>
            <a:ln w="12700" cap="rnd">
              <a:solidFill>
                <a:schemeClr val="tx2"/>
              </a:solidFill>
              <a:round/>
            </a:ln>
            <a:effectLst/>
          </c:spPr>
          <c:marker>
            <c:symbol val="none"/>
          </c:marker>
          <c:cat>
            <c:strRef>
              <c:f>'Chart 35'!$A$2:$A$26</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'Chart 35'!$E$2:$E$26</c:f>
              <c:numCache>
                <c:formatCode>0.0%</c:formatCode>
                <c:ptCount val="21"/>
                <c:pt idx="0">
                  <c:v>7.7716760607873331E-2</c:v>
                </c:pt>
                <c:pt idx="1">
                  <c:v>9.868634198127299E-2</c:v>
                </c:pt>
                <c:pt idx="2">
                  <c:v>5.0245560208075642E-2</c:v>
                </c:pt>
                <c:pt idx="3">
                  <c:v>6.2069684093722925E-2</c:v>
                </c:pt>
                <c:pt idx="4">
                  <c:v>0.15762569677841934</c:v>
                </c:pt>
                <c:pt idx="5">
                  <c:v>9.777515698349476E-2</c:v>
                </c:pt>
                <c:pt idx="6">
                  <c:v>6.5722957380561289E-2</c:v>
                </c:pt>
                <c:pt idx="7">
                  <c:v>9.1584624553947863E-2</c:v>
                </c:pt>
                <c:pt idx="8">
                  <c:v>-7.9604304522085563E-3</c:v>
                </c:pt>
                <c:pt idx="9">
                  <c:v>-0.19529503115250918</c:v>
                </c:pt>
                <c:pt idx="10">
                  <c:v>-9.2582902773097248E-2</c:v>
                </c:pt>
                <c:pt idx="11">
                  <c:v>-0.18472721624846145</c:v>
                </c:pt>
                <c:pt idx="12">
                  <c:v>-4.7412754732958966E-2</c:v>
                </c:pt>
                <c:pt idx="13">
                  <c:v>9.4896358486524959E-2</c:v>
                </c:pt>
                <c:pt idx="14">
                  <c:v>-2.7050973587809782E-2</c:v>
                </c:pt>
                <c:pt idx="15" formatCode="0.00%">
                  <c:v>0.155</c:v>
                </c:pt>
                <c:pt idx="16" formatCode="0.00%">
                  <c:v>0.13539999999999999</c:v>
                </c:pt>
                <c:pt idx="17" formatCode="0.00%">
                  <c:v>6.7000000000000004E-2</c:v>
                </c:pt>
                <c:pt idx="18" formatCode="0.00%">
                  <c:v>6.4399999999999999E-2</c:v>
                </c:pt>
                <c:pt idx="19" formatCode="0.00%">
                  <c:v>0.108</c:v>
                </c:pt>
                <c:pt idx="20" formatCode="0.00%">
                  <c:v>6.6000000000000003E-2</c:v>
                </c:pt>
              </c:numCache>
            </c:numRef>
          </c:val>
          <c:smooth val="0"/>
          <c:extLst>
            <c:ext xmlns:c16="http://schemas.microsoft.com/office/drawing/2014/chart" uri="{C3380CC4-5D6E-409C-BE32-E72D297353CC}">
              <c16:uniqueId val="{00000003-112A-49C6-A5A8-B44B754BE38C}"/>
            </c:ext>
          </c:extLst>
        </c:ser>
        <c:dLbls>
          <c:showLegendKey val="0"/>
          <c:showVal val="0"/>
          <c:showCatName val="0"/>
          <c:showSerName val="0"/>
          <c:showPercent val="0"/>
          <c:showBubbleSize val="0"/>
        </c:dLbls>
        <c:marker val="1"/>
        <c:smooth val="0"/>
        <c:axId val="123001472"/>
        <c:axId val="123011456"/>
      </c:lineChart>
      <c:catAx>
        <c:axId val="123001472"/>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3011456"/>
        <c:crosses val="autoZero"/>
        <c:auto val="1"/>
        <c:lblAlgn val="ctr"/>
        <c:lblOffset val="100"/>
        <c:noMultiLvlLbl val="0"/>
      </c:catAx>
      <c:valAx>
        <c:axId val="123011456"/>
        <c:scaling>
          <c:orientation val="minMax"/>
          <c:max val="0.25"/>
          <c:min val="-0.25"/>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3001472"/>
        <c:crosses val="autoZero"/>
        <c:crossBetween val="between"/>
        <c:minorUnit val="0.1"/>
      </c:valAx>
      <c:spPr>
        <a:noFill/>
        <a:ln>
          <a:noFill/>
        </a:ln>
        <a:effectLst/>
      </c:spPr>
    </c:plotArea>
    <c:legend>
      <c:legendPos val="b"/>
      <c:layout>
        <c:manualLayout>
          <c:xMode val="edge"/>
          <c:yMode val="edge"/>
          <c:x val="0"/>
          <c:y val="0.71149745223245964"/>
          <c:w val="0.90539587208206673"/>
          <c:h val="0.25699656163017431"/>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40802198382926E-2"/>
          <c:y val="5.1886773181260892E-2"/>
          <c:w val="0.80506130106219942"/>
          <c:h val="0.48319771089076258"/>
        </c:manualLayout>
      </c:layout>
      <c:lineChart>
        <c:grouping val="standard"/>
        <c:varyColors val="0"/>
        <c:ser>
          <c:idx val="0"/>
          <c:order val="0"/>
          <c:tx>
            <c:strRef>
              <c:f>'Chart 4'!$B$1</c:f>
              <c:strCache>
                <c:ptCount val="1"/>
                <c:pt idx="0">
                  <c:v>Tightening terms of commercial and industrial loans to large and medium-sized companies</c:v>
                </c:pt>
              </c:strCache>
            </c:strRef>
          </c:tx>
          <c:spPr>
            <a:ln w="19050" cap="rnd">
              <a:solidFill>
                <a:schemeClr val="accent5">
                  <a:lumMod val="60000"/>
                  <a:lumOff val="40000"/>
                </a:schemeClr>
              </a:solidFill>
              <a:round/>
            </a:ln>
            <a:effectLst/>
          </c:spPr>
          <c:marker>
            <c:symbol val="none"/>
          </c:marker>
          <c:cat>
            <c:numRef>
              <c:f>'Chart 4'!$A$2:$A$50</c:f>
              <c:numCache>
                <c:formatCode>yyyy\-mm\-dd</c:formatCode>
                <c:ptCount val="22"/>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pt idx="21">
                  <c:v>45017</c:v>
                </c:pt>
              </c:numCache>
            </c:numRef>
          </c:cat>
          <c:val>
            <c:numRef>
              <c:f>'Chart 4'!$B$2:$B$50</c:f>
              <c:numCache>
                <c:formatCode>0.0</c:formatCode>
                <c:ptCount val="22"/>
                <c:pt idx="0">
                  <c:v>-10</c:v>
                </c:pt>
                <c:pt idx="1">
                  <c:v>-11.3</c:v>
                </c:pt>
                <c:pt idx="2">
                  <c:v>-15.9</c:v>
                </c:pt>
                <c:pt idx="3">
                  <c:v>-15.9</c:v>
                </c:pt>
                <c:pt idx="4">
                  <c:v>2.8</c:v>
                </c:pt>
                <c:pt idx="5">
                  <c:v>-4.2</c:v>
                </c:pt>
                <c:pt idx="6">
                  <c:v>-2.8</c:v>
                </c:pt>
                <c:pt idx="7">
                  <c:v>5.4</c:v>
                </c:pt>
                <c:pt idx="8">
                  <c:v>0</c:v>
                </c:pt>
                <c:pt idx="9">
                  <c:v>41.5</c:v>
                </c:pt>
                <c:pt idx="10">
                  <c:v>71.2</c:v>
                </c:pt>
                <c:pt idx="11">
                  <c:v>37.700000000000003</c:v>
                </c:pt>
                <c:pt idx="12">
                  <c:v>5.5</c:v>
                </c:pt>
                <c:pt idx="13">
                  <c:v>-15.1</c:v>
                </c:pt>
                <c:pt idx="14">
                  <c:v>-32.4</c:v>
                </c:pt>
                <c:pt idx="15">
                  <c:v>-18.2</c:v>
                </c:pt>
                <c:pt idx="16">
                  <c:v>-14.5</c:v>
                </c:pt>
                <c:pt idx="17">
                  <c:v>-1.5</c:v>
                </c:pt>
                <c:pt idx="18">
                  <c:v>24.2</c:v>
                </c:pt>
                <c:pt idx="19">
                  <c:v>39.1</c:v>
                </c:pt>
                <c:pt idx="20">
                  <c:v>44.8</c:v>
                </c:pt>
                <c:pt idx="21">
                  <c:v>46</c:v>
                </c:pt>
              </c:numCache>
            </c:numRef>
          </c:val>
          <c:smooth val="0"/>
          <c:extLst>
            <c:ext xmlns:c16="http://schemas.microsoft.com/office/drawing/2014/chart" uri="{C3380CC4-5D6E-409C-BE32-E72D297353CC}">
              <c16:uniqueId val="{00000000-174C-4242-9AD8-A688C01E6394}"/>
            </c:ext>
          </c:extLst>
        </c:ser>
        <c:ser>
          <c:idx val="1"/>
          <c:order val="1"/>
          <c:tx>
            <c:strRef>
              <c:f>'Chart 4'!$C$1</c:f>
              <c:strCache>
                <c:ptCount val="1"/>
                <c:pt idx="0">
                  <c:v>Tightening terms of card loans</c:v>
                </c:pt>
              </c:strCache>
            </c:strRef>
          </c:tx>
          <c:spPr>
            <a:ln w="19050" cap="rnd">
              <a:solidFill>
                <a:schemeClr val="accent6">
                  <a:lumMod val="60000"/>
                  <a:lumOff val="40000"/>
                </a:schemeClr>
              </a:solidFill>
              <a:round/>
            </a:ln>
            <a:effectLst/>
          </c:spPr>
          <c:marker>
            <c:symbol val="none"/>
          </c:marker>
          <c:cat>
            <c:numRef>
              <c:f>'Chart 4'!$A$2:$A$50</c:f>
              <c:numCache>
                <c:formatCode>yyyy\-mm\-dd</c:formatCode>
                <c:ptCount val="22"/>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pt idx="21">
                  <c:v>45017</c:v>
                </c:pt>
              </c:numCache>
            </c:numRef>
          </c:cat>
          <c:val>
            <c:numRef>
              <c:f>'Chart 4'!$C$2:$C$50</c:f>
              <c:numCache>
                <c:formatCode>0.0</c:formatCode>
                <c:ptCount val="22"/>
                <c:pt idx="0">
                  <c:v>1.9</c:v>
                </c:pt>
                <c:pt idx="1">
                  <c:v>9.4</c:v>
                </c:pt>
                <c:pt idx="2">
                  <c:v>12</c:v>
                </c:pt>
                <c:pt idx="3">
                  <c:v>-2.2000000000000002</c:v>
                </c:pt>
                <c:pt idx="4">
                  <c:v>6.4</c:v>
                </c:pt>
                <c:pt idx="5">
                  <c:v>15.2</c:v>
                </c:pt>
                <c:pt idx="6">
                  <c:v>8.5</c:v>
                </c:pt>
                <c:pt idx="7">
                  <c:v>10.4</c:v>
                </c:pt>
                <c:pt idx="8">
                  <c:v>13.6</c:v>
                </c:pt>
                <c:pt idx="9">
                  <c:v>38.5</c:v>
                </c:pt>
                <c:pt idx="10">
                  <c:v>71.7</c:v>
                </c:pt>
                <c:pt idx="11">
                  <c:v>26.7</c:v>
                </c:pt>
                <c:pt idx="12">
                  <c:v>-12.8</c:v>
                </c:pt>
                <c:pt idx="13">
                  <c:v>-27.1</c:v>
                </c:pt>
                <c:pt idx="14">
                  <c:v>-37.299999999999997</c:v>
                </c:pt>
                <c:pt idx="15">
                  <c:v>-31.1</c:v>
                </c:pt>
                <c:pt idx="16">
                  <c:v>-17</c:v>
                </c:pt>
                <c:pt idx="17">
                  <c:v>-10.4</c:v>
                </c:pt>
                <c:pt idx="18">
                  <c:v>0</c:v>
                </c:pt>
                <c:pt idx="19">
                  <c:v>18.8</c:v>
                </c:pt>
                <c:pt idx="20">
                  <c:v>28.3</c:v>
                </c:pt>
                <c:pt idx="21">
                  <c:v>30.4</c:v>
                </c:pt>
              </c:numCache>
            </c:numRef>
          </c:val>
          <c:smooth val="0"/>
          <c:extLst>
            <c:ext xmlns:c16="http://schemas.microsoft.com/office/drawing/2014/chart" uri="{C3380CC4-5D6E-409C-BE32-E72D297353CC}">
              <c16:uniqueId val="{00000001-174C-4242-9AD8-A688C01E6394}"/>
            </c:ext>
          </c:extLst>
        </c:ser>
        <c:ser>
          <c:idx val="2"/>
          <c:order val="2"/>
          <c:tx>
            <c:strRef>
              <c:f>'Chart 4'!$D$1</c:f>
              <c:strCache>
                <c:ptCount val="1"/>
                <c:pt idx="0">
                  <c:v>Tightening terms of car loans</c:v>
                </c:pt>
              </c:strCache>
            </c:strRef>
          </c:tx>
          <c:spPr>
            <a:ln w="19050" cap="rnd">
              <a:solidFill>
                <a:schemeClr val="accent3">
                  <a:lumMod val="60000"/>
                  <a:lumOff val="40000"/>
                </a:schemeClr>
              </a:solidFill>
              <a:round/>
            </a:ln>
            <a:effectLst/>
          </c:spPr>
          <c:marker>
            <c:symbol val="none"/>
          </c:marker>
          <c:cat>
            <c:numRef>
              <c:f>'Chart 4'!$A$2:$A$50</c:f>
              <c:numCache>
                <c:formatCode>yyyy\-mm\-dd</c:formatCode>
                <c:ptCount val="22"/>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pt idx="21">
                  <c:v>45017</c:v>
                </c:pt>
              </c:numCache>
            </c:numRef>
          </c:cat>
          <c:val>
            <c:numRef>
              <c:f>'Chart 4'!$D$2:$D$50</c:f>
              <c:numCache>
                <c:formatCode>0.0</c:formatCode>
                <c:ptCount val="22"/>
                <c:pt idx="0">
                  <c:v>4.9000000000000004</c:v>
                </c:pt>
                <c:pt idx="1">
                  <c:v>6.5</c:v>
                </c:pt>
                <c:pt idx="2">
                  <c:v>-3.5</c:v>
                </c:pt>
                <c:pt idx="3">
                  <c:v>3.6</c:v>
                </c:pt>
                <c:pt idx="4">
                  <c:v>1.9</c:v>
                </c:pt>
                <c:pt idx="5">
                  <c:v>1.8</c:v>
                </c:pt>
                <c:pt idx="6">
                  <c:v>3.5</c:v>
                </c:pt>
                <c:pt idx="7">
                  <c:v>0</c:v>
                </c:pt>
                <c:pt idx="8">
                  <c:v>8.9</c:v>
                </c:pt>
                <c:pt idx="9">
                  <c:v>16</c:v>
                </c:pt>
                <c:pt idx="10">
                  <c:v>55.4</c:v>
                </c:pt>
                <c:pt idx="11">
                  <c:v>13.5</c:v>
                </c:pt>
                <c:pt idx="12">
                  <c:v>-7</c:v>
                </c:pt>
                <c:pt idx="13">
                  <c:v>-17.5</c:v>
                </c:pt>
                <c:pt idx="14">
                  <c:v>-18.600000000000001</c:v>
                </c:pt>
                <c:pt idx="15">
                  <c:v>-9.4</c:v>
                </c:pt>
                <c:pt idx="16">
                  <c:v>-14.5</c:v>
                </c:pt>
                <c:pt idx="17">
                  <c:v>-5.8</c:v>
                </c:pt>
                <c:pt idx="18">
                  <c:v>1.9</c:v>
                </c:pt>
                <c:pt idx="19">
                  <c:v>2</c:v>
                </c:pt>
                <c:pt idx="20">
                  <c:v>17.3</c:v>
                </c:pt>
                <c:pt idx="21">
                  <c:v>27.5</c:v>
                </c:pt>
              </c:numCache>
            </c:numRef>
          </c:val>
          <c:smooth val="0"/>
          <c:extLst>
            <c:ext xmlns:c16="http://schemas.microsoft.com/office/drawing/2014/chart" uri="{C3380CC4-5D6E-409C-BE32-E72D297353CC}">
              <c16:uniqueId val="{00000002-174C-4242-9AD8-A688C01E6394}"/>
            </c:ext>
          </c:extLst>
        </c:ser>
        <c:dLbls>
          <c:showLegendKey val="0"/>
          <c:showVal val="0"/>
          <c:showCatName val="0"/>
          <c:showSerName val="0"/>
          <c:showPercent val="0"/>
          <c:showBubbleSize val="0"/>
        </c:dLbls>
        <c:marker val="1"/>
        <c:smooth val="0"/>
        <c:axId val="93013120"/>
        <c:axId val="93014656"/>
      </c:lineChart>
      <c:lineChart>
        <c:grouping val="standard"/>
        <c:varyColors val="0"/>
        <c:ser>
          <c:idx val="3"/>
          <c:order val="3"/>
          <c:tx>
            <c:strRef>
              <c:f>'Chart 4'!$E$1</c:f>
              <c:strCache>
                <c:ptCount val="1"/>
                <c:pt idx="0">
                  <c:v>Real GDP y/y growth (right-hand scale)</c:v>
                </c:pt>
              </c:strCache>
            </c:strRef>
          </c:tx>
          <c:spPr>
            <a:ln w="19050" cap="rnd">
              <a:solidFill>
                <a:schemeClr val="tx1"/>
              </a:solidFill>
              <a:round/>
            </a:ln>
            <a:effectLst/>
          </c:spPr>
          <c:marker>
            <c:symbol val="none"/>
          </c:marker>
          <c:cat>
            <c:numRef>
              <c:f>'Chart 4'!$A$2:$A$50</c:f>
              <c:numCache>
                <c:formatCode>yyyy\-mm\-dd</c:formatCode>
                <c:ptCount val="22"/>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pt idx="21">
                  <c:v>45017</c:v>
                </c:pt>
              </c:numCache>
            </c:numRef>
          </c:cat>
          <c:val>
            <c:numRef>
              <c:f>'Chart 4'!$E$2:$E$50</c:f>
              <c:numCache>
                <c:formatCode>0.0</c:formatCode>
                <c:ptCount val="22"/>
                <c:pt idx="0">
                  <c:v>3.0635033836816916</c:v>
                </c:pt>
                <c:pt idx="1">
                  <c:v>3.261982807038649</c:v>
                </c:pt>
                <c:pt idx="2">
                  <c:v>3.1539838329602361</c:v>
                </c:pt>
                <c:pt idx="3">
                  <c:v>2.3125836277941971</c:v>
                </c:pt>
                <c:pt idx="4">
                  <c:v>2.1602281092927313</c:v>
                </c:pt>
                <c:pt idx="5">
                  <c:v>2.135540615577213</c:v>
                </c:pt>
                <c:pt idx="6">
                  <c:v>2.3058278646321924</c:v>
                </c:pt>
                <c:pt idx="7">
                  <c:v>2.5726308482646232</c:v>
                </c:pt>
                <c:pt idx="8">
                  <c:v>0.82008298093415988</c:v>
                </c:pt>
                <c:pt idx="9">
                  <c:v>-8.3506401559947676</c:v>
                </c:pt>
                <c:pt idx="10">
                  <c:v>-2.0240101214096597</c:v>
                </c:pt>
                <c:pt idx="11">
                  <c:v>-1.5166199331577417</c:v>
                </c:pt>
                <c:pt idx="12">
                  <c:v>1.191935050448194</c:v>
                </c:pt>
                <c:pt idx="13">
                  <c:v>12.460854406241396</c:v>
                </c:pt>
                <c:pt idx="14">
                  <c:v>4.9556544805406872</c:v>
                </c:pt>
                <c:pt idx="15">
                  <c:v>5.7171000908780627</c:v>
                </c:pt>
                <c:pt idx="16">
                  <c:v>3.6836789579472082</c:v>
                </c:pt>
                <c:pt idx="17">
                  <c:v>1.796042498028072</c:v>
                </c:pt>
                <c:pt idx="18">
                  <c:v>1.9421383880539622</c:v>
                </c:pt>
                <c:pt idx="19">
                  <c:v>0.88127764114500451</c:v>
                </c:pt>
                <c:pt idx="20">
                  <c:v>1.5648896953275937</c:v>
                </c:pt>
                <c:pt idx="21">
                  <c:v>1.5648896953275937</c:v>
                </c:pt>
              </c:numCache>
            </c:numRef>
          </c:val>
          <c:smooth val="0"/>
          <c:extLst>
            <c:ext xmlns:c16="http://schemas.microsoft.com/office/drawing/2014/chart" uri="{C3380CC4-5D6E-409C-BE32-E72D297353CC}">
              <c16:uniqueId val="{00000003-174C-4242-9AD8-A688C01E6394}"/>
            </c:ext>
          </c:extLst>
        </c:ser>
        <c:ser>
          <c:idx val="4"/>
          <c:order val="4"/>
          <c:tx>
            <c:strRef>
              <c:f>'Chart 4'!$F$1</c:f>
              <c:strCache>
                <c:ptCount val="1"/>
              </c:strCache>
            </c:strRef>
          </c:tx>
          <c:spPr>
            <a:ln w="19050" cap="rnd">
              <a:solidFill>
                <a:schemeClr val="accent2">
                  <a:lumMod val="60000"/>
                  <a:lumOff val="40000"/>
                </a:schemeClr>
              </a:solidFill>
              <a:round/>
            </a:ln>
            <a:effectLst/>
          </c:spPr>
          <c:marker>
            <c:symbol val="none"/>
          </c:marker>
          <c:cat>
            <c:numRef>
              <c:f>'Chart 4'!$A$2:$A$50</c:f>
              <c:numCache>
                <c:formatCode>yyyy\-mm\-dd</c:formatCode>
                <c:ptCount val="22"/>
                <c:pt idx="0">
                  <c:v>43101</c:v>
                </c:pt>
                <c:pt idx="1">
                  <c:v>43191</c:v>
                </c:pt>
                <c:pt idx="2">
                  <c:v>43282</c:v>
                </c:pt>
                <c:pt idx="3">
                  <c:v>43374</c:v>
                </c:pt>
                <c:pt idx="4">
                  <c:v>43466</c:v>
                </c:pt>
                <c:pt idx="5">
                  <c:v>43556</c:v>
                </c:pt>
                <c:pt idx="6">
                  <c:v>43647</c:v>
                </c:pt>
                <c:pt idx="7">
                  <c:v>43739</c:v>
                </c:pt>
                <c:pt idx="8">
                  <c:v>43831</c:v>
                </c:pt>
                <c:pt idx="9">
                  <c:v>43922</c:v>
                </c:pt>
                <c:pt idx="10">
                  <c:v>44013</c:v>
                </c:pt>
                <c:pt idx="11">
                  <c:v>44105</c:v>
                </c:pt>
                <c:pt idx="12">
                  <c:v>44197</c:v>
                </c:pt>
                <c:pt idx="13">
                  <c:v>44287</c:v>
                </c:pt>
                <c:pt idx="14">
                  <c:v>44378</c:v>
                </c:pt>
                <c:pt idx="15">
                  <c:v>44470</c:v>
                </c:pt>
                <c:pt idx="16">
                  <c:v>44562</c:v>
                </c:pt>
                <c:pt idx="17">
                  <c:v>44652</c:v>
                </c:pt>
                <c:pt idx="18">
                  <c:v>44743</c:v>
                </c:pt>
                <c:pt idx="19">
                  <c:v>44835</c:v>
                </c:pt>
                <c:pt idx="20">
                  <c:v>44927</c:v>
                </c:pt>
                <c:pt idx="21">
                  <c:v>45017</c:v>
                </c:pt>
              </c:numCache>
            </c:numRef>
          </c:cat>
          <c:val>
            <c:numRef>
              <c:f>'Chart 4'!$F$2:$F$50</c:f>
              <c:numCache>
                <c:formatCode>0.0</c:formatCode>
                <c:ptCount val="22"/>
              </c:numCache>
            </c:numRef>
          </c:val>
          <c:smooth val="0"/>
          <c:extLst>
            <c:ext xmlns:c16="http://schemas.microsoft.com/office/drawing/2014/chart" uri="{C3380CC4-5D6E-409C-BE32-E72D297353CC}">
              <c16:uniqueId val="{00000000-9BAA-415A-B919-9C0FC84839C8}"/>
            </c:ext>
          </c:extLst>
        </c:ser>
        <c:dLbls>
          <c:showLegendKey val="0"/>
          <c:showVal val="0"/>
          <c:showCatName val="0"/>
          <c:showSerName val="0"/>
          <c:showPercent val="0"/>
          <c:showBubbleSize val="0"/>
        </c:dLbls>
        <c:marker val="1"/>
        <c:smooth val="0"/>
        <c:axId val="93030272"/>
        <c:axId val="93028736"/>
      </c:lineChart>
      <c:dateAx>
        <c:axId val="93013120"/>
        <c:scaling>
          <c:orientation val="minMax"/>
        </c:scaling>
        <c:delete val="0"/>
        <c:axPos val="b"/>
        <c:numFmt formatCode="yyyy\-mm\-dd"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cap="none" spc="0" normalizeH="0" baseline="0">
                <a:solidFill>
                  <a:schemeClr val="tx1">
                    <a:lumMod val="65000"/>
                    <a:lumOff val="35000"/>
                  </a:schemeClr>
                </a:solidFill>
                <a:latin typeface="+mn-lt"/>
                <a:ea typeface="+mn-ea"/>
                <a:cs typeface="+mn-cs"/>
              </a:defRPr>
            </a:pPr>
            <a:endParaRPr lang="en-US"/>
          </a:p>
        </c:txPr>
        <c:crossAx val="93014656"/>
        <c:crosses val="autoZero"/>
        <c:auto val="1"/>
        <c:lblOffset val="100"/>
        <c:baseTimeUnit val="months"/>
      </c:dateAx>
      <c:valAx>
        <c:axId val="93014656"/>
        <c:scaling>
          <c:orientation val="minMax"/>
          <c:min val="-4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93013120"/>
        <c:crosses val="autoZero"/>
        <c:crossBetween val="between"/>
      </c:valAx>
      <c:valAx>
        <c:axId val="93028736"/>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030272"/>
        <c:crosses val="max"/>
        <c:crossBetween val="between"/>
      </c:valAx>
      <c:dateAx>
        <c:axId val="93030272"/>
        <c:scaling>
          <c:orientation val="minMax"/>
        </c:scaling>
        <c:delete val="1"/>
        <c:axPos val="b"/>
        <c:numFmt formatCode="yyyy\-mm\-dd" sourceLinked="1"/>
        <c:majorTickMark val="out"/>
        <c:minorTickMark val="none"/>
        <c:tickLblPos val="nextTo"/>
        <c:crossAx val="93028736"/>
        <c:crosses val="autoZero"/>
        <c:auto val="1"/>
        <c:lblOffset val="100"/>
        <c:baseTimeUnit val="months"/>
      </c:dateAx>
      <c:spPr>
        <a:noFill/>
        <a:ln>
          <a:noFill/>
        </a:ln>
        <a:effectLst/>
      </c:spPr>
    </c:plotArea>
    <c:legend>
      <c:legendPos val="b"/>
      <c:legendEntry>
        <c:idx val="4"/>
        <c:delete val="1"/>
      </c:legendEntry>
      <c:layout>
        <c:manualLayout>
          <c:xMode val="edge"/>
          <c:yMode val="edge"/>
          <c:x val="8.5864027902552445E-2"/>
          <c:y val="0.71443302032999456"/>
          <c:w val="0.82827194419489514"/>
          <c:h val="0.26178111802646975"/>
        </c:manualLayout>
      </c:layout>
      <c:overlay val="0"/>
      <c:spPr>
        <a:noFill/>
        <a:ln>
          <a:noFill/>
        </a:ln>
        <a:effectLst/>
      </c:spPr>
      <c:txPr>
        <a:bodyPr rot="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60010747914671"/>
          <c:y val="3.4491575649817967E-2"/>
          <c:w val="0.87233259779019556"/>
          <c:h val="0.65519219371772064"/>
        </c:manualLayout>
      </c:layout>
      <c:barChart>
        <c:barDir val="col"/>
        <c:grouping val="clustered"/>
        <c:varyColors val="0"/>
        <c:ser>
          <c:idx val="1"/>
          <c:order val="1"/>
          <c:tx>
            <c:strRef>
              <c:f>'Chart 36'!$A$3</c:f>
              <c:strCache>
                <c:ptCount val="1"/>
                <c:pt idx="0">
                  <c:v>Real export, y/y growth, %</c:v>
                </c:pt>
              </c:strCache>
            </c:strRef>
          </c:tx>
          <c:invertIfNegative val="0"/>
          <c:cat>
            <c:strRef>
              <c:f>'Chart 36'!$B$1:$Z$1</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'Chart 36'!$B$3:$Z$3</c:f>
              <c:numCache>
                <c:formatCode>0.0</c:formatCode>
                <c:ptCount val="21"/>
                <c:pt idx="0">
                  <c:v>17.100000000000001</c:v>
                </c:pt>
                <c:pt idx="1">
                  <c:v>2.5</c:v>
                </c:pt>
                <c:pt idx="2">
                  <c:v>-0.7</c:v>
                </c:pt>
                <c:pt idx="3">
                  <c:v>4.4000000000000004</c:v>
                </c:pt>
                <c:pt idx="4">
                  <c:v>-3.8623144638741564</c:v>
                </c:pt>
                <c:pt idx="5">
                  <c:v>15.215148856580285</c:v>
                </c:pt>
                <c:pt idx="6">
                  <c:v>22.185396975049514</c:v>
                </c:pt>
                <c:pt idx="7">
                  <c:v>26.547297265269208</c:v>
                </c:pt>
                <c:pt idx="8" formatCode="General">
                  <c:v>-2.1</c:v>
                </c:pt>
                <c:pt idx="9" formatCode="General">
                  <c:v>-33.1</c:v>
                </c:pt>
                <c:pt idx="10" formatCode="General">
                  <c:v>-44.9</c:v>
                </c:pt>
                <c:pt idx="11" formatCode="General">
                  <c:v>-41.6</c:v>
                </c:pt>
                <c:pt idx="12">
                  <c:v>-20.461513630989771</c:v>
                </c:pt>
                <c:pt idx="13">
                  <c:v>33.673022107830064</c:v>
                </c:pt>
                <c:pt idx="14">
                  <c:v>33.787482631983266</c:v>
                </c:pt>
                <c:pt idx="15">
                  <c:v>32.402566450126272</c:v>
                </c:pt>
                <c:pt idx="16">
                  <c:v>30.075854207867792</c:v>
                </c:pt>
                <c:pt idx="17">
                  <c:v>30.535894000861873</c:v>
                </c:pt>
                <c:pt idx="18">
                  <c:v>67.06025622832837</c:v>
                </c:pt>
                <c:pt idx="19">
                  <c:v>75.870253631431751</c:v>
                </c:pt>
                <c:pt idx="20">
                  <c:v>72.428777431293412</c:v>
                </c:pt>
              </c:numCache>
            </c:numRef>
          </c:val>
          <c:extLst>
            <c:ext xmlns:c16="http://schemas.microsoft.com/office/drawing/2014/chart" uri="{C3380CC4-5D6E-409C-BE32-E72D297353CC}">
              <c16:uniqueId val="{00000000-112A-49C6-A5A8-B44B754BE38C}"/>
            </c:ext>
          </c:extLst>
        </c:ser>
        <c:ser>
          <c:idx val="2"/>
          <c:order val="2"/>
          <c:tx>
            <c:strRef>
              <c:f>'Chart 36'!$A$4</c:f>
              <c:strCache>
                <c:ptCount val="1"/>
                <c:pt idx="0">
                  <c:v>Real import, y/y growth, %</c:v>
                </c:pt>
              </c:strCache>
            </c:strRef>
          </c:tx>
          <c:invertIfNegative val="0"/>
          <c:cat>
            <c:strRef>
              <c:f>'Chart 36'!$B$1:$Z$1</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'Chart 36'!$B$4:$Z$4</c:f>
              <c:numCache>
                <c:formatCode>0.0</c:formatCode>
                <c:ptCount val="21"/>
                <c:pt idx="0">
                  <c:v>29.3</c:v>
                </c:pt>
                <c:pt idx="1">
                  <c:v>20.7</c:v>
                </c:pt>
                <c:pt idx="2">
                  <c:v>9.6</c:v>
                </c:pt>
                <c:pt idx="3">
                  <c:v>2.5</c:v>
                </c:pt>
                <c:pt idx="4">
                  <c:v>4.885936439356442E-2</c:v>
                </c:pt>
                <c:pt idx="5">
                  <c:v>4.6014915669328644</c:v>
                </c:pt>
                <c:pt idx="6">
                  <c:v>12.782216599571555</c:v>
                </c:pt>
                <c:pt idx="7">
                  <c:v>24.054564285510537</c:v>
                </c:pt>
                <c:pt idx="8" formatCode="General">
                  <c:v>-6.8</c:v>
                </c:pt>
                <c:pt idx="9" formatCode="General">
                  <c:v>-33.700000000000003</c:v>
                </c:pt>
                <c:pt idx="10" formatCode="General">
                  <c:v>-32.799999999999997</c:v>
                </c:pt>
                <c:pt idx="11" formatCode="General">
                  <c:v>-43</c:v>
                </c:pt>
                <c:pt idx="12">
                  <c:v>-18.486193277358581</c:v>
                </c:pt>
                <c:pt idx="13">
                  <c:v>27.909513829341819</c:v>
                </c:pt>
                <c:pt idx="14">
                  <c:v>13.316317467826551</c:v>
                </c:pt>
                <c:pt idx="15">
                  <c:v>30.374010672645795</c:v>
                </c:pt>
                <c:pt idx="16">
                  <c:v>27.400154270897701</c:v>
                </c:pt>
                <c:pt idx="17">
                  <c:v>24.86680851613896</c:v>
                </c:pt>
                <c:pt idx="18">
                  <c:v>45.194070106966848</c:v>
                </c:pt>
                <c:pt idx="19">
                  <c:v>37.698557275563616</c:v>
                </c:pt>
                <c:pt idx="20">
                  <c:v>49.076431127983369</c:v>
                </c:pt>
              </c:numCache>
            </c:numRef>
          </c:val>
          <c:extLst>
            <c:ext xmlns:c16="http://schemas.microsoft.com/office/drawing/2014/chart" uri="{C3380CC4-5D6E-409C-BE32-E72D297353CC}">
              <c16:uniqueId val="{00000002-112A-49C6-A5A8-B44B754BE38C}"/>
            </c:ext>
          </c:extLst>
        </c:ser>
        <c:dLbls>
          <c:showLegendKey val="0"/>
          <c:showVal val="0"/>
          <c:showCatName val="0"/>
          <c:showSerName val="0"/>
          <c:showPercent val="0"/>
          <c:showBubbleSize val="0"/>
        </c:dLbls>
        <c:gapWidth val="219"/>
        <c:axId val="123277696"/>
        <c:axId val="123279232"/>
      </c:barChart>
      <c:lineChart>
        <c:grouping val="standard"/>
        <c:varyColors val="0"/>
        <c:ser>
          <c:idx val="0"/>
          <c:order val="0"/>
          <c:tx>
            <c:strRef>
              <c:f>'Chart 36'!$A$2</c:f>
              <c:strCache>
                <c:ptCount val="1"/>
                <c:pt idx="0">
                  <c:v>Net export, right-hand scale</c:v>
                </c:pt>
              </c:strCache>
            </c:strRef>
          </c:tx>
          <c:marker>
            <c:symbol val="none"/>
          </c:marker>
          <c:cat>
            <c:strRef>
              <c:f>'Chart 36'!$B$1:$Z$1</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'Chart 36'!$B$2:$Z$2</c:f>
              <c:numCache>
                <c:formatCode>0.0</c:formatCode>
                <c:ptCount val="21"/>
                <c:pt idx="0">
                  <c:v>-90.5</c:v>
                </c:pt>
                <c:pt idx="1">
                  <c:v>-96.5</c:v>
                </c:pt>
                <c:pt idx="2">
                  <c:v>-71.900000000000006</c:v>
                </c:pt>
                <c:pt idx="3">
                  <c:v>-2.8</c:v>
                </c:pt>
                <c:pt idx="4">
                  <c:v>-12.349051844305862</c:v>
                </c:pt>
                <c:pt idx="5">
                  <c:v>20.42405882778236</c:v>
                </c:pt>
                <c:pt idx="6">
                  <c:v>32.045164064896113</c:v>
                </c:pt>
                <c:pt idx="7">
                  <c:v>-21.667846689561344</c:v>
                </c:pt>
                <c:pt idx="8">
                  <c:v>19.81885388202501</c:v>
                </c:pt>
                <c:pt idx="9">
                  <c:v>35.32802588320061</c:v>
                </c:pt>
                <c:pt idx="10">
                  <c:v>-58.792373614714108</c:v>
                </c:pt>
                <c:pt idx="11">
                  <c:v>47.760318404586386</c:v>
                </c:pt>
                <c:pt idx="12">
                  <c:v>12.389604674965</c:v>
                </c:pt>
                <c:pt idx="13">
                  <c:v>-4.9725536071469065</c:v>
                </c:pt>
                <c:pt idx="14">
                  <c:v>40.692109611478358</c:v>
                </c:pt>
                <c:pt idx="15">
                  <c:v>-27.348521641807835</c:v>
                </c:pt>
                <c:pt idx="16">
                  <c:v>-17.664294750662975</c:v>
                </c:pt>
                <c:pt idx="17">
                  <c:v>13.492090601075887</c:v>
                </c:pt>
                <c:pt idx="18">
                  <c:v>133.79866567511635</c:v>
                </c:pt>
                <c:pt idx="19">
                  <c:v>68.945190437999344</c:v>
                </c:pt>
                <c:pt idx="20">
                  <c:v>63.278683360079427</c:v>
                </c:pt>
              </c:numCache>
            </c:numRef>
          </c:val>
          <c:smooth val="0"/>
          <c:extLst>
            <c:ext xmlns:c16="http://schemas.microsoft.com/office/drawing/2014/chart" uri="{C3380CC4-5D6E-409C-BE32-E72D297353CC}">
              <c16:uniqueId val="{00000001-112A-49C6-A5A8-B44B754BE38C}"/>
            </c:ext>
          </c:extLst>
        </c:ser>
        <c:dLbls>
          <c:showLegendKey val="0"/>
          <c:showVal val="0"/>
          <c:showCatName val="0"/>
          <c:showSerName val="0"/>
          <c:showPercent val="0"/>
          <c:showBubbleSize val="0"/>
        </c:dLbls>
        <c:marker val="1"/>
        <c:smooth val="0"/>
        <c:axId val="123277696"/>
        <c:axId val="123279232"/>
      </c:lineChart>
      <c:catAx>
        <c:axId val="123277696"/>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3279232"/>
        <c:crosses val="autoZero"/>
        <c:auto val="1"/>
        <c:lblAlgn val="ctr"/>
        <c:lblOffset val="100"/>
        <c:noMultiLvlLbl val="0"/>
      </c:catAx>
      <c:valAx>
        <c:axId val="123279232"/>
        <c:scaling>
          <c:orientation val="minMax"/>
          <c:max val="150"/>
          <c:min val="-15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3277696"/>
        <c:crosses val="autoZero"/>
        <c:crossBetween val="between"/>
        <c:minorUnit val="0.1"/>
      </c:valAx>
      <c:spPr>
        <a:noFill/>
        <a:ln>
          <a:noFill/>
        </a:ln>
        <a:effectLst/>
      </c:spPr>
    </c:plotArea>
    <c:legend>
      <c:legendPos val="b"/>
      <c:layout>
        <c:manualLayout>
          <c:xMode val="edge"/>
          <c:yMode val="edge"/>
          <c:x val="4.3521266073194856E-2"/>
          <c:y val="0.83515324697316073"/>
          <c:w val="0.89999989885657361"/>
          <c:h val="0.13471763610193888"/>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1767526035052"/>
          <c:y val="6.1373225930187958E-2"/>
          <c:w val="0.87233259779019556"/>
          <c:h val="0.63248631404902633"/>
        </c:manualLayout>
      </c:layout>
      <c:barChart>
        <c:barDir val="col"/>
        <c:grouping val="clustered"/>
        <c:varyColors val="0"/>
        <c:ser>
          <c:idx val="1"/>
          <c:order val="1"/>
          <c:tx>
            <c:strRef>
              <c:f>'Chart 37'!$A$3</c:f>
              <c:strCache>
                <c:ptCount val="1"/>
                <c:pt idx="0">
                  <c:v>Revenues impulse</c:v>
                </c:pt>
              </c:strCache>
            </c:strRef>
          </c:tx>
          <c:invertIfNegative val="0"/>
          <c:cat>
            <c:strRef>
              <c:f>'Chart 37'!$B$1:$AD$1</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'Chart 37'!$B$3:$AD$3</c:f>
              <c:numCache>
                <c:formatCode>General</c:formatCode>
                <c:ptCount val="21"/>
                <c:pt idx="0">
                  <c:v>0</c:v>
                </c:pt>
                <c:pt idx="1">
                  <c:v>0.2</c:v>
                </c:pt>
                <c:pt idx="2">
                  <c:v>-1</c:v>
                </c:pt>
                <c:pt idx="3">
                  <c:v>-2</c:v>
                </c:pt>
                <c:pt idx="4">
                  <c:v>2.9</c:v>
                </c:pt>
                <c:pt idx="5">
                  <c:v>-2.1</c:v>
                </c:pt>
                <c:pt idx="6">
                  <c:v>-0.5</c:v>
                </c:pt>
                <c:pt idx="7">
                  <c:v>-0.1</c:v>
                </c:pt>
                <c:pt idx="8">
                  <c:v>0.8</c:v>
                </c:pt>
                <c:pt idx="9">
                  <c:v>-0.5</c:v>
                </c:pt>
                <c:pt idx="10">
                  <c:v>1</c:v>
                </c:pt>
                <c:pt idx="11">
                  <c:v>-0.7</c:v>
                </c:pt>
                <c:pt idx="12">
                  <c:v>1.2</c:v>
                </c:pt>
                <c:pt idx="13">
                  <c:v>-0.3</c:v>
                </c:pt>
                <c:pt idx="14">
                  <c:v>-0.6</c:v>
                </c:pt>
                <c:pt idx="15">
                  <c:v>-0.1</c:v>
                </c:pt>
                <c:pt idx="16">
                  <c:v>0.1</c:v>
                </c:pt>
                <c:pt idx="17">
                  <c:v>-0.1</c:v>
                </c:pt>
                <c:pt idx="18">
                  <c:v>0.3</c:v>
                </c:pt>
                <c:pt idx="19">
                  <c:v>0.2</c:v>
                </c:pt>
                <c:pt idx="20">
                  <c:v>0.1</c:v>
                </c:pt>
              </c:numCache>
            </c:numRef>
          </c:val>
          <c:extLst>
            <c:ext xmlns:c16="http://schemas.microsoft.com/office/drawing/2014/chart" uri="{C3380CC4-5D6E-409C-BE32-E72D297353CC}">
              <c16:uniqueId val="{00000000-112A-49C6-A5A8-B44B754BE38C}"/>
            </c:ext>
          </c:extLst>
        </c:ser>
        <c:ser>
          <c:idx val="2"/>
          <c:order val="2"/>
          <c:tx>
            <c:strRef>
              <c:f>'Chart 37'!$A$4</c:f>
              <c:strCache>
                <c:ptCount val="1"/>
                <c:pt idx="0">
                  <c:v>Expenditures impulse</c:v>
                </c:pt>
              </c:strCache>
            </c:strRef>
          </c:tx>
          <c:invertIfNegative val="0"/>
          <c:cat>
            <c:strRef>
              <c:f>'Chart 37'!$B$1:$AD$1</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'Chart 37'!$B$4:$AD$4</c:f>
              <c:numCache>
                <c:formatCode>General</c:formatCode>
                <c:ptCount val="21"/>
                <c:pt idx="0">
                  <c:v>-1.7</c:v>
                </c:pt>
                <c:pt idx="1">
                  <c:v>-0.6</c:v>
                </c:pt>
                <c:pt idx="2">
                  <c:v>0.2</c:v>
                </c:pt>
                <c:pt idx="3">
                  <c:v>2.4</c:v>
                </c:pt>
                <c:pt idx="4">
                  <c:v>-3.9</c:v>
                </c:pt>
                <c:pt idx="5">
                  <c:v>0</c:v>
                </c:pt>
                <c:pt idx="6">
                  <c:v>3.6</c:v>
                </c:pt>
                <c:pt idx="7">
                  <c:v>1.6</c:v>
                </c:pt>
                <c:pt idx="8">
                  <c:v>-1.2</c:v>
                </c:pt>
                <c:pt idx="9">
                  <c:v>5.6</c:v>
                </c:pt>
                <c:pt idx="10">
                  <c:v>-0.8</c:v>
                </c:pt>
                <c:pt idx="11">
                  <c:v>0.1</c:v>
                </c:pt>
                <c:pt idx="12">
                  <c:v>0.7</c:v>
                </c:pt>
                <c:pt idx="13">
                  <c:v>0.1</c:v>
                </c:pt>
                <c:pt idx="14">
                  <c:v>-2</c:v>
                </c:pt>
                <c:pt idx="15">
                  <c:v>0.3</c:v>
                </c:pt>
                <c:pt idx="16">
                  <c:v>-0.3</c:v>
                </c:pt>
                <c:pt idx="17">
                  <c:v>-0.95</c:v>
                </c:pt>
                <c:pt idx="18" formatCode="0.0">
                  <c:v>0.1</c:v>
                </c:pt>
                <c:pt idx="19">
                  <c:v>2</c:v>
                </c:pt>
                <c:pt idx="20">
                  <c:v>-1</c:v>
                </c:pt>
              </c:numCache>
            </c:numRef>
          </c:val>
          <c:extLst>
            <c:ext xmlns:c16="http://schemas.microsoft.com/office/drawing/2014/chart" uri="{C3380CC4-5D6E-409C-BE32-E72D297353CC}">
              <c16:uniqueId val="{00000002-112A-49C6-A5A8-B44B754BE38C}"/>
            </c:ext>
          </c:extLst>
        </c:ser>
        <c:dLbls>
          <c:showLegendKey val="0"/>
          <c:showVal val="0"/>
          <c:showCatName val="0"/>
          <c:showSerName val="0"/>
          <c:showPercent val="0"/>
          <c:showBubbleSize val="0"/>
        </c:dLbls>
        <c:gapWidth val="219"/>
        <c:axId val="122541952"/>
        <c:axId val="122543488"/>
      </c:barChart>
      <c:lineChart>
        <c:grouping val="standard"/>
        <c:varyColors val="0"/>
        <c:ser>
          <c:idx val="0"/>
          <c:order val="0"/>
          <c:tx>
            <c:strRef>
              <c:f>'Chart 37'!$A$2</c:f>
              <c:strCache>
                <c:ptCount val="1"/>
                <c:pt idx="0">
                  <c:v>Fiscal impulse</c:v>
                </c:pt>
              </c:strCache>
            </c:strRef>
          </c:tx>
          <c:marker>
            <c:symbol val="none"/>
          </c:marker>
          <c:cat>
            <c:strRef>
              <c:f>'Chart 37'!$B$1:$AD$1</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'Chart 37'!$B$2:$AD$2</c:f>
              <c:numCache>
                <c:formatCode>General</c:formatCode>
                <c:ptCount val="21"/>
                <c:pt idx="0">
                  <c:v>-1.7</c:v>
                </c:pt>
                <c:pt idx="1">
                  <c:v>-0.4</c:v>
                </c:pt>
                <c:pt idx="2">
                  <c:v>-0.8</c:v>
                </c:pt>
                <c:pt idx="3">
                  <c:v>0.4</c:v>
                </c:pt>
                <c:pt idx="4">
                  <c:v>-1</c:v>
                </c:pt>
                <c:pt idx="5">
                  <c:v>-2</c:v>
                </c:pt>
                <c:pt idx="6">
                  <c:v>3.1</c:v>
                </c:pt>
                <c:pt idx="7">
                  <c:v>1.5</c:v>
                </c:pt>
                <c:pt idx="8">
                  <c:v>-0.7</c:v>
                </c:pt>
                <c:pt idx="9">
                  <c:v>4.2</c:v>
                </c:pt>
                <c:pt idx="10">
                  <c:v>-0.2</c:v>
                </c:pt>
                <c:pt idx="11">
                  <c:v>-0.2</c:v>
                </c:pt>
                <c:pt idx="12">
                  <c:v>1</c:v>
                </c:pt>
                <c:pt idx="13">
                  <c:v>0</c:v>
                </c:pt>
                <c:pt idx="14">
                  <c:v>-1.9</c:v>
                </c:pt>
                <c:pt idx="15">
                  <c:v>0.2</c:v>
                </c:pt>
                <c:pt idx="16">
                  <c:v>-0.2</c:v>
                </c:pt>
                <c:pt idx="17">
                  <c:v>-0.8</c:v>
                </c:pt>
                <c:pt idx="18" formatCode="0.0">
                  <c:v>0.20399999999999999</c:v>
                </c:pt>
                <c:pt idx="19">
                  <c:v>1.7</c:v>
                </c:pt>
                <c:pt idx="20">
                  <c:v>-0.8</c:v>
                </c:pt>
              </c:numCache>
            </c:numRef>
          </c:val>
          <c:smooth val="0"/>
          <c:extLst>
            <c:ext xmlns:c16="http://schemas.microsoft.com/office/drawing/2014/chart" uri="{C3380CC4-5D6E-409C-BE32-E72D297353CC}">
              <c16:uniqueId val="{00000001-112A-49C6-A5A8-B44B754BE38C}"/>
            </c:ext>
          </c:extLst>
        </c:ser>
        <c:dLbls>
          <c:showLegendKey val="0"/>
          <c:showVal val="0"/>
          <c:showCatName val="0"/>
          <c:showSerName val="0"/>
          <c:showPercent val="0"/>
          <c:showBubbleSize val="0"/>
        </c:dLbls>
        <c:marker val="1"/>
        <c:smooth val="0"/>
        <c:axId val="122541952"/>
        <c:axId val="122543488"/>
      </c:lineChart>
      <c:catAx>
        <c:axId val="122541952"/>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2543488"/>
        <c:crosses val="autoZero"/>
        <c:auto val="1"/>
        <c:lblAlgn val="ctr"/>
        <c:lblOffset val="100"/>
        <c:noMultiLvlLbl val="0"/>
      </c:catAx>
      <c:valAx>
        <c:axId val="122543488"/>
        <c:scaling>
          <c:orientation val="minMax"/>
          <c:max val="6"/>
          <c:min val="-4"/>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2541952"/>
        <c:crosses val="autoZero"/>
        <c:crossBetween val="between"/>
        <c:minorUnit val="0.1"/>
      </c:valAx>
      <c:spPr>
        <a:noFill/>
        <a:ln>
          <a:noFill/>
        </a:ln>
        <a:effectLst/>
      </c:spPr>
    </c:plotArea>
    <c:legend>
      <c:legendPos val="b"/>
      <c:layout>
        <c:manualLayout>
          <c:xMode val="edge"/>
          <c:yMode val="edge"/>
          <c:x val="7.4221354126444303E-2"/>
          <c:y val="0.88971498156753637"/>
          <c:w val="0.75961882450573703"/>
          <c:h val="0.10975332774443088"/>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359791719583439"/>
          <c:y val="6.0360140193600691E-2"/>
          <c:w val="0.83064334419926011"/>
          <c:h val="0.57969548341743304"/>
        </c:manualLayout>
      </c:layout>
      <c:barChart>
        <c:barDir val="col"/>
        <c:grouping val="clustered"/>
        <c:varyColors val="0"/>
        <c:ser>
          <c:idx val="0"/>
          <c:order val="0"/>
          <c:tx>
            <c:strRef>
              <c:f>'Chart 38'!$A$2</c:f>
              <c:strCache>
                <c:ptCount val="1"/>
                <c:pt idx="0">
                  <c:v>Consolidated budget revenues and grants</c:v>
                </c:pt>
              </c:strCache>
            </c:strRef>
          </c:tx>
          <c:spPr>
            <a:solidFill>
              <a:srgbClr val="4BACC6">
                <a:lumMod val="75000"/>
              </a:srgbClr>
            </a:solidFill>
            <a:ln w="12133">
              <a:noFill/>
              <a:prstDash val="solid"/>
            </a:ln>
          </c:spPr>
          <c:invertIfNegative val="0"/>
          <c:cat>
            <c:strRef>
              <c:f>'Chart 38'!$B$1:$R$1</c:f>
              <c:strCache>
                <c:ptCount val="17"/>
                <c:pt idx="0">
                  <c:v>I 19</c:v>
                </c:pt>
                <c:pt idx="1">
                  <c:v>II</c:v>
                </c:pt>
                <c:pt idx="2">
                  <c:v>III</c:v>
                </c:pt>
                <c:pt idx="3">
                  <c:v>IV</c:v>
                </c:pt>
                <c:pt idx="4">
                  <c:v>I 20</c:v>
                </c:pt>
                <c:pt idx="5">
                  <c:v>II </c:v>
                </c:pt>
                <c:pt idx="6">
                  <c:v>III</c:v>
                </c:pt>
                <c:pt idx="7">
                  <c:v>IV</c:v>
                </c:pt>
                <c:pt idx="8">
                  <c:v>I 21</c:v>
                </c:pt>
                <c:pt idx="9">
                  <c:v>II </c:v>
                </c:pt>
                <c:pt idx="10">
                  <c:v>III</c:v>
                </c:pt>
                <c:pt idx="11">
                  <c:v>IV</c:v>
                </c:pt>
                <c:pt idx="12">
                  <c:v>I 22</c:v>
                </c:pt>
                <c:pt idx="13">
                  <c:v>II </c:v>
                </c:pt>
                <c:pt idx="14">
                  <c:v>III</c:v>
                </c:pt>
                <c:pt idx="15">
                  <c:v>IV</c:v>
                </c:pt>
                <c:pt idx="16">
                  <c:v>I 23</c:v>
                </c:pt>
              </c:strCache>
            </c:strRef>
          </c:cat>
          <c:val>
            <c:numRef>
              <c:f>'Chart 38'!$B$2:$R$2</c:f>
              <c:numCache>
                <c:formatCode>0.0</c:formatCode>
                <c:ptCount val="17"/>
                <c:pt idx="0">
                  <c:v>330.9</c:v>
                </c:pt>
                <c:pt idx="1">
                  <c:v>448.80000000000007</c:v>
                </c:pt>
                <c:pt idx="2">
                  <c:v>401.09999999999991</c:v>
                </c:pt>
                <c:pt idx="3">
                  <c:v>427.8</c:v>
                </c:pt>
                <c:pt idx="4">
                  <c:v>381.9</c:v>
                </c:pt>
                <c:pt idx="5">
                  <c:v>353.80000000000007</c:v>
                </c:pt>
                <c:pt idx="6">
                  <c:v>370.59999999999991</c:v>
                </c:pt>
                <c:pt idx="7">
                  <c:v>502.2</c:v>
                </c:pt>
                <c:pt idx="8">
                  <c:v>362.1</c:v>
                </c:pt>
                <c:pt idx="9">
                  <c:v>453</c:v>
                </c:pt>
                <c:pt idx="10">
                  <c:v>423.9</c:v>
                </c:pt>
                <c:pt idx="11">
                  <c:v>505.20000000000016</c:v>
                </c:pt>
                <c:pt idx="12">
                  <c:v>440.5</c:v>
                </c:pt>
                <c:pt idx="13" formatCode="General">
                  <c:v>572.29999999999995</c:v>
                </c:pt>
                <c:pt idx="14" formatCode="General">
                  <c:v>532.5</c:v>
                </c:pt>
                <c:pt idx="15" formatCode="General">
                  <c:v>587.62710000000004</c:v>
                </c:pt>
                <c:pt idx="16" formatCode="General">
                  <c:v>502.2</c:v>
                </c:pt>
              </c:numCache>
            </c:numRef>
          </c:val>
          <c:extLst>
            <c:ext xmlns:c16="http://schemas.microsoft.com/office/drawing/2014/chart" uri="{C3380CC4-5D6E-409C-BE32-E72D297353CC}">
              <c16:uniqueId val="{00000000-6158-42FF-BE31-06BB4BEC61A3}"/>
            </c:ext>
          </c:extLst>
        </c:ser>
        <c:ser>
          <c:idx val="1"/>
          <c:order val="1"/>
          <c:tx>
            <c:strRef>
              <c:f>'Chart 38'!$A$3</c:f>
              <c:strCache>
                <c:ptCount val="1"/>
                <c:pt idx="0">
                  <c:v>Consolidated budget expenditures</c:v>
                </c:pt>
              </c:strCache>
            </c:strRef>
          </c:tx>
          <c:spPr>
            <a:solidFill>
              <a:srgbClr val="F79646">
                <a:lumMod val="75000"/>
              </a:srgbClr>
            </a:solidFill>
            <a:ln w="12133">
              <a:noFill/>
              <a:prstDash val="solid"/>
            </a:ln>
          </c:spPr>
          <c:invertIfNegative val="0"/>
          <c:cat>
            <c:strRef>
              <c:f>'Chart 38'!$B$1:$R$1</c:f>
              <c:strCache>
                <c:ptCount val="17"/>
                <c:pt idx="0">
                  <c:v>I 19</c:v>
                </c:pt>
                <c:pt idx="1">
                  <c:v>II</c:v>
                </c:pt>
                <c:pt idx="2">
                  <c:v>III</c:v>
                </c:pt>
                <c:pt idx="3">
                  <c:v>IV</c:v>
                </c:pt>
                <c:pt idx="4">
                  <c:v>I 20</c:v>
                </c:pt>
                <c:pt idx="5">
                  <c:v>II </c:v>
                </c:pt>
                <c:pt idx="6">
                  <c:v>III</c:v>
                </c:pt>
                <c:pt idx="7">
                  <c:v>IV</c:v>
                </c:pt>
                <c:pt idx="8">
                  <c:v>I 21</c:v>
                </c:pt>
                <c:pt idx="9">
                  <c:v>II </c:v>
                </c:pt>
                <c:pt idx="10">
                  <c:v>III</c:v>
                </c:pt>
                <c:pt idx="11">
                  <c:v>IV</c:v>
                </c:pt>
                <c:pt idx="12">
                  <c:v>I 22</c:v>
                </c:pt>
                <c:pt idx="13">
                  <c:v>II </c:v>
                </c:pt>
                <c:pt idx="14">
                  <c:v>III</c:v>
                </c:pt>
                <c:pt idx="15">
                  <c:v>IV</c:v>
                </c:pt>
                <c:pt idx="16">
                  <c:v>I 23</c:v>
                </c:pt>
              </c:strCache>
            </c:strRef>
          </c:cat>
          <c:val>
            <c:numRef>
              <c:f>'Chart 38'!$B$3:$R$3</c:f>
              <c:numCache>
                <c:formatCode>0.0</c:formatCode>
                <c:ptCount val="17"/>
                <c:pt idx="0">
                  <c:v>290.5</c:v>
                </c:pt>
                <c:pt idx="1">
                  <c:v>355.6</c:v>
                </c:pt>
                <c:pt idx="2">
                  <c:v>425.80000000000007</c:v>
                </c:pt>
                <c:pt idx="3">
                  <c:v>589</c:v>
                </c:pt>
                <c:pt idx="4">
                  <c:v>335.6</c:v>
                </c:pt>
                <c:pt idx="5">
                  <c:v>437.5</c:v>
                </c:pt>
                <c:pt idx="6">
                  <c:v>473.6</c:v>
                </c:pt>
                <c:pt idx="7">
                  <c:v>678</c:v>
                </c:pt>
                <c:pt idx="8">
                  <c:v>412.7</c:v>
                </c:pt>
                <c:pt idx="9">
                  <c:v>473.59999999999997</c:v>
                </c:pt>
                <c:pt idx="10">
                  <c:v>496.7000000000001</c:v>
                </c:pt>
                <c:pt idx="11">
                  <c:v>662.7</c:v>
                </c:pt>
                <c:pt idx="12">
                  <c:v>400.5</c:v>
                </c:pt>
                <c:pt idx="13" formatCode="General">
                  <c:v>527</c:v>
                </c:pt>
                <c:pt idx="14" formatCode="General">
                  <c:v>560.6</c:v>
                </c:pt>
                <c:pt idx="15" formatCode="General">
                  <c:v>834.26110000000006</c:v>
                </c:pt>
                <c:pt idx="16" formatCode="General">
                  <c:v>427.1</c:v>
                </c:pt>
              </c:numCache>
            </c:numRef>
          </c:val>
          <c:extLst>
            <c:ext xmlns:c16="http://schemas.microsoft.com/office/drawing/2014/chart" uri="{C3380CC4-5D6E-409C-BE32-E72D297353CC}">
              <c16:uniqueId val="{00000001-6158-42FF-BE31-06BB4BEC61A3}"/>
            </c:ext>
          </c:extLst>
        </c:ser>
        <c:ser>
          <c:idx val="2"/>
          <c:order val="2"/>
          <c:tx>
            <c:strRef>
              <c:f>'Chart 38'!$A$4</c:f>
              <c:strCache>
                <c:ptCount val="1"/>
                <c:pt idx="0">
                  <c:v>Budget deficit (- means deficit, + means surplus)</c:v>
                </c:pt>
              </c:strCache>
            </c:strRef>
          </c:tx>
          <c:spPr>
            <a:solidFill>
              <a:srgbClr val="8064A2">
                <a:lumMod val="75000"/>
              </a:srgbClr>
            </a:solidFill>
            <a:ln w="12133">
              <a:noFill/>
              <a:prstDash val="solid"/>
            </a:ln>
          </c:spPr>
          <c:invertIfNegative val="0"/>
          <c:cat>
            <c:strRef>
              <c:f>'Chart 38'!$B$1:$R$1</c:f>
              <c:strCache>
                <c:ptCount val="17"/>
                <c:pt idx="0">
                  <c:v>I 19</c:v>
                </c:pt>
                <c:pt idx="1">
                  <c:v>II</c:v>
                </c:pt>
                <c:pt idx="2">
                  <c:v>III</c:v>
                </c:pt>
                <c:pt idx="3">
                  <c:v>IV</c:v>
                </c:pt>
                <c:pt idx="4">
                  <c:v>I 20</c:v>
                </c:pt>
                <c:pt idx="5">
                  <c:v>II </c:v>
                </c:pt>
                <c:pt idx="6">
                  <c:v>III</c:v>
                </c:pt>
                <c:pt idx="7">
                  <c:v>IV</c:v>
                </c:pt>
                <c:pt idx="8">
                  <c:v>I 21</c:v>
                </c:pt>
                <c:pt idx="9">
                  <c:v>II </c:v>
                </c:pt>
                <c:pt idx="10">
                  <c:v>III</c:v>
                </c:pt>
                <c:pt idx="11">
                  <c:v>IV</c:v>
                </c:pt>
                <c:pt idx="12">
                  <c:v>I 22</c:v>
                </c:pt>
                <c:pt idx="13">
                  <c:v>II </c:v>
                </c:pt>
                <c:pt idx="14">
                  <c:v>III</c:v>
                </c:pt>
                <c:pt idx="15">
                  <c:v>IV</c:v>
                </c:pt>
                <c:pt idx="16">
                  <c:v>I 23</c:v>
                </c:pt>
              </c:strCache>
            </c:strRef>
          </c:cat>
          <c:val>
            <c:numRef>
              <c:f>'Chart 38'!$B$4:$R$4</c:f>
              <c:numCache>
                <c:formatCode>0.0</c:formatCode>
                <c:ptCount val="17"/>
                <c:pt idx="0">
                  <c:v>40.399999999999977</c:v>
                </c:pt>
                <c:pt idx="1">
                  <c:v>93.200000000000045</c:v>
                </c:pt>
                <c:pt idx="2">
                  <c:v>-24.700000000000159</c:v>
                </c:pt>
                <c:pt idx="3">
                  <c:v>-161.19999999999999</c:v>
                </c:pt>
                <c:pt idx="4">
                  <c:v>46.299999999999955</c:v>
                </c:pt>
                <c:pt idx="5">
                  <c:v>-83.699999999999932</c:v>
                </c:pt>
                <c:pt idx="6">
                  <c:v>-103.00000000000011</c:v>
                </c:pt>
                <c:pt idx="7">
                  <c:v>-175.8</c:v>
                </c:pt>
                <c:pt idx="8">
                  <c:v>-50.599999999999966</c:v>
                </c:pt>
                <c:pt idx="9">
                  <c:v>-20.599999999999966</c:v>
                </c:pt>
                <c:pt idx="10">
                  <c:v>-72.800000000000125</c:v>
                </c:pt>
                <c:pt idx="11">
                  <c:v>-157.49999999999989</c:v>
                </c:pt>
                <c:pt idx="12">
                  <c:v>40</c:v>
                </c:pt>
                <c:pt idx="13" formatCode="General">
                  <c:v>45.3</c:v>
                </c:pt>
                <c:pt idx="14" formatCode="General">
                  <c:v>-28.1</c:v>
                </c:pt>
                <c:pt idx="15" formatCode="General">
                  <c:v>-246.63399999999999</c:v>
                </c:pt>
                <c:pt idx="16" formatCode="General">
                  <c:v>75.099999999999994</c:v>
                </c:pt>
              </c:numCache>
            </c:numRef>
          </c:val>
          <c:extLst>
            <c:ext xmlns:c16="http://schemas.microsoft.com/office/drawing/2014/chart" uri="{C3380CC4-5D6E-409C-BE32-E72D297353CC}">
              <c16:uniqueId val="{00000002-6158-42FF-BE31-06BB4BEC61A3}"/>
            </c:ext>
          </c:extLst>
        </c:ser>
        <c:dLbls>
          <c:showLegendKey val="0"/>
          <c:showVal val="0"/>
          <c:showCatName val="0"/>
          <c:showSerName val="0"/>
          <c:showPercent val="0"/>
          <c:showBubbleSize val="0"/>
        </c:dLbls>
        <c:gapWidth val="75"/>
        <c:overlap val="-50"/>
        <c:axId val="122678656"/>
        <c:axId val="122705024"/>
      </c:barChart>
      <c:catAx>
        <c:axId val="122678656"/>
        <c:scaling>
          <c:orientation val="minMax"/>
        </c:scaling>
        <c:delete val="0"/>
        <c:axPos val="b"/>
        <c:numFmt formatCode="General" sourceLinked="1"/>
        <c:majorTickMark val="out"/>
        <c:minorTickMark val="none"/>
        <c:tickLblPos val="low"/>
        <c:spPr>
          <a:ln w="9101">
            <a:solidFill>
              <a:sysClr val="windowText" lastClr="000000"/>
            </a:solidFill>
          </a:ln>
        </c:spPr>
        <c:txPr>
          <a:bodyPr rot="0" vert="horz"/>
          <a:lstStyle/>
          <a:p>
            <a:pPr>
              <a:defRPr sz="600" b="0" i="0" u="none" strike="noStrike" baseline="0">
                <a:solidFill>
                  <a:srgbClr val="000000"/>
                </a:solidFill>
                <a:latin typeface="GHEA Grapalat" pitchFamily="50" charset="0"/>
                <a:ea typeface="Arial Armenian"/>
                <a:cs typeface="Arial Armenian"/>
              </a:defRPr>
            </a:pPr>
            <a:endParaRPr lang="en-US"/>
          </a:p>
        </c:txPr>
        <c:crossAx val="122705024"/>
        <c:crosses val="autoZero"/>
        <c:auto val="1"/>
        <c:lblAlgn val="ctr"/>
        <c:lblOffset val="100"/>
        <c:noMultiLvlLbl val="0"/>
      </c:catAx>
      <c:valAx>
        <c:axId val="122705024"/>
        <c:scaling>
          <c:orientation val="minMax"/>
        </c:scaling>
        <c:delete val="0"/>
        <c:axPos val="l"/>
        <c:numFmt formatCode="0" sourceLinked="0"/>
        <c:majorTickMark val="out"/>
        <c:minorTickMark val="none"/>
        <c:tickLblPos val="nextTo"/>
        <c:spPr>
          <a:noFill/>
          <a:ln>
            <a:solidFill>
              <a:sysClr val="windowText" lastClr="000000"/>
            </a:solidFill>
          </a:ln>
        </c:spPr>
        <c:txPr>
          <a:bodyPr rot="0" vert="horz"/>
          <a:lstStyle/>
          <a:p>
            <a:pPr>
              <a:defRPr sz="600" b="0" i="0" u="none" strike="noStrike" baseline="0">
                <a:solidFill>
                  <a:srgbClr val="000000"/>
                </a:solidFill>
                <a:latin typeface="GHEA Grapalat" pitchFamily="50" charset="0"/>
                <a:ea typeface="Arial"/>
                <a:cs typeface="Arial"/>
              </a:defRPr>
            </a:pPr>
            <a:endParaRPr lang="en-US"/>
          </a:p>
        </c:txPr>
        <c:crossAx val="122678656"/>
        <c:crosses val="autoZero"/>
        <c:crossBetween val="between"/>
      </c:valAx>
      <c:spPr>
        <a:noFill/>
        <a:ln w="25400">
          <a:noFill/>
        </a:ln>
      </c:spPr>
    </c:plotArea>
    <c:legend>
      <c:legendPos val="b"/>
      <c:layout>
        <c:manualLayout>
          <c:xMode val="edge"/>
          <c:yMode val="edge"/>
          <c:x val="0"/>
          <c:y val="0.73617712923499246"/>
          <c:w val="0.79085161607823207"/>
          <c:h val="0.26315429437122057"/>
        </c:manualLayout>
      </c:layout>
      <c:overlay val="0"/>
      <c:spPr>
        <a:noFill/>
        <a:ln w="3137">
          <a:noFill/>
          <a:prstDash val="solid"/>
        </a:ln>
        <a:effectLst>
          <a:outerShdw sx="1000" sy="1000" algn="br">
            <a:srgbClr val="000000"/>
          </a:outerShdw>
        </a:effectLst>
      </c:spPr>
      <c:txPr>
        <a:bodyPr/>
        <a:lstStyle/>
        <a:p>
          <a:pPr rtl="0">
            <a:defRPr sz="800" b="0" i="1" u="none" strike="noStrike" baseline="-14000">
              <a:solidFill>
                <a:srgbClr val="000000"/>
              </a:solidFill>
              <a:latin typeface="GHEA Grapalat" pitchFamily="50" charset="0"/>
              <a:ea typeface="Arial Armenian"/>
              <a:cs typeface="Arial Armenian"/>
            </a:defRPr>
          </a:pPr>
          <a:endParaRPr lang="en-US"/>
        </a:p>
      </c:txPr>
    </c:legend>
    <c:plotVisOnly val="1"/>
    <c:dispBlanksAs val="gap"/>
    <c:showDLblsOverMax val="0"/>
  </c:chart>
  <c:spPr>
    <a:noFill/>
    <a:ln>
      <a:noFill/>
    </a:ln>
  </c:spPr>
  <c:txPr>
    <a:bodyPr/>
    <a:lstStyle/>
    <a:p>
      <a:pPr>
        <a:defRPr sz="83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092380952380953"/>
          <c:y val="2.7424232709241693E-2"/>
          <c:w val="0.87177757787825594"/>
          <c:h val="0.69479798951298055"/>
        </c:manualLayout>
      </c:layout>
      <c:barChart>
        <c:barDir val="col"/>
        <c:grouping val="clustered"/>
        <c:varyColors val="0"/>
        <c:ser>
          <c:idx val="0"/>
          <c:order val="0"/>
          <c:tx>
            <c:strRef>
              <c:f>'Chart 39'!$B$1</c:f>
              <c:strCache>
                <c:ptCount val="1"/>
                <c:pt idx="0">
                  <c:v>Industry</c:v>
                </c:pt>
              </c:strCache>
            </c:strRef>
          </c:tx>
          <c:spPr>
            <a:solidFill>
              <a:srgbClr val="4BACC6">
                <a:lumMod val="75000"/>
              </a:srgbClr>
            </a:solidFill>
            <a:ln>
              <a:noFill/>
            </a:ln>
            <a:effectLst/>
          </c:spPr>
          <c:invertIfNegative val="0"/>
          <c:cat>
            <c:strRef>
              <c:f>'Chart 39'!$A$14:$A$26</c:f>
              <c:strCache>
                <c:ptCount val="13"/>
                <c:pt idx="0">
                  <c:v>I 20</c:v>
                </c:pt>
                <c:pt idx="1">
                  <c:v>II </c:v>
                </c:pt>
                <c:pt idx="2">
                  <c:v>III</c:v>
                </c:pt>
                <c:pt idx="3">
                  <c:v>IV</c:v>
                </c:pt>
                <c:pt idx="4">
                  <c:v>I 21</c:v>
                </c:pt>
                <c:pt idx="5">
                  <c:v>II </c:v>
                </c:pt>
                <c:pt idx="6">
                  <c:v>III</c:v>
                </c:pt>
                <c:pt idx="7">
                  <c:v>IV</c:v>
                </c:pt>
                <c:pt idx="8">
                  <c:v>I 22</c:v>
                </c:pt>
                <c:pt idx="9">
                  <c:v>II </c:v>
                </c:pt>
                <c:pt idx="10">
                  <c:v>III</c:v>
                </c:pt>
                <c:pt idx="11">
                  <c:v>IV</c:v>
                </c:pt>
                <c:pt idx="12">
                  <c:v>I 23</c:v>
                </c:pt>
              </c:strCache>
            </c:strRef>
          </c:cat>
          <c:val>
            <c:numRef>
              <c:f>'Chart 39'!$B$14:$B$26</c:f>
              <c:numCache>
                <c:formatCode>0.0%</c:formatCode>
                <c:ptCount val="13"/>
                <c:pt idx="0">
                  <c:v>2.4946165639588857E-2</c:v>
                </c:pt>
                <c:pt idx="1">
                  <c:v>-5.5054945622796794E-2</c:v>
                </c:pt>
                <c:pt idx="2">
                  <c:v>-2.5863643968696975E-2</c:v>
                </c:pt>
                <c:pt idx="3">
                  <c:v>-7.8487477392791046E-3</c:v>
                </c:pt>
                <c:pt idx="4">
                  <c:v>-4.934445622998794E-2</c:v>
                </c:pt>
                <c:pt idx="5">
                  <c:v>5.437317727649571E-2</c:v>
                </c:pt>
                <c:pt idx="6">
                  <c:v>-1.8820237387589315E-2</c:v>
                </c:pt>
                <c:pt idx="7">
                  <c:v>0.13253630889212617</c:v>
                </c:pt>
                <c:pt idx="8">
                  <c:v>4.1705049083827814E-2</c:v>
                </c:pt>
                <c:pt idx="9">
                  <c:v>5.2328263350590591E-2</c:v>
                </c:pt>
                <c:pt idx="10">
                  <c:v>0.10390129990425606</c:v>
                </c:pt>
                <c:pt idx="11">
                  <c:v>4.4073659648826292E-2</c:v>
                </c:pt>
                <c:pt idx="12">
                  <c:v>3.8562827467870021E-2</c:v>
                </c:pt>
              </c:numCache>
            </c:numRef>
          </c:val>
          <c:extLst>
            <c:ext xmlns:c16="http://schemas.microsoft.com/office/drawing/2014/chart" uri="{C3380CC4-5D6E-409C-BE32-E72D297353CC}">
              <c16:uniqueId val="{00000000-9F32-495E-9D23-B45DAAB8D808}"/>
            </c:ext>
          </c:extLst>
        </c:ser>
        <c:ser>
          <c:idx val="1"/>
          <c:order val="1"/>
          <c:tx>
            <c:strRef>
              <c:f>'Chart 39'!$C$1</c:f>
              <c:strCache>
                <c:ptCount val="1"/>
                <c:pt idx="0">
                  <c:v>Agriculture</c:v>
                </c:pt>
              </c:strCache>
            </c:strRef>
          </c:tx>
          <c:spPr>
            <a:solidFill>
              <a:srgbClr val="F79646">
                <a:lumMod val="75000"/>
              </a:srgbClr>
            </a:solidFill>
            <a:ln>
              <a:noFill/>
            </a:ln>
            <a:effectLst/>
          </c:spPr>
          <c:invertIfNegative val="0"/>
          <c:cat>
            <c:strRef>
              <c:f>'Chart 39'!$A$14:$A$26</c:f>
              <c:strCache>
                <c:ptCount val="13"/>
                <c:pt idx="0">
                  <c:v>I 20</c:v>
                </c:pt>
                <c:pt idx="1">
                  <c:v>II </c:v>
                </c:pt>
                <c:pt idx="2">
                  <c:v>III</c:v>
                </c:pt>
                <c:pt idx="3">
                  <c:v>IV</c:v>
                </c:pt>
                <c:pt idx="4">
                  <c:v>I 21</c:v>
                </c:pt>
                <c:pt idx="5">
                  <c:v>II </c:v>
                </c:pt>
                <c:pt idx="6">
                  <c:v>III</c:v>
                </c:pt>
                <c:pt idx="7">
                  <c:v>IV</c:v>
                </c:pt>
                <c:pt idx="8">
                  <c:v>I 22</c:v>
                </c:pt>
                <c:pt idx="9">
                  <c:v>II </c:v>
                </c:pt>
                <c:pt idx="10">
                  <c:v>III</c:v>
                </c:pt>
                <c:pt idx="11">
                  <c:v>IV</c:v>
                </c:pt>
                <c:pt idx="12">
                  <c:v>I 23</c:v>
                </c:pt>
              </c:strCache>
            </c:strRef>
          </c:cat>
          <c:val>
            <c:numRef>
              <c:f>'Chart 39'!$C$14:$C$26</c:f>
              <c:numCache>
                <c:formatCode>0.0%</c:formatCode>
                <c:ptCount val="13"/>
                <c:pt idx="0">
                  <c:v>4.9360057896308263E-2</c:v>
                </c:pt>
                <c:pt idx="1">
                  <c:v>3.6260959874354626E-3</c:v>
                </c:pt>
                <c:pt idx="2">
                  <c:v>-3.6331829983578812E-2</c:v>
                </c:pt>
                <c:pt idx="3">
                  <c:v>-8.6492727313154633E-2</c:v>
                </c:pt>
                <c:pt idx="4">
                  <c:v>2.3229973861637346E-2</c:v>
                </c:pt>
                <c:pt idx="5">
                  <c:v>0.10659902948778438</c:v>
                </c:pt>
                <c:pt idx="6">
                  <c:v>-6.3823487348990821E-2</c:v>
                </c:pt>
                <c:pt idx="7">
                  <c:v>8.8468306059151305E-3</c:v>
                </c:pt>
                <c:pt idx="8">
                  <c:v>-2.4800168061053115E-2</c:v>
                </c:pt>
                <c:pt idx="9">
                  <c:v>-1.5378249994982411E-2</c:v>
                </c:pt>
                <c:pt idx="10">
                  <c:v>-1.222605863166848E-3</c:v>
                </c:pt>
                <c:pt idx="11">
                  <c:v>-4.3659457307670376E-3</c:v>
                </c:pt>
                <c:pt idx="12">
                  <c:v>6.4085400785414493E-3</c:v>
                </c:pt>
              </c:numCache>
            </c:numRef>
          </c:val>
          <c:extLst>
            <c:ext xmlns:c16="http://schemas.microsoft.com/office/drawing/2014/chart" uri="{C3380CC4-5D6E-409C-BE32-E72D297353CC}">
              <c16:uniqueId val="{00000001-9F32-495E-9D23-B45DAAB8D808}"/>
            </c:ext>
          </c:extLst>
        </c:ser>
        <c:ser>
          <c:idx val="2"/>
          <c:order val="2"/>
          <c:tx>
            <c:strRef>
              <c:f>'Chart 39'!$D$1</c:f>
              <c:strCache>
                <c:ptCount val="1"/>
                <c:pt idx="0">
                  <c:v>Construction</c:v>
                </c:pt>
              </c:strCache>
            </c:strRef>
          </c:tx>
          <c:spPr>
            <a:solidFill>
              <a:schemeClr val="accent3">
                <a:lumMod val="75000"/>
              </a:schemeClr>
            </a:solidFill>
            <a:ln>
              <a:noFill/>
            </a:ln>
            <a:effectLst/>
          </c:spPr>
          <c:invertIfNegative val="0"/>
          <c:cat>
            <c:strRef>
              <c:f>'Chart 39'!$A$14:$A$26</c:f>
              <c:strCache>
                <c:ptCount val="13"/>
                <c:pt idx="0">
                  <c:v>I 20</c:v>
                </c:pt>
                <c:pt idx="1">
                  <c:v>II </c:v>
                </c:pt>
                <c:pt idx="2">
                  <c:v>III</c:v>
                </c:pt>
                <c:pt idx="3">
                  <c:v>IV</c:v>
                </c:pt>
                <c:pt idx="4">
                  <c:v>I 21</c:v>
                </c:pt>
                <c:pt idx="5">
                  <c:v>II </c:v>
                </c:pt>
                <c:pt idx="6">
                  <c:v>III</c:v>
                </c:pt>
                <c:pt idx="7">
                  <c:v>IV</c:v>
                </c:pt>
                <c:pt idx="8">
                  <c:v>I 22</c:v>
                </c:pt>
                <c:pt idx="9">
                  <c:v>II </c:v>
                </c:pt>
                <c:pt idx="10">
                  <c:v>III</c:v>
                </c:pt>
                <c:pt idx="11">
                  <c:v>IV</c:v>
                </c:pt>
                <c:pt idx="12">
                  <c:v>I 23</c:v>
                </c:pt>
              </c:strCache>
            </c:strRef>
          </c:cat>
          <c:val>
            <c:numRef>
              <c:f>'Chart 39'!$D$14:$D$26</c:f>
              <c:numCache>
                <c:formatCode>0.0%</c:formatCode>
                <c:ptCount val="13"/>
                <c:pt idx="0">
                  <c:v>-0.12169145192714879</c:v>
                </c:pt>
                <c:pt idx="1">
                  <c:v>-0.39552478420760495</c:v>
                </c:pt>
                <c:pt idx="2">
                  <c:v>-6.7868736523559223E-2</c:v>
                </c:pt>
                <c:pt idx="3">
                  <c:v>0.14234401105549138</c:v>
                </c:pt>
                <c:pt idx="4">
                  <c:v>4.8723234060217065E-2</c:v>
                </c:pt>
                <c:pt idx="5">
                  <c:v>7.3985445375679582E-2</c:v>
                </c:pt>
                <c:pt idx="6">
                  <c:v>-1.3797214261493168E-2</c:v>
                </c:pt>
                <c:pt idx="7">
                  <c:v>4.0875329574393361E-2</c:v>
                </c:pt>
                <c:pt idx="8">
                  <c:v>0.10004309546879739</c:v>
                </c:pt>
                <c:pt idx="9">
                  <c:v>0.30172780511766945</c:v>
                </c:pt>
                <c:pt idx="10">
                  <c:v>0.1984947820864052</c:v>
                </c:pt>
                <c:pt idx="11">
                  <c:v>0.16459378692026633</c:v>
                </c:pt>
                <c:pt idx="12">
                  <c:v>0.15195492152738482</c:v>
                </c:pt>
              </c:numCache>
            </c:numRef>
          </c:val>
          <c:extLst>
            <c:ext xmlns:c16="http://schemas.microsoft.com/office/drawing/2014/chart" uri="{C3380CC4-5D6E-409C-BE32-E72D297353CC}">
              <c16:uniqueId val="{00000002-9F32-495E-9D23-B45DAAB8D808}"/>
            </c:ext>
          </c:extLst>
        </c:ser>
        <c:ser>
          <c:idx val="3"/>
          <c:order val="3"/>
          <c:tx>
            <c:strRef>
              <c:f>'Chart 39'!$E$1</c:f>
              <c:strCache>
                <c:ptCount val="1"/>
                <c:pt idx="0">
                  <c:v>Services</c:v>
                </c:pt>
              </c:strCache>
            </c:strRef>
          </c:tx>
          <c:spPr>
            <a:solidFill>
              <a:srgbClr val="8064A2">
                <a:lumMod val="75000"/>
              </a:srgbClr>
            </a:solidFill>
            <a:ln>
              <a:noFill/>
            </a:ln>
            <a:effectLst/>
          </c:spPr>
          <c:invertIfNegative val="0"/>
          <c:cat>
            <c:strRef>
              <c:f>'Chart 39'!$A$14:$A$26</c:f>
              <c:strCache>
                <c:ptCount val="13"/>
                <c:pt idx="0">
                  <c:v>I 20</c:v>
                </c:pt>
                <c:pt idx="1">
                  <c:v>II </c:v>
                </c:pt>
                <c:pt idx="2">
                  <c:v>III</c:v>
                </c:pt>
                <c:pt idx="3">
                  <c:v>IV</c:v>
                </c:pt>
                <c:pt idx="4">
                  <c:v>I 21</c:v>
                </c:pt>
                <c:pt idx="5">
                  <c:v>II </c:v>
                </c:pt>
                <c:pt idx="6">
                  <c:v>III</c:v>
                </c:pt>
                <c:pt idx="7">
                  <c:v>IV</c:v>
                </c:pt>
                <c:pt idx="8">
                  <c:v>I 22</c:v>
                </c:pt>
                <c:pt idx="9">
                  <c:v>II </c:v>
                </c:pt>
                <c:pt idx="10">
                  <c:v>III</c:v>
                </c:pt>
                <c:pt idx="11">
                  <c:v>IV</c:v>
                </c:pt>
                <c:pt idx="12">
                  <c:v>I 23</c:v>
                </c:pt>
              </c:strCache>
            </c:strRef>
          </c:cat>
          <c:val>
            <c:numRef>
              <c:f>'Chart 39'!$E$14:$E$26</c:f>
              <c:numCache>
                <c:formatCode>0.0%</c:formatCode>
                <c:ptCount val="13"/>
                <c:pt idx="0">
                  <c:v>5.6622856417394021E-2</c:v>
                </c:pt>
                <c:pt idx="1">
                  <c:v>-0.14061964593765539</c:v>
                </c:pt>
                <c:pt idx="2">
                  <c:v>-0.11974869527486405</c:v>
                </c:pt>
                <c:pt idx="3">
                  <c:v>-0.14603136656797033</c:v>
                </c:pt>
                <c:pt idx="4">
                  <c:v>-3.5213100103965334E-2</c:v>
                </c:pt>
                <c:pt idx="5">
                  <c:v>0.1507038954920378</c:v>
                </c:pt>
                <c:pt idx="6">
                  <c:v>9.6292122338952166E-2</c:v>
                </c:pt>
                <c:pt idx="7">
                  <c:v>0.1023106601496437</c:v>
                </c:pt>
                <c:pt idx="8">
                  <c:v>0.11796603720347917</c:v>
                </c:pt>
                <c:pt idx="9">
                  <c:v>0.20367317229333509</c:v>
                </c:pt>
                <c:pt idx="10">
                  <c:v>0.19219065460909263</c:v>
                </c:pt>
                <c:pt idx="11">
                  <c:v>0.20494716605668217</c:v>
                </c:pt>
                <c:pt idx="12">
                  <c:v>0.15948610120958648</c:v>
                </c:pt>
              </c:numCache>
            </c:numRef>
          </c:val>
          <c:extLst>
            <c:ext xmlns:c16="http://schemas.microsoft.com/office/drawing/2014/chart" uri="{C3380CC4-5D6E-409C-BE32-E72D297353CC}">
              <c16:uniqueId val="{00000003-9F32-495E-9D23-B45DAAB8D808}"/>
            </c:ext>
          </c:extLst>
        </c:ser>
        <c:dLbls>
          <c:showLegendKey val="0"/>
          <c:showVal val="0"/>
          <c:showCatName val="0"/>
          <c:showSerName val="0"/>
          <c:showPercent val="0"/>
          <c:showBubbleSize val="0"/>
        </c:dLbls>
        <c:gapWidth val="219"/>
        <c:overlap val="-27"/>
        <c:axId val="124183296"/>
        <c:axId val="124184832"/>
      </c:barChart>
      <c:lineChart>
        <c:grouping val="standard"/>
        <c:varyColors val="0"/>
        <c:ser>
          <c:idx val="4"/>
          <c:order val="4"/>
          <c:tx>
            <c:strRef>
              <c:f>'Chart 39'!$F$1</c:f>
              <c:strCache>
                <c:ptCount val="1"/>
                <c:pt idx="0">
                  <c:v>GDP: previous estimate </c:v>
                </c:pt>
              </c:strCache>
            </c:strRef>
          </c:tx>
          <c:spPr>
            <a:ln w="12700" cap="rnd">
              <a:solidFill>
                <a:srgbClr val="1F497D"/>
              </a:solidFill>
              <a:round/>
            </a:ln>
            <a:effectLst/>
          </c:spPr>
          <c:marker>
            <c:symbol val="none"/>
          </c:marker>
          <c:cat>
            <c:strRef>
              <c:f>'Chart 39'!$A$14:$A$26</c:f>
              <c:strCache>
                <c:ptCount val="13"/>
                <c:pt idx="0">
                  <c:v>I 20</c:v>
                </c:pt>
                <c:pt idx="1">
                  <c:v>II </c:v>
                </c:pt>
                <c:pt idx="2">
                  <c:v>III</c:v>
                </c:pt>
                <c:pt idx="3">
                  <c:v>IV</c:v>
                </c:pt>
                <c:pt idx="4">
                  <c:v>I 21</c:v>
                </c:pt>
                <c:pt idx="5">
                  <c:v>II </c:v>
                </c:pt>
                <c:pt idx="6">
                  <c:v>III</c:v>
                </c:pt>
                <c:pt idx="7">
                  <c:v>IV</c:v>
                </c:pt>
                <c:pt idx="8">
                  <c:v>I 22</c:v>
                </c:pt>
                <c:pt idx="9">
                  <c:v>II </c:v>
                </c:pt>
                <c:pt idx="10">
                  <c:v>III</c:v>
                </c:pt>
                <c:pt idx="11">
                  <c:v>IV</c:v>
                </c:pt>
                <c:pt idx="12">
                  <c:v>I 23</c:v>
                </c:pt>
              </c:strCache>
            </c:strRef>
          </c:cat>
          <c:val>
            <c:numRef>
              <c:f>'Chart 39'!$F$14:$F$26</c:f>
              <c:numCache>
                <c:formatCode>0.0%</c:formatCode>
                <c:ptCount val="13"/>
                <c:pt idx="0">
                  <c:v>4.2239161787994278E-2</c:v>
                </c:pt>
                <c:pt idx="1">
                  <c:v>-0.13518767599253423</c:v>
                </c:pt>
                <c:pt idx="2">
                  <c:v>-8.7223002805837099E-2</c:v>
                </c:pt>
                <c:pt idx="3">
                  <c:v>-8.6556556762473494E-2</c:v>
                </c:pt>
                <c:pt idx="4">
                  <c:v>-1.6668086828911015E-2</c:v>
                </c:pt>
                <c:pt idx="5">
                  <c:v>9.0271842164419094E-2</c:v>
                </c:pt>
                <c:pt idx="6">
                  <c:v>2.308132649780717E-2</c:v>
                </c:pt>
                <c:pt idx="7">
                  <c:v>0.1149206096603939</c:v>
                </c:pt>
                <c:pt idx="8">
                  <c:v>8.7637147407980079E-2</c:v>
                </c:pt>
                <c:pt idx="9">
                  <c:v>0.13119373758915942</c:v>
                </c:pt>
                <c:pt idx="10">
                  <c:v>0.14799905515183781</c:v>
                </c:pt>
                <c:pt idx="11">
                  <c:v>0.12688318237403109</c:v>
                </c:pt>
                <c:pt idx="12">
                  <c:v>0.1092024297295859</c:v>
                </c:pt>
              </c:numCache>
            </c:numRef>
          </c:val>
          <c:smooth val="0"/>
          <c:extLst>
            <c:ext xmlns:c16="http://schemas.microsoft.com/office/drawing/2014/chart" uri="{C3380CC4-5D6E-409C-BE32-E72D297353CC}">
              <c16:uniqueId val="{00000004-9F32-495E-9D23-B45DAAB8D808}"/>
            </c:ext>
          </c:extLst>
        </c:ser>
        <c:ser>
          <c:idx val="5"/>
          <c:order val="5"/>
          <c:tx>
            <c:strRef>
              <c:f>'Chart 39'!$G$1</c:f>
              <c:strCache>
                <c:ptCount val="1"/>
                <c:pt idx="0">
                  <c:v>GDP: current estimate</c:v>
                </c:pt>
              </c:strCache>
            </c:strRef>
          </c:tx>
          <c:spPr>
            <a:ln w="12700" cap="rnd">
              <a:solidFill>
                <a:srgbClr val="C00000"/>
              </a:solidFill>
              <a:round/>
            </a:ln>
            <a:effectLst/>
          </c:spPr>
          <c:marker>
            <c:symbol val="none"/>
          </c:marker>
          <c:cat>
            <c:strRef>
              <c:f>'Chart 39'!$A$14:$A$26</c:f>
              <c:strCache>
                <c:ptCount val="13"/>
                <c:pt idx="0">
                  <c:v>I 20</c:v>
                </c:pt>
                <c:pt idx="1">
                  <c:v>II </c:v>
                </c:pt>
                <c:pt idx="2">
                  <c:v>III</c:v>
                </c:pt>
                <c:pt idx="3">
                  <c:v>IV</c:v>
                </c:pt>
                <c:pt idx="4">
                  <c:v>I 21</c:v>
                </c:pt>
                <c:pt idx="5">
                  <c:v>II </c:v>
                </c:pt>
                <c:pt idx="6">
                  <c:v>III</c:v>
                </c:pt>
                <c:pt idx="7">
                  <c:v>IV</c:v>
                </c:pt>
                <c:pt idx="8">
                  <c:v>I 22</c:v>
                </c:pt>
                <c:pt idx="9">
                  <c:v>II </c:v>
                </c:pt>
                <c:pt idx="10">
                  <c:v>III</c:v>
                </c:pt>
                <c:pt idx="11">
                  <c:v>IV</c:v>
                </c:pt>
                <c:pt idx="12">
                  <c:v>I 23</c:v>
                </c:pt>
              </c:strCache>
            </c:strRef>
          </c:cat>
          <c:val>
            <c:numRef>
              <c:f>'Chart 39'!$G$14:$G$26</c:f>
              <c:numCache>
                <c:formatCode>0.0%</c:formatCode>
                <c:ptCount val="13"/>
                <c:pt idx="0">
                  <c:v>4.2239161787994278E-2</c:v>
                </c:pt>
                <c:pt idx="1">
                  <c:v>-0.13518767599253423</c:v>
                </c:pt>
                <c:pt idx="2">
                  <c:v>-8.7223002805837099E-2</c:v>
                </c:pt>
                <c:pt idx="3">
                  <c:v>-8.6556556762473494E-2</c:v>
                </c:pt>
                <c:pt idx="4">
                  <c:v>-1.6668086828911015E-2</c:v>
                </c:pt>
                <c:pt idx="5">
                  <c:v>9.0271842164419094E-2</c:v>
                </c:pt>
                <c:pt idx="6">
                  <c:v>2.308132649780717E-2</c:v>
                </c:pt>
                <c:pt idx="7">
                  <c:v>0.1149206096603939</c:v>
                </c:pt>
                <c:pt idx="8">
                  <c:v>8.7637147407980079E-2</c:v>
                </c:pt>
                <c:pt idx="9">
                  <c:v>0.13119373758915942</c:v>
                </c:pt>
                <c:pt idx="10">
                  <c:v>0.14799905515183781</c:v>
                </c:pt>
                <c:pt idx="11">
                  <c:v>0.12688318237403109</c:v>
                </c:pt>
                <c:pt idx="12">
                  <c:v>0.12052853367149936</c:v>
                </c:pt>
              </c:numCache>
            </c:numRef>
          </c:val>
          <c:smooth val="0"/>
          <c:extLst>
            <c:ext xmlns:c16="http://schemas.microsoft.com/office/drawing/2014/chart" uri="{C3380CC4-5D6E-409C-BE32-E72D297353CC}">
              <c16:uniqueId val="{00000005-9F32-495E-9D23-B45DAAB8D808}"/>
            </c:ext>
          </c:extLst>
        </c:ser>
        <c:dLbls>
          <c:showLegendKey val="0"/>
          <c:showVal val="0"/>
          <c:showCatName val="0"/>
          <c:showSerName val="0"/>
          <c:showPercent val="0"/>
          <c:showBubbleSize val="0"/>
        </c:dLbls>
        <c:marker val="1"/>
        <c:smooth val="0"/>
        <c:axId val="124183296"/>
        <c:axId val="124184832"/>
      </c:lineChart>
      <c:catAx>
        <c:axId val="124183296"/>
        <c:scaling>
          <c:orientation val="minMax"/>
        </c:scaling>
        <c:delete val="0"/>
        <c:axPos val="b"/>
        <c:numFmt formatCode="General" sourceLinked="1"/>
        <c:majorTickMark val="out"/>
        <c:minorTickMark val="none"/>
        <c:tickLblPos val="low"/>
        <c:spPr>
          <a:noFill/>
          <a:ln w="9102" cap="flat" cmpd="sng" algn="ctr">
            <a:solidFill>
              <a:sysClr val="windowText" lastClr="000000"/>
            </a:solidFill>
            <a:round/>
          </a:ln>
          <a:effectLst/>
        </c:spPr>
        <c:txPr>
          <a:bodyPr rot="0" spcFirstLastPara="1" vertOverflow="ellipsis" vert="horz" wrap="square" anchor="ctr" anchorCtr="1"/>
          <a:lstStyle/>
          <a:p>
            <a:pPr>
              <a:defRPr sz="600" b="0" i="0" u="none" strike="noStrike" kern="1200" baseline="0">
                <a:solidFill>
                  <a:sysClr val="windowText" lastClr="000000"/>
                </a:solidFill>
                <a:latin typeface="GHEA Grapalat" pitchFamily="50" charset="0"/>
                <a:ea typeface="+mn-ea"/>
                <a:cs typeface="+mn-cs"/>
              </a:defRPr>
            </a:pPr>
            <a:endParaRPr lang="en-US"/>
          </a:p>
        </c:txPr>
        <c:crossAx val="124184832"/>
        <c:crosses val="autoZero"/>
        <c:auto val="1"/>
        <c:lblAlgn val="ctr"/>
        <c:lblOffset val="100"/>
        <c:noMultiLvlLbl val="0"/>
      </c:catAx>
      <c:valAx>
        <c:axId val="124184832"/>
        <c:scaling>
          <c:orientation val="minMax"/>
          <c:max val="0.30000000000000004"/>
          <c:min val="-0.15000000000000002"/>
        </c:scaling>
        <c:delete val="0"/>
        <c:axPos val="l"/>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4183296"/>
        <c:crosses val="autoZero"/>
        <c:crossBetween val="between"/>
        <c:majorUnit val="5.000000000000001E-2"/>
      </c:valAx>
      <c:spPr>
        <a:noFill/>
        <a:ln w="24272">
          <a:noFill/>
        </a:ln>
      </c:spPr>
    </c:plotArea>
    <c:legend>
      <c:legendPos val="b"/>
      <c:layout>
        <c:manualLayout>
          <c:xMode val="edge"/>
          <c:yMode val="edge"/>
          <c:x val="0"/>
          <c:y val="0.81301874056025758"/>
          <c:w val="0.98054212769960503"/>
          <c:h val="0.16805101379271037"/>
        </c:manualLayout>
      </c:layout>
      <c:overlay val="0"/>
      <c:spPr>
        <a:noFill/>
        <a:ln w="24272">
          <a:noFill/>
        </a:ln>
      </c:spPr>
      <c:txPr>
        <a:bodyPr rot="0" spcFirstLastPara="1" vertOverflow="ellipsis" vert="horz" wrap="square" anchor="ctr" anchorCtr="1"/>
        <a:lstStyle/>
        <a:p>
          <a:pPr>
            <a:defRPr sz="764" b="0" i="1" u="none" strike="noStrike" kern="1200" baseline="-14000">
              <a:solidFill>
                <a:sysClr val="windowText" lastClr="000000"/>
              </a:solidFill>
              <a:latin typeface="GHEA Grapalat" pitchFamily="50" charset="0"/>
              <a:ea typeface="+mn-ea"/>
              <a:cs typeface="+mn-cs"/>
            </a:defRPr>
          </a:pPr>
          <a:endParaRPr lang="en-US"/>
        </a:p>
      </c:txPr>
    </c:legend>
    <c:plotVisOnly val="1"/>
    <c:dispBlanksAs val="gap"/>
    <c:showDLblsOverMax val="0"/>
  </c:chart>
  <c:spPr>
    <a:noFill/>
    <a:ln>
      <a:noFill/>
    </a:ln>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815730842208957E-2"/>
          <c:y val="4.6948356807511735E-2"/>
          <c:w val="0.82368339977653926"/>
          <c:h val="0.5860060626224538"/>
        </c:manualLayout>
      </c:layout>
      <c:lineChart>
        <c:grouping val="standard"/>
        <c:varyColors val="0"/>
        <c:ser>
          <c:idx val="0"/>
          <c:order val="0"/>
          <c:tx>
            <c:strRef>
              <c:f>'Chart 40'!$B$1</c:f>
              <c:strCache>
                <c:ptCount val="1"/>
                <c:pt idx="0">
                  <c:v>Labor resources, index, 2011=100</c:v>
                </c:pt>
              </c:strCache>
            </c:strRef>
          </c:tx>
          <c:spPr>
            <a:ln w="28575" cap="rnd">
              <a:solidFill>
                <a:schemeClr val="accent1"/>
              </a:solidFill>
              <a:round/>
            </a:ln>
            <a:effectLst/>
          </c:spPr>
          <c:marker>
            <c:symbol val="none"/>
          </c:marker>
          <c:cat>
            <c:numRef>
              <c:f>'Chart 40'!$A$2:$A$14</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'Chart 40'!$B$2:$B$14</c:f>
              <c:numCache>
                <c:formatCode>General</c:formatCode>
                <c:ptCount val="13"/>
                <c:pt idx="0">
                  <c:v>100</c:v>
                </c:pt>
                <c:pt idx="1">
                  <c:v>95.67309704146966</c:v>
                </c:pt>
                <c:pt idx="2">
                  <c:v>94.606017491735386</c:v>
                </c:pt>
                <c:pt idx="3">
                  <c:v>91.605640875423703</c:v>
                </c:pt>
                <c:pt idx="4">
                  <c:v>91.233209189438</c:v>
                </c:pt>
                <c:pt idx="5">
                  <c:v>88.153324685106909</c:v>
                </c:pt>
                <c:pt idx="6">
                  <c:v>84.169561032765628</c:v>
                </c:pt>
                <c:pt idx="7">
                  <c:v>84.583838975603626</c:v>
                </c:pt>
                <c:pt idx="8">
                  <c:v>91.911118550445664</c:v>
                </c:pt>
                <c:pt idx="9">
                  <c:v>92.107795957651589</c:v>
                </c:pt>
                <c:pt idx="10">
                  <c:v>92.061765075114039</c:v>
                </c:pt>
                <c:pt idx="11">
                  <c:v>93.195798635812039</c:v>
                </c:pt>
                <c:pt idx="12">
                  <c:v>93.229275641293896</c:v>
                </c:pt>
              </c:numCache>
            </c:numRef>
          </c:val>
          <c:smooth val="0"/>
          <c:extLst>
            <c:ext xmlns:c16="http://schemas.microsoft.com/office/drawing/2014/chart" uri="{C3380CC4-5D6E-409C-BE32-E72D297353CC}">
              <c16:uniqueId val="{00000000-02AB-4A39-B092-B8185657EFE1}"/>
            </c:ext>
          </c:extLst>
        </c:ser>
        <c:ser>
          <c:idx val="1"/>
          <c:order val="1"/>
          <c:tx>
            <c:strRef>
              <c:f>'Chart 40'!$C$1</c:f>
              <c:strCache>
                <c:ptCount val="1"/>
                <c:pt idx="0">
                  <c:v>Labor force, index, 2011=100</c:v>
                </c:pt>
              </c:strCache>
            </c:strRef>
          </c:tx>
          <c:spPr>
            <a:ln w="28575" cap="rnd">
              <a:solidFill>
                <a:schemeClr val="accent2"/>
              </a:solidFill>
              <a:round/>
            </a:ln>
            <a:effectLst/>
          </c:spPr>
          <c:marker>
            <c:symbol val="none"/>
          </c:marker>
          <c:cat>
            <c:numRef>
              <c:f>'Chart 40'!$A$2:$A$14</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'Chart 40'!$C$2:$C$14</c:f>
              <c:numCache>
                <c:formatCode>General</c:formatCode>
                <c:ptCount val="13"/>
                <c:pt idx="0">
                  <c:v>100</c:v>
                </c:pt>
                <c:pt idx="1">
                  <c:v>98.469213421718052</c:v>
                </c:pt>
                <c:pt idx="2">
                  <c:v>96.924759106129983</c:v>
                </c:pt>
                <c:pt idx="3">
                  <c:v>94.88143237886969</c:v>
                </c:pt>
                <c:pt idx="4">
                  <c:v>94.01353105993303</c:v>
                </c:pt>
                <c:pt idx="5">
                  <c:v>89.961046948677662</c:v>
                </c:pt>
                <c:pt idx="6">
                  <c:v>83.803731292284567</c:v>
                </c:pt>
                <c:pt idx="7">
                  <c:v>84.104421513018522</c:v>
                </c:pt>
                <c:pt idx="8">
                  <c:v>88.416592633089593</c:v>
                </c:pt>
                <c:pt idx="9">
                  <c:v>90.077222715779399</c:v>
                </c:pt>
                <c:pt idx="10">
                  <c:v>87.931387958723434</c:v>
                </c:pt>
                <c:pt idx="11">
                  <c:v>87.9723911706417</c:v>
                </c:pt>
                <c:pt idx="12">
                  <c:v>89.469008405658442</c:v>
                </c:pt>
              </c:numCache>
            </c:numRef>
          </c:val>
          <c:smooth val="0"/>
          <c:extLst>
            <c:ext xmlns:c16="http://schemas.microsoft.com/office/drawing/2014/chart" uri="{C3380CC4-5D6E-409C-BE32-E72D297353CC}">
              <c16:uniqueId val="{00000001-02AB-4A39-B092-B8185657EFE1}"/>
            </c:ext>
          </c:extLst>
        </c:ser>
        <c:ser>
          <c:idx val="2"/>
          <c:order val="2"/>
          <c:tx>
            <c:strRef>
              <c:f>'Chart 40'!$D$1</c:f>
              <c:strCache>
                <c:ptCount val="1"/>
                <c:pt idx="0">
                  <c:v>The employed, index, 2011=100</c:v>
                </c:pt>
              </c:strCache>
            </c:strRef>
          </c:tx>
          <c:spPr>
            <a:ln w="28575" cap="rnd">
              <a:solidFill>
                <a:schemeClr val="accent3"/>
              </a:solidFill>
              <a:round/>
            </a:ln>
            <a:effectLst/>
          </c:spPr>
          <c:marker>
            <c:symbol val="none"/>
          </c:marker>
          <c:cat>
            <c:numRef>
              <c:f>'Chart 40'!$A$2:$A$14</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'Chart 40'!$D$2:$D$14</c:f>
              <c:numCache>
                <c:formatCode>General</c:formatCode>
                <c:ptCount val="13"/>
                <c:pt idx="0">
                  <c:v>100</c:v>
                </c:pt>
                <c:pt idx="1">
                  <c:v>99.147823152210592</c:v>
                </c:pt>
                <c:pt idx="2">
                  <c:v>98.953763077961526</c:v>
                </c:pt>
                <c:pt idx="3">
                  <c:v>98.194397570030361</c:v>
                </c:pt>
                <c:pt idx="4">
                  <c:v>95.637867026662164</c:v>
                </c:pt>
                <c:pt idx="5">
                  <c:v>90.499493756328036</c:v>
                </c:pt>
                <c:pt idx="6">
                  <c:v>84.89706378670266</c:v>
                </c:pt>
                <c:pt idx="7">
                  <c:v>85.361120485993922</c:v>
                </c:pt>
                <c:pt idx="8">
                  <c:v>88.466081673979062</c:v>
                </c:pt>
                <c:pt idx="9">
                  <c:v>90.904488693891324</c:v>
                </c:pt>
                <c:pt idx="10">
                  <c:v>88.795140060749247</c:v>
                </c:pt>
                <c:pt idx="11">
                  <c:v>91.824164697941271</c:v>
                </c:pt>
                <c:pt idx="12">
                  <c:v>96.11036112048599</c:v>
                </c:pt>
              </c:numCache>
            </c:numRef>
          </c:val>
          <c:smooth val="0"/>
          <c:extLst>
            <c:ext xmlns:c16="http://schemas.microsoft.com/office/drawing/2014/chart" uri="{C3380CC4-5D6E-409C-BE32-E72D297353CC}">
              <c16:uniqueId val="{00000002-02AB-4A39-B092-B8185657EFE1}"/>
            </c:ext>
          </c:extLst>
        </c:ser>
        <c:dLbls>
          <c:showLegendKey val="0"/>
          <c:showVal val="0"/>
          <c:showCatName val="0"/>
          <c:showSerName val="0"/>
          <c:showPercent val="0"/>
          <c:showBubbleSize val="0"/>
        </c:dLbls>
        <c:marker val="1"/>
        <c:smooth val="0"/>
        <c:axId val="651625008"/>
        <c:axId val="651628288"/>
      </c:lineChart>
      <c:lineChart>
        <c:grouping val="standard"/>
        <c:varyColors val="0"/>
        <c:ser>
          <c:idx val="3"/>
          <c:order val="3"/>
          <c:tx>
            <c:strRef>
              <c:f>'Chart 40'!$E$1</c:f>
              <c:strCache>
                <c:ptCount val="1"/>
                <c:pt idx="0">
                  <c:v>Labor participation rate, %, right-hand scale</c:v>
                </c:pt>
              </c:strCache>
            </c:strRef>
          </c:tx>
          <c:spPr>
            <a:ln w="28575" cap="rnd">
              <a:solidFill>
                <a:schemeClr val="accent4"/>
              </a:solidFill>
              <a:round/>
            </a:ln>
            <a:effectLst/>
          </c:spPr>
          <c:marker>
            <c:symbol val="none"/>
          </c:marker>
          <c:cat>
            <c:numRef>
              <c:f>'Chart 40'!$A$2:$A$14</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'Chart 40'!$E$2:$E$14</c:f>
              <c:numCache>
                <c:formatCode>General</c:formatCode>
                <c:ptCount val="13"/>
                <c:pt idx="0">
                  <c:v>61.2</c:v>
                </c:pt>
                <c:pt idx="1">
                  <c:v>63</c:v>
                </c:pt>
                <c:pt idx="2">
                  <c:v>62.7</c:v>
                </c:pt>
                <c:pt idx="3">
                  <c:v>63.4</c:v>
                </c:pt>
                <c:pt idx="4">
                  <c:v>63.1</c:v>
                </c:pt>
                <c:pt idx="5">
                  <c:v>62.5</c:v>
                </c:pt>
                <c:pt idx="6">
                  <c:v>61</c:v>
                </c:pt>
                <c:pt idx="7">
                  <c:v>60.9</c:v>
                </c:pt>
                <c:pt idx="8">
                  <c:v>58.9</c:v>
                </c:pt>
                <c:pt idx="9">
                  <c:v>59.9</c:v>
                </c:pt>
                <c:pt idx="10">
                  <c:v>58.5</c:v>
                </c:pt>
                <c:pt idx="11">
                  <c:v>57.8</c:v>
                </c:pt>
                <c:pt idx="12">
                  <c:v>58.8</c:v>
                </c:pt>
              </c:numCache>
            </c:numRef>
          </c:val>
          <c:smooth val="0"/>
          <c:extLst>
            <c:ext xmlns:c16="http://schemas.microsoft.com/office/drawing/2014/chart" uri="{C3380CC4-5D6E-409C-BE32-E72D297353CC}">
              <c16:uniqueId val="{00000003-02AB-4A39-B092-B8185657EFE1}"/>
            </c:ext>
          </c:extLst>
        </c:ser>
        <c:dLbls>
          <c:showLegendKey val="0"/>
          <c:showVal val="0"/>
          <c:showCatName val="0"/>
          <c:showSerName val="0"/>
          <c:showPercent val="0"/>
          <c:showBubbleSize val="0"/>
        </c:dLbls>
        <c:marker val="1"/>
        <c:smooth val="0"/>
        <c:axId val="651578432"/>
        <c:axId val="651576792"/>
      </c:lineChart>
      <c:catAx>
        <c:axId val="651625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628288"/>
        <c:crosses val="autoZero"/>
        <c:auto val="1"/>
        <c:lblAlgn val="ctr"/>
        <c:lblOffset val="100"/>
        <c:noMultiLvlLbl val="0"/>
      </c:catAx>
      <c:valAx>
        <c:axId val="651628288"/>
        <c:scaling>
          <c:orientation val="minMax"/>
          <c:min val="8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625008"/>
        <c:crosses val="autoZero"/>
        <c:crossBetween val="between"/>
      </c:valAx>
      <c:valAx>
        <c:axId val="65157679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578432"/>
        <c:crosses val="max"/>
        <c:crossBetween val="between"/>
      </c:valAx>
      <c:catAx>
        <c:axId val="651578432"/>
        <c:scaling>
          <c:orientation val="minMax"/>
        </c:scaling>
        <c:delete val="1"/>
        <c:axPos val="b"/>
        <c:numFmt formatCode="General" sourceLinked="1"/>
        <c:majorTickMark val="out"/>
        <c:minorTickMark val="none"/>
        <c:tickLblPos val="nextTo"/>
        <c:crossAx val="651576792"/>
        <c:crosses val="autoZero"/>
        <c:auto val="1"/>
        <c:lblAlgn val="ctr"/>
        <c:lblOffset val="100"/>
        <c:noMultiLvlLbl val="0"/>
      </c:catAx>
      <c:spPr>
        <a:noFill/>
        <a:ln>
          <a:noFill/>
        </a:ln>
        <a:effectLst/>
      </c:spPr>
    </c:plotArea>
    <c:legend>
      <c:legendPos val="b"/>
      <c:layout>
        <c:manualLayout>
          <c:xMode val="edge"/>
          <c:yMode val="edge"/>
          <c:x val="1.0306624129896223E-2"/>
          <c:y val="0.77539126431219141"/>
          <c:w val="0.98969337587010364"/>
          <c:h val="0.199000541065529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'Chart 41'!$C$1</c:f>
              <c:strCache>
                <c:ptCount val="1"/>
                <c:pt idx="0">
                  <c:v>Job vacancies</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'Chart 41'!$B$2:$B$54</c:f>
              <c:numCache>
                <c:formatCode>0.0</c:formatCode>
                <c:ptCount val="53"/>
                <c:pt idx="0">
                  <c:v>20.741768833371886</c:v>
                </c:pt>
                <c:pt idx="1">
                  <c:v>22.432925972748976</c:v>
                </c:pt>
                <c:pt idx="2">
                  <c:v>21.236110102403948</c:v>
                </c:pt>
                <c:pt idx="3">
                  <c:v>20.450555880631953</c:v>
                </c:pt>
                <c:pt idx="4">
                  <c:v>23.681306554844401</c:v>
                </c:pt>
                <c:pt idx="5">
                  <c:v>22.0771768756276</c:v>
                </c:pt>
                <c:pt idx="6">
                  <c:v>20.719051148999259</c:v>
                </c:pt>
                <c:pt idx="7">
                  <c:v>18.962722852512158</c:v>
                </c:pt>
                <c:pt idx="8">
                  <c:v>22.93847428270201</c:v>
                </c:pt>
                <c:pt idx="9">
                  <c:v>20.104855254160022</c:v>
                </c:pt>
                <c:pt idx="10">
                  <c:v>19.387203828046616</c:v>
                </c:pt>
                <c:pt idx="11">
                  <c:v>18.062485606816612</c:v>
                </c:pt>
                <c:pt idx="12">
                  <c:v>19.474853244486752</c:v>
                </c:pt>
                <c:pt idx="13">
                  <c:v>18.736150378237944</c:v>
                </c:pt>
                <c:pt idx="14">
                  <c:v>18.628067967275015</c:v>
                </c:pt>
                <c:pt idx="15">
                  <c:v>18.613167121153097</c:v>
                </c:pt>
                <c:pt idx="16">
                  <c:v>20.397710153660746</c:v>
                </c:pt>
                <c:pt idx="17">
                  <c:v>20.166242324397189</c:v>
                </c:pt>
                <c:pt idx="18">
                  <c:v>20.671753323369778</c:v>
                </c:pt>
                <c:pt idx="19">
                  <c:v>20.374370050395967</c:v>
                </c:pt>
                <c:pt idx="20">
                  <c:v>21.852056524828296</c:v>
                </c:pt>
                <c:pt idx="21">
                  <c:v>21.011736139214896</c:v>
                </c:pt>
                <c:pt idx="22">
                  <c:v>20.0198544010589</c:v>
                </c:pt>
                <c:pt idx="23">
                  <c:v>22.351185541369592</c:v>
                </c:pt>
                <c:pt idx="24">
                  <c:v>20.994378074490509</c:v>
                </c:pt>
                <c:pt idx="25">
                  <c:v>21.197354681517577</c:v>
                </c:pt>
                <c:pt idx="26">
                  <c:v>21.754914113688681</c:v>
                </c:pt>
                <c:pt idx="27">
                  <c:v>19.674608819345664</c:v>
                </c:pt>
                <c:pt idx="28">
                  <c:v>21.759714158106298</c:v>
                </c:pt>
                <c:pt idx="29">
                  <c:v>20.54840893703453</c:v>
                </c:pt>
                <c:pt idx="30">
                  <c:v>19.93440879276724</c:v>
                </c:pt>
                <c:pt idx="31">
                  <c:v>20.646017699115045</c:v>
                </c:pt>
                <c:pt idx="32">
                  <c:v>20.601751495707969</c:v>
                </c:pt>
                <c:pt idx="33">
                  <c:v>20.153452685421996</c:v>
                </c:pt>
                <c:pt idx="34">
                  <c:v>20.068699012451695</c:v>
                </c:pt>
                <c:pt idx="35">
                  <c:v>20.820820820820821</c:v>
                </c:pt>
                <c:pt idx="36">
                  <c:v>21.118530884808013</c:v>
                </c:pt>
                <c:pt idx="37">
                  <c:v>16.457705126170449</c:v>
                </c:pt>
                <c:pt idx="38">
                  <c:v>17.052631578947366</c:v>
                </c:pt>
                <c:pt idx="39">
                  <c:v>17.109269282814616</c:v>
                </c:pt>
                <c:pt idx="40">
                  <c:v>19.788135593220339</c:v>
                </c:pt>
                <c:pt idx="41">
                  <c:v>17.51525859299711</c:v>
                </c:pt>
                <c:pt idx="42">
                  <c:v>18.153452276182094</c:v>
                </c:pt>
                <c:pt idx="43">
                  <c:v>16.040274281746377</c:v>
                </c:pt>
                <c:pt idx="44">
                  <c:v>16.977480647431385</c:v>
                </c:pt>
                <c:pt idx="45">
                  <c:v>14.953751284686536</c:v>
                </c:pt>
                <c:pt idx="46">
                  <c:v>14.998731071821336</c:v>
                </c:pt>
                <c:pt idx="47">
                  <c:v>14.525601786748284</c:v>
                </c:pt>
                <c:pt idx="48">
                  <c:v>14.8</c:v>
                </c:pt>
                <c:pt idx="49">
                  <c:v>13</c:v>
                </c:pt>
                <c:pt idx="50">
                  <c:v>11.614231108497499</c:v>
                </c:pt>
                <c:pt idx="51">
                  <c:v>12.7</c:v>
                </c:pt>
              </c:numCache>
            </c:numRef>
          </c:xVal>
          <c:yVal>
            <c:numRef>
              <c:f>'Chart 41'!$C$2:$C$54</c:f>
              <c:numCache>
                <c:formatCode>0.0</c:formatCode>
                <c:ptCount val="53"/>
                <c:pt idx="0">
                  <c:v>122.66666666666667</c:v>
                </c:pt>
                <c:pt idx="1">
                  <c:v>83</c:v>
                </c:pt>
                <c:pt idx="2">
                  <c:v>67.666666666666671</c:v>
                </c:pt>
                <c:pt idx="3">
                  <c:v>79.333333333333329</c:v>
                </c:pt>
                <c:pt idx="4">
                  <c:v>93.333333333333329</c:v>
                </c:pt>
                <c:pt idx="5">
                  <c:v>62.333333333333336</c:v>
                </c:pt>
                <c:pt idx="6">
                  <c:v>53</c:v>
                </c:pt>
                <c:pt idx="7">
                  <c:v>49.666666666666664</c:v>
                </c:pt>
                <c:pt idx="8">
                  <c:v>49.333333333333336</c:v>
                </c:pt>
                <c:pt idx="9">
                  <c:v>45.333333333333336</c:v>
                </c:pt>
                <c:pt idx="10">
                  <c:v>31.666666666666668</c:v>
                </c:pt>
                <c:pt idx="11">
                  <c:v>43</c:v>
                </c:pt>
                <c:pt idx="12">
                  <c:v>34</c:v>
                </c:pt>
                <c:pt idx="13">
                  <c:v>24.666666666666668</c:v>
                </c:pt>
                <c:pt idx="14">
                  <c:v>28.333333333333332</c:v>
                </c:pt>
                <c:pt idx="15">
                  <c:v>33.666666666666664</c:v>
                </c:pt>
                <c:pt idx="16">
                  <c:v>43.333333333333336</c:v>
                </c:pt>
                <c:pt idx="17">
                  <c:v>38</c:v>
                </c:pt>
                <c:pt idx="18">
                  <c:v>34.666666666666664</c:v>
                </c:pt>
                <c:pt idx="19">
                  <c:v>38</c:v>
                </c:pt>
                <c:pt idx="20">
                  <c:v>47</c:v>
                </c:pt>
                <c:pt idx="21">
                  <c:v>46.333333333333336</c:v>
                </c:pt>
                <c:pt idx="22">
                  <c:v>40.666666666666664</c:v>
                </c:pt>
                <c:pt idx="23">
                  <c:v>46.333333333333336</c:v>
                </c:pt>
                <c:pt idx="24">
                  <c:v>54.666666666666664</c:v>
                </c:pt>
                <c:pt idx="25">
                  <c:v>50.333333333333336</c:v>
                </c:pt>
                <c:pt idx="26">
                  <c:v>44</c:v>
                </c:pt>
                <c:pt idx="27">
                  <c:v>61.333333333333336</c:v>
                </c:pt>
                <c:pt idx="28">
                  <c:v>61.333333333333336</c:v>
                </c:pt>
                <c:pt idx="29">
                  <c:v>45.333333333333336</c:v>
                </c:pt>
                <c:pt idx="30">
                  <c:v>37</c:v>
                </c:pt>
                <c:pt idx="31">
                  <c:v>41.666666666666664</c:v>
                </c:pt>
                <c:pt idx="32">
                  <c:v>50</c:v>
                </c:pt>
                <c:pt idx="33">
                  <c:v>39.666666666666664</c:v>
                </c:pt>
                <c:pt idx="34">
                  <c:v>29.333333333333332</c:v>
                </c:pt>
                <c:pt idx="35">
                  <c:v>29</c:v>
                </c:pt>
                <c:pt idx="36">
                  <c:v>33.333333333333336</c:v>
                </c:pt>
                <c:pt idx="37">
                  <c:v>23</c:v>
                </c:pt>
                <c:pt idx="38">
                  <c:v>21.333333333333332</c:v>
                </c:pt>
                <c:pt idx="39">
                  <c:v>21</c:v>
                </c:pt>
                <c:pt idx="40">
                  <c:v>24.666666666666668</c:v>
                </c:pt>
                <c:pt idx="41">
                  <c:v>30</c:v>
                </c:pt>
                <c:pt idx="42">
                  <c:v>41.666666666666664</c:v>
                </c:pt>
                <c:pt idx="43">
                  <c:v>61.666666666666664</c:v>
                </c:pt>
                <c:pt idx="44">
                  <c:v>57.333333333333336</c:v>
                </c:pt>
                <c:pt idx="45">
                  <c:v>48.666666666666664</c:v>
                </c:pt>
                <c:pt idx="46">
                  <c:v>36</c:v>
                </c:pt>
                <c:pt idx="47">
                  <c:v>35.666666666666664</c:v>
                </c:pt>
                <c:pt idx="48">
                  <c:v>37.666666666666664</c:v>
                </c:pt>
                <c:pt idx="49">
                  <c:v>30</c:v>
                </c:pt>
                <c:pt idx="50">
                  <c:v>24.6666667</c:v>
                </c:pt>
                <c:pt idx="51">
                  <c:v>26</c:v>
                </c:pt>
                <c:pt idx="52" formatCode="General">
                  <c:v>28.5</c:v>
                </c:pt>
              </c:numCache>
            </c:numRef>
          </c:yVal>
          <c:smooth val="0"/>
          <c:extLst>
            <c:ext xmlns:c16="http://schemas.microsoft.com/office/drawing/2014/chart" uri="{C3380CC4-5D6E-409C-BE32-E72D297353CC}">
              <c16:uniqueId val="{00000000-36B1-4E80-BFC8-C4180A95E519}"/>
            </c:ext>
          </c:extLst>
        </c:ser>
        <c:dLbls>
          <c:showLegendKey val="0"/>
          <c:showVal val="0"/>
          <c:showCatName val="0"/>
          <c:showSerName val="0"/>
          <c:showPercent val="0"/>
          <c:showBubbleSize val="0"/>
        </c:dLbls>
        <c:axId val="544113264"/>
        <c:axId val="544113592"/>
      </c:scatterChart>
      <c:valAx>
        <c:axId val="544113264"/>
        <c:scaling>
          <c:orientation val="minMax"/>
          <c:min val="1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Unemployment rate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4113592"/>
        <c:crosses val="autoZero"/>
        <c:crossBetween val="midCat"/>
      </c:valAx>
      <c:valAx>
        <c:axId val="544113592"/>
        <c:scaling>
          <c:orientation val="minMax"/>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Job vacancies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41132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 42'!$B$1</c:f>
              <c:strCache>
                <c:ptCount val="1"/>
                <c:pt idx="0">
                  <c:v>Republic of Armenia border crossings</c:v>
                </c:pt>
              </c:strCache>
            </c:strRef>
          </c:tx>
          <c:spPr>
            <a:ln w="28575" cap="rnd">
              <a:solidFill>
                <a:schemeClr val="accent1"/>
              </a:solidFill>
              <a:round/>
            </a:ln>
            <a:effectLst/>
          </c:spPr>
          <c:marker>
            <c:symbol val="none"/>
          </c:marker>
          <c:trendline>
            <c:spPr>
              <a:ln w="19050" cap="rnd">
                <a:solidFill>
                  <a:schemeClr val="accent1"/>
                </a:solidFill>
                <a:prstDash val="sysDot"/>
              </a:ln>
              <a:effectLst/>
            </c:spPr>
            <c:trendlineType val="linear"/>
            <c:dispRSqr val="0"/>
            <c:dispEq val="0"/>
          </c:trendline>
          <c:cat>
            <c:numRef>
              <c:f>'Chart 42'!$A$2:$A$14</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'Chart 42'!$B$2:$B$14</c:f>
              <c:numCache>
                <c:formatCode>0</c:formatCode>
                <c:ptCount val="13"/>
                <c:pt idx="0">
                  <c:v>-46684</c:v>
                </c:pt>
                <c:pt idx="1">
                  <c:v>-90504</c:v>
                </c:pt>
                <c:pt idx="2">
                  <c:v>-133315</c:v>
                </c:pt>
                <c:pt idx="3">
                  <c:v>-164503</c:v>
                </c:pt>
                <c:pt idx="4">
                  <c:v>-206175</c:v>
                </c:pt>
                <c:pt idx="5">
                  <c:v>-249613</c:v>
                </c:pt>
                <c:pt idx="6">
                  <c:v>-297783</c:v>
                </c:pt>
                <c:pt idx="7">
                  <c:v>-324680</c:v>
                </c:pt>
                <c:pt idx="8">
                  <c:v>-309363</c:v>
                </c:pt>
                <c:pt idx="9">
                  <c:v>-298857</c:v>
                </c:pt>
                <c:pt idx="10">
                  <c:v>-286765</c:v>
                </c:pt>
                <c:pt idx="11">
                  <c:v>-330639</c:v>
                </c:pt>
                <c:pt idx="12">
                  <c:v>-291907</c:v>
                </c:pt>
              </c:numCache>
            </c:numRef>
          </c:val>
          <c:smooth val="0"/>
          <c:extLst>
            <c:ext xmlns:c16="http://schemas.microsoft.com/office/drawing/2014/chart" uri="{C3380CC4-5D6E-409C-BE32-E72D297353CC}">
              <c16:uniqueId val="{00000001-7C16-4E2A-AE87-C79E9EBA9AD4}"/>
            </c:ext>
          </c:extLst>
        </c:ser>
        <c:dLbls>
          <c:showLegendKey val="0"/>
          <c:showVal val="0"/>
          <c:showCatName val="0"/>
          <c:showSerName val="0"/>
          <c:showPercent val="0"/>
          <c:showBubbleSize val="0"/>
        </c:dLbls>
        <c:smooth val="0"/>
        <c:axId val="725430024"/>
        <c:axId val="725431008"/>
      </c:lineChart>
      <c:catAx>
        <c:axId val="725430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431008"/>
        <c:crosses val="autoZero"/>
        <c:auto val="1"/>
        <c:lblAlgn val="ctr"/>
        <c:lblOffset val="100"/>
        <c:noMultiLvlLbl val="0"/>
      </c:catAx>
      <c:valAx>
        <c:axId val="725431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430024"/>
        <c:crosses val="autoZero"/>
        <c:crossBetween val="between"/>
        <c:dispUnits>
          <c:builtInUnit val="thousands"/>
          <c:dispUnitsLbl>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thousand</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'Chart 43'!$C$1</c:f>
              <c:strCache>
                <c:ptCount val="1"/>
                <c:pt idx="0">
                  <c:v>Contribution to economic growth, right-hand scale</c:v>
                </c:pt>
              </c:strCache>
            </c:strRef>
          </c:tx>
          <c:spPr>
            <a:solidFill>
              <a:schemeClr val="accent2"/>
            </a:solidFill>
            <a:ln>
              <a:noFill/>
            </a:ln>
            <a:effectLst/>
          </c:spPr>
          <c:invertIfNegative val="0"/>
          <c:cat>
            <c:strRef>
              <c:f>'Chart 43'!$A$2:$A$10</c:f>
              <c:strCache>
                <c:ptCount val="9"/>
                <c:pt idx="0">
                  <c:v>2021Q1</c:v>
                </c:pt>
                <c:pt idx="1">
                  <c:v>2021Q2</c:v>
                </c:pt>
                <c:pt idx="2">
                  <c:v>2021Q3</c:v>
                </c:pt>
                <c:pt idx="3">
                  <c:v>2021Q4</c:v>
                </c:pt>
                <c:pt idx="4">
                  <c:v>2022Q1</c:v>
                </c:pt>
                <c:pt idx="5">
                  <c:v>2022Q2</c:v>
                </c:pt>
                <c:pt idx="6">
                  <c:v>2022Q3</c:v>
                </c:pt>
                <c:pt idx="7">
                  <c:v>2022Q4</c:v>
                </c:pt>
                <c:pt idx="8">
                  <c:v>2023Q1</c:v>
                </c:pt>
              </c:strCache>
            </c:strRef>
          </c:cat>
          <c:val>
            <c:numRef>
              <c:f>'Chart 43'!$C$2:$C$10</c:f>
              <c:numCache>
                <c:formatCode>0.0</c:formatCode>
                <c:ptCount val="9"/>
                <c:pt idx="0">
                  <c:v>0.41267382527930718</c:v>
                </c:pt>
                <c:pt idx="1">
                  <c:v>0.25599886342866646</c:v>
                </c:pt>
                <c:pt idx="2">
                  <c:v>0.20857712272968745</c:v>
                </c:pt>
                <c:pt idx="3">
                  <c:v>0.44387797909735333</c:v>
                </c:pt>
                <c:pt idx="4">
                  <c:v>1.1548470785393601</c:v>
                </c:pt>
                <c:pt idx="5">
                  <c:v>1.4741389623027346</c:v>
                </c:pt>
                <c:pt idx="6">
                  <c:v>2.1639249850145599</c:v>
                </c:pt>
                <c:pt idx="7">
                  <c:v>2.2886895333790513</c:v>
                </c:pt>
                <c:pt idx="8">
                  <c:v>2.9168489610317807</c:v>
                </c:pt>
              </c:numCache>
            </c:numRef>
          </c:val>
          <c:extLst>
            <c:ext xmlns:c16="http://schemas.microsoft.com/office/drawing/2014/chart" uri="{C3380CC4-5D6E-409C-BE32-E72D297353CC}">
              <c16:uniqueId val="{00000000-4EAB-4769-9C42-726B524D78A9}"/>
            </c:ext>
          </c:extLst>
        </c:ser>
        <c:dLbls>
          <c:showLegendKey val="0"/>
          <c:showVal val="0"/>
          <c:showCatName val="0"/>
          <c:showSerName val="0"/>
          <c:showPercent val="0"/>
          <c:showBubbleSize val="0"/>
        </c:dLbls>
        <c:gapWidth val="150"/>
        <c:axId val="651543664"/>
        <c:axId val="651547928"/>
      </c:barChart>
      <c:lineChart>
        <c:grouping val="standard"/>
        <c:varyColors val="0"/>
        <c:ser>
          <c:idx val="0"/>
          <c:order val="0"/>
          <c:tx>
            <c:strRef>
              <c:f>'Chart 43'!$B$1</c:f>
              <c:strCache>
                <c:ptCount val="1"/>
                <c:pt idx="0">
                  <c:v>IT industry output growth</c:v>
                </c:pt>
              </c:strCache>
            </c:strRef>
          </c:tx>
          <c:spPr>
            <a:ln w="28575" cap="rnd">
              <a:solidFill>
                <a:schemeClr val="accent1"/>
              </a:solidFill>
              <a:round/>
            </a:ln>
            <a:effectLst/>
          </c:spPr>
          <c:marker>
            <c:symbol val="none"/>
          </c:marker>
          <c:cat>
            <c:strRef>
              <c:f>'Chart 43'!$A$2:$A$10</c:f>
              <c:strCache>
                <c:ptCount val="9"/>
                <c:pt idx="0">
                  <c:v>2021Q1</c:v>
                </c:pt>
                <c:pt idx="1">
                  <c:v>2021Q2</c:v>
                </c:pt>
                <c:pt idx="2">
                  <c:v>2021Q3</c:v>
                </c:pt>
                <c:pt idx="3">
                  <c:v>2021Q4</c:v>
                </c:pt>
                <c:pt idx="4">
                  <c:v>2022Q1</c:v>
                </c:pt>
                <c:pt idx="5">
                  <c:v>2022Q2</c:v>
                </c:pt>
                <c:pt idx="6">
                  <c:v>2022Q3</c:v>
                </c:pt>
                <c:pt idx="7">
                  <c:v>2022Q4</c:v>
                </c:pt>
                <c:pt idx="8">
                  <c:v>2023Q1</c:v>
                </c:pt>
              </c:strCache>
            </c:strRef>
          </c:cat>
          <c:val>
            <c:numRef>
              <c:f>'Chart 43'!$B$2:$B$10</c:f>
              <c:numCache>
                <c:formatCode>General</c:formatCode>
                <c:ptCount val="9"/>
                <c:pt idx="0">
                  <c:v>11.834921169714491</c:v>
                </c:pt>
                <c:pt idx="1">
                  <c:v>11.83732010610936</c:v>
                </c:pt>
                <c:pt idx="2">
                  <c:v>7.6614865586682583</c:v>
                </c:pt>
                <c:pt idx="3">
                  <c:v>15.273480227436195</c:v>
                </c:pt>
                <c:pt idx="4">
                  <c:v>24.440036044275274</c:v>
                </c:pt>
                <c:pt idx="5">
                  <c:v>29.657957055222596</c:v>
                </c:pt>
                <c:pt idx="6">
                  <c:v>49.739315359813361</c:v>
                </c:pt>
                <c:pt idx="7">
                  <c:v>59.524356531709401</c:v>
                </c:pt>
                <c:pt idx="8">
                  <c:v>54.470202075333248</c:v>
                </c:pt>
              </c:numCache>
            </c:numRef>
          </c:val>
          <c:smooth val="0"/>
          <c:extLst>
            <c:ext xmlns:c16="http://schemas.microsoft.com/office/drawing/2014/chart" uri="{C3380CC4-5D6E-409C-BE32-E72D297353CC}">
              <c16:uniqueId val="{00000001-4EAB-4769-9C42-726B524D78A9}"/>
            </c:ext>
          </c:extLst>
        </c:ser>
        <c:dLbls>
          <c:showLegendKey val="0"/>
          <c:showVal val="0"/>
          <c:showCatName val="0"/>
          <c:showSerName val="0"/>
          <c:showPercent val="0"/>
          <c:showBubbleSize val="0"/>
        </c:dLbls>
        <c:marker val="1"/>
        <c:smooth val="0"/>
        <c:axId val="651623368"/>
        <c:axId val="651624024"/>
      </c:lineChart>
      <c:catAx>
        <c:axId val="651623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624024"/>
        <c:crosses val="autoZero"/>
        <c:auto val="1"/>
        <c:lblAlgn val="ctr"/>
        <c:lblOffset val="100"/>
        <c:noMultiLvlLbl val="0"/>
      </c:catAx>
      <c:valAx>
        <c:axId val="6516240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623368"/>
        <c:crosses val="autoZero"/>
        <c:crossBetween val="between"/>
      </c:valAx>
      <c:valAx>
        <c:axId val="651547928"/>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543664"/>
        <c:crosses val="max"/>
        <c:crossBetween val="between"/>
      </c:valAx>
      <c:catAx>
        <c:axId val="651543664"/>
        <c:scaling>
          <c:orientation val="minMax"/>
        </c:scaling>
        <c:delete val="1"/>
        <c:axPos val="b"/>
        <c:numFmt formatCode="General" sourceLinked="1"/>
        <c:majorTickMark val="out"/>
        <c:minorTickMark val="none"/>
        <c:tickLblPos val="nextTo"/>
        <c:crossAx val="65154792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062569092193432"/>
          <c:y val="5.6867891513560802E-2"/>
          <c:w val="0.77937430907806571"/>
          <c:h val="0.5993941210104643"/>
        </c:manualLayout>
      </c:layout>
      <c:lineChart>
        <c:grouping val="standard"/>
        <c:varyColors val="0"/>
        <c:ser>
          <c:idx val="0"/>
          <c:order val="0"/>
          <c:tx>
            <c:strRef>
              <c:f>'Chart 44'!$B$1</c:f>
              <c:strCache>
                <c:ptCount val="1"/>
                <c:pt idx="0">
                  <c:v>Actual wage received by Armenia non-resident individuals</c:v>
                </c:pt>
              </c:strCache>
            </c:strRef>
          </c:tx>
          <c:spPr>
            <a:ln w="28575" cap="rnd">
              <a:solidFill>
                <a:schemeClr val="accent1"/>
              </a:solidFill>
              <a:round/>
            </a:ln>
            <a:effectLst/>
          </c:spPr>
          <c:marker>
            <c:symbol val="none"/>
          </c:marker>
          <c:cat>
            <c:strRef>
              <c:f>'Chart 44'!$A$2:$A$17</c:f>
              <c:strCache>
                <c:ptCount val="16"/>
                <c:pt idx="0">
                  <c:v>2022-01</c:v>
                </c:pt>
                <c:pt idx="1">
                  <c:v>02</c:v>
                </c:pt>
                <c:pt idx="2">
                  <c:v>03</c:v>
                </c:pt>
                <c:pt idx="3">
                  <c:v>04</c:v>
                </c:pt>
                <c:pt idx="4">
                  <c:v>05</c:v>
                </c:pt>
                <c:pt idx="5">
                  <c:v>06</c:v>
                </c:pt>
                <c:pt idx="6">
                  <c:v>07</c:v>
                </c:pt>
                <c:pt idx="7">
                  <c:v>08</c:v>
                </c:pt>
                <c:pt idx="8">
                  <c:v>09</c:v>
                </c:pt>
                <c:pt idx="9">
                  <c:v>10</c:v>
                </c:pt>
                <c:pt idx="10">
                  <c:v>11</c:v>
                </c:pt>
                <c:pt idx="11">
                  <c:v>12</c:v>
                </c:pt>
                <c:pt idx="12">
                  <c:v>2023-01</c:v>
                </c:pt>
                <c:pt idx="13">
                  <c:v>02</c:v>
                </c:pt>
                <c:pt idx="14">
                  <c:v>03</c:v>
                </c:pt>
                <c:pt idx="15">
                  <c:v>04</c:v>
                </c:pt>
              </c:strCache>
            </c:strRef>
          </c:cat>
          <c:val>
            <c:numRef>
              <c:f>'Chart 44'!$B$2:$B$17</c:f>
              <c:numCache>
                <c:formatCode>0</c:formatCode>
                <c:ptCount val="16"/>
                <c:pt idx="0">
                  <c:v>455</c:v>
                </c:pt>
                <c:pt idx="1">
                  <c:v>454</c:v>
                </c:pt>
                <c:pt idx="2">
                  <c:v>653</c:v>
                </c:pt>
                <c:pt idx="3">
                  <c:v>882</c:v>
                </c:pt>
                <c:pt idx="4">
                  <c:v>935</c:v>
                </c:pt>
                <c:pt idx="5">
                  <c:v>1008</c:v>
                </c:pt>
                <c:pt idx="6">
                  <c:v>1099</c:v>
                </c:pt>
                <c:pt idx="7">
                  <c:v>1037</c:v>
                </c:pt>
                <c:pt idx="8">
                  <c:v>1096</c:v>
                </c:pt>
                <c:pt idx="9">
                  <c:v>1113</c:v>
                </c:pt>
                <c:pt idx="10">
                  <c:v>1134</c:v>
                </c:pt>
                <c:pt idx="11">
                  <c:v>1132</c:v>
                </c:pt>
                <c:pt idx="12">
                  <c:v>1133.909840362729</c:v>
                </c:pt>
                <c:pt idx="13">
                  <c:v>1060.4536088813481</c:v>
                </c:pt>
                <c:pt idx="14">
                  <c:v>1191.0323776322475</c:v>
                </c:pt>
                <c:pt idx="15">
                  <c:v>1070.9812068471249</c:v>
                </c:pt>
              </c:numCache>
            </c:numRef>
          </c:val>
          <c:smooth val="0"/>
          <c:extLst>
            <c:ext xmlns:c16="http://schemas.microsoft.com/office/drawing/2014/chart" uri="{C3380CC4-5D6E-409C-BE32-E72D297353CC}">
              <c16:uniqueId val="{00000000-AFC7-4524-982E-692F4B9899D9}"/>
            </c:ext>
          </c:extLst>
        </c:ser>
        <c:ser>
          <c:idx val="1"/>
          <c:order val="1"/>
          <c:tx>
            <c:strRef>
              <c:f>'Chart 44'!$C$1</c:f>
              <c:strCache>
                <c:ptCount val="1"/>
                <c:pt idx="0">
                  <c:v>Average wage in IT industry</c:v>
                </c:pt>
              </c:strCache>
            </c:strRef>
          </c:tx>
          <c:spPr>
            <a:ln w="28575" cap="rnd">
              <a:solidFill>
                <a:schemeClr val="accent2"/>
              </a:solidFill>
              <a:round/>
            </a:ln>
            <a:effectLst/>
          </c:spPr>
          <c:marker>
            <c:symbol val="none"/>
          </c:marker>
          <c:cat>
            <c:strRef>
              <c:f>'Chart 44'!$A$2:$A$17</c:f>
              <c:strCache>
                <c:ptCount val="16"/>
                <c:pt idx="0">
                  <c:v>2022-01</c:v>
                </c:pt>
                <c:pt idx="1">
                  <c:v>02</c:v>
                </c:pt>
                <c:pt idx="2">
                  <c:v>03</c:v>
                </c:pt>
                <c:pt idx="3">
                  <c:v>04</c:v>
                </c:pt>
                <c:pt idx="4">
                  <c:v>05</c:v>
                </c:pt>
                <c:pt idx="5">
                  <c:v>06</c:v>
                </c:pt>
                <c:pt idx="6">
                  <c:v>07</c:v>
                </c:pt>
                <c:pt idx="7">
                  <c:v>08</c:v>
                </c:pt>
                <c:pt idx="8">
                  <c:v>09</c:v>
                </c:pt>
                <c:pt idx="9">
                  <c:v>10</c:v>
                </c:pt>
                <c:pt idx="10">
                  <c:v>11</c:v>
                </c:pt>
                <c:pt idx="11">
                  <c:v>12</c:v>
                </c:pt>
                <c:pt idx="12">
                  <c:v>2023-01</c:v>
                </c:pt>
                <c:pt idx="13">
                  <c:v>02</c:v>
                </c:pt>
                <c:pt idx="14">
                  <c:v>03</c:v>
                </c:pt>
                <c:pt idx="15">
                  <c:v>04</c:v>
                </c:pt>
              </c:strCache>
            </c:strRef>
          </c:cat>
          <c:val>
            <c:numRef>
              <c:f>'Chart 44'!$C$2:$C$17</c:f>
              <c:numCache>
                <c:formatCode>0</c:formatCode>
                <c:ptCount val="16"/>
                <c:pt idx="0">
                  <c:v>610.93799999999999</c:v>
                </c:pt>
                <c:pt idx="1">
                  <c:v>630.81299999999999</c:v>
                </c:pt>
                <c:pt idx="2">
                  <c:v>718.78800000000001</c:v>
                </c:pt>
                <c:pt idx="3">
                  <c:v>736.56700000000001</c:v>
                </c:pt>
                <c:pt idx="4">
                  <c:v>728.09199999999998</c:v>
                </c:pt>
                <c:pt idx="5">
                  <c:v>756.601</c:v>
                </c:pt>
                <c:pt idx="6">
                  <c:v>786.18600000000004</c:v>
                </c:pt>
                <c:pt idx="7">
                  <c:v>806.63699999999994</c:v>
                </c:pt>
                <c:pt idx="8">
                  <c:v>810.875</c:v>
                </c:pt>
                <c:pt idx="9">
                  <c:v>817.43700000000001</c:v>
                </c:pt>
                <c:pt idx="10">
                  <c:v>840.98400000000004</c:v>
                </c:pt>
                <c:pt idx="11">
                  <c:v>945.00199999999995</c:v>
                </c:pt>
                <c:pt idx="12">
                  <c:v>848.68899999999996</c:v>
                </c:pt>
                <c:pt idx="13">
                  <c:v>867.88099999999997</c:v>
                </c:pt>
                <c:pt idx="14">
                  <c:v>935.37599999999998</c:v>
                </c:pt>
                <c:pt idx="15">
                  <c:v>896.98500000000001</c:v>
                </c:pt>
              </c:numCache>
            </c:numRef>
          </c:val>
          <c:smooth val="0"/>
          <c:extLst>
            <c:ext xmlns:c16="http://schemas.microsoft.com/office/drawing/2014/chart" uri="{C3380CC4-5D6E-409C-BE32-E72D297353CC}">
              <c16:uniqueId val="{00000001-AFC7-4524-982E-692F4B9899D9}"/>
            </c:ext>
          </c:extLst>
        </c:ser>
        <c:dLbls>
          <c:showLegendKey val="0"/>
          <c:showVal val="0"/>
          <c:showCatName val="0"/>
          <c:showSerName val="0"/>
          <c:showPercent val="0"/>
          <c:showBubbleSize val="0"/>
        </c:dLbls>
        <c:smooth val="0"/>
        <c:axId val="611209912"/>
        <c:axId val="611203680"/>
      </c:lineChart>
      <c:catAx>
        <c:axId val="611209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203680"/>
        <c:crosses val="autoZero"/>
        <c:auto val="1"/>
        <c:lblAlgn val="ctr"/>
        <c:lblOffset val="100"/>
        <c:noMultiLvlLbl val="0"/>
      </c:catAx>
      <c:valAx>
        <c:axId val="611203680"/>
        <c:scaling>
          <c:orientation val="minMax"/>
          <c:max val="1200"/>
          <c:min val="4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thousand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1209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'Chart 45'!$D$1</c:f>
              <c:strCache>
                <c:ptCount val="1"/>
                <c:pt idx="0">
                  <c:v>Variance (right-hand scale)</c:v>
                </c:pt>
              </c:strCache>
            </c:strRef>
          </c:tx>
          <c:spPr>
            <a:solidFill>
              <a:schemeClr val="accent3"/>
            </a:solidFill>
            <a:ln>
              <a:noFill/>
            </a:ln>
            <a:effectLst/>
          </c:spPr>
          <c:invertIfNegative val="0"/>
          <c:cat>
            <c:strRef>
              <c:f>'Chart 45'!$A$2:$A$172</c:f>
              <c:strCache>
                <c:ptCount val="171"/>
                <c:pt idx="0">
                  <c:v>2009M01</c:v>
                </c:pt>
                <c:pt idx="1">
                  <c:v>2009M02</c:v>
                </c:pt>
                <c:pt idx="2">
                  <c:v>2009M03</c:v>
                </c:pt>
                <c:pt idx="3">
                  <c:v>2009M04</c:v>
                </c:pt>
                <c:pt idx="4">
                  <c:v>2009M05</c:v>
                </c:pt>
                <c:pt idx="5">
                  <c:v>2009M06</c:v>
                </c:pt>
                <c:pt idx="6">
                  <c:v>2009M07</c:v>
                </c:pt>
                <c:pt idx="7">
                  <c:v>2009M08</c:v>
                </c:pt>
                <c:pt idx="8">
                  <c:v>2009M09</c:v>
                </c:pt>
                <c:pt idx="9">
                  <c:v>2009M10</c:v>
                </c:pt>
                <c:pt idx="10">
                  <c:v>2009M11</c:v>
                </c:pt>
                <c:pt idx="11">
                  <c:v>2009M12</c:v>
                </c:pt>
                <c:pt idx="12">
                  <c:v>2010M01</c:v>
                </c:pt>
                <c:pt idx="13">
                  <c:v>2010M02</c:v>
                </c:pt>
                <c:pt idx="14">
                  <c:v>2010M03</c:v>
                </c:pt>
                <c:pt idx="15">
                  <c:v>2010M04</c:v>
                </c:pt>
                <c:pt idx="16">
                  <c:v>2010M05</c:v>
                </c:pt>
                <c:pt idx="17">
                  <c:v>2010M06</c:v>
                </c:pt>
                <c:pt idx="18">
                  <c:v>2010M07</c:v>
                </c:pt>
                <c:pt idx="19">
                  <c:v>2010M08</c:v>
                </c:pt>
                <c:pt idx="20">
                  <c:v>2010M09</c:v>
                </c:pt>
                <c:pt idx="21">
                  <c:v>2010M10</c:v>
                </c:pt>
                <c:pt idx="22">
                  <c:v>2010M11</c:v>
                </c:pt>
                <c:pt idx="23">
                  <c:v>2010M12</c:v>
                </c:pt>
                <c:pt idx="24">
                  <c:v>2011M01</c:v>
                </c:pt>
                <c:pt idx="25">
                  <c:v>2011M02</c:v>
                </c:pt>
                <c:pt idx="26">
                  <c:v>2011M03</c:v>
                </c:pt>
                <c:pt idx="27">
                  <c:v>2011M04</c:v>
                </c:pt>
                <c:pt idx="28">
                  <c:v>2011M05</c:v>
                </c:pt>
                <c:pt idx="29">
                  <c:v>2011M06</c:v>
                </c:pt>
                <c:pt idx="30">
                  <c:v>2011M07</c:v>
                </c:pt>
                <c:pt idx="31">
                  <c:v>2011M08</c:v>
                </c:pt>
                <c:pt idx="32">
                  <c:v>2011M09</c:v>
                </c:pt>
                <c:pt idx="33">
                  <c:v>2011M10</c:v>
                </c:pt>
                <c:pt idx="34">
                  <c:v>2011M11</c:v>
                </c:pt>
                <c:pt idx="35">
                  <c:v>2011M12</c:v>
                </c:pt>
                <c:pt idx="36">
                  <c:v>2012M01</c:v>
                </c:pt>
                <c:pt idx="37">
                  <c:v>2012M02</c:v>
                </c:pt>
                <c:pt idx="38">
                  <c:v>2012M03</c:v>
                </c:pt>
                <c:pt idx="39">
                  <c:v>2012M04</c:v>
                </c:pt>
                <c:pt idx="40">
                  <c:v>2012M05</c:v>
                </c:pt>
                <c:pt idx="41">
                  <c:v>2012M06</c:v>
                </c:pt>
                <c:pt idx="42">
                  <c:v>2012M07</c:v>
                </c:pt>
                <c:pt idx="43">
                  <c:v>2012M08</c:v>
                </c:pt>
                <c:pt idx="44">
                  <c:v>2012M09</c:v>
                </c:pt>
                <c:pt idx="45">
                  <c:v>2012M10</c:v>
                </c:pt>
                <c:pt idx="46">
                  <c:v>2012M11</c:v>
                </c:pt>
                <c:pt idx="47">
                  <c:v>2012M12</c:v>
                </c:pt>
                <c:pt idx="48">
                  <c:v>2013M1</c:v>
                </c:pt>
                <c:pt idx="49">
                  <c:v>2013M2</c:v>
                </c:pt>
                <c:pt idx="50">
                  <c:v>2013M3</c:v>
                </c:pt>
                <c:pt idx="51">
                  <c:v>2013M4</c:v>
                </c:pt>
                <c:pt idx="52">
                  <c:v>2013M5</c:v>
                </c:pt>
                <c:pt idx="53">
                  <c:v>2013M6</c:v>
                </c:pt>
                <c:pt idx="54">
                  <c:v>2013M7</c:v>
                </c:pt>
                <c:pt idx="55">
                  <c:v>2013M8</c:v>
                </c:pt>
                <c:pt idx="56">
                  <c:v>2013M9</c:v>
                </c:pt>
                <c:pt idx="57">
                  <c:v>2013M10</c:v>
                </c:pt>
                <c:pt idx="58">
                  <c:v>2013M11</c:v>
                </c:pt>
                <c:pt idx="59">
                  <c:v>2013M12</c:v>
                </c:pt>
                <c:pt idx="60">
                  <c:v>2014M1</c:v>
                </c:pt>
                <c:pt idx="61">
                  <c:v>2014M2</c:v>
                </c:pt>
                <c:pt idx="62">
                  <c:v>2014M3</c:v>
                </c:pt>
                <c:pt idx="63">
                  <c:v>2014M4</c:v>
                </c:pt>
                <c:pt idx="64">
                  <c:v>2014M5</c:v>
                </c:pt>
                <c:pt idx="65">
                  <c:v>2014M6</c:v>
                </c:pt>
                <c:pt idx="66">
                  <c:v>2014M7</c:v>
                </c:pt>
                <c:pt idx="67">
                  <c:v>2014M8</c:v>
                </c:pt>
                <c:pt idx="68">
                  <c:v>2014M9</c:v>
                </c:pt>
                <c:pt idx="69">
                  <c:v>2014M10</c:v>
                </c:pt>
                <c:pt idx="70">
                  <c:v>2014M11</c:v>
                </c:pt>
                <c:pt idx="71">
                  <c:v>2014M12</c:v>
                </c:pt>
                <c:pt idx="72">
                  <c:v>2015M1</c:v>
                </c:pt>
                <c:pt idx="73">
                  <c:v>2015M2</c:v>
                </c:pt>
                <c:pt idx="74">
                  <c:v>2015M3</c:v>
                </c:pt>
                <c:pt idx="75">
                  <c:v>2015M4</c:v>
                </c:pt>
                <c:pt idx="76">
                  <c:v>2015M5</c:v>
                </c:pt>
                <c:pt idx="77">
                  <c:v>2015M6</c:v>
                </c:pt>
                <c:pt idx="78">
                  <c:v>2015M7</c:v>
                </c:pt>
                <c:pt idx="79">
                  <c:v>2015M8</c:v>
                </c:pt>
                <c:pt idx="80">
                  <c:v>2015M9</c:v>
                </c:pt>
                <c:pt idx="81">
                  <c:v>2015M10</c:v>
                </c:pt>
                <c:pt idx="82">
                  <c:v>2015M11</c:v>
                </c:pt>
                <c:pt idx="83">
                  <c:v>2015M12</c:v>
                </c:pt>
                <c:pt idx="84">
                  <c:v>2016M1</c:v>
                </c:pt>
                <c:pt idx="85">
                  <c:v>2016M2</c:v>
                </c:pt>
                <c:pt idx="86">
                  <c:v>2016M3</c:v>
                </c:pt>
                <c:pt idx="87">
                  <c:v>2016M4</c:v>
                </c:pt>
                <c:pt idx="88">
                  <c:v>2016M5</c:v>
                </c:pt>
                <c:pt idx="89">
                  <c:v>2016M6</c:v>
                </c:pt>
                <c:pt idx="90">
                  <c:v>2016M7</c:v>
                </c:pt>
                <c:pt idx="91">
                  <c:v>2016M8</c:v>
                </c:pt>
                <c:pt idx="92">
                  <c:v>2016M9</c:v>
                </c:pt>
                <c:pt idx="93">
                  <c:v>2016M10</c:v>
                </c:pt>
                <c:pt idx="94">
                  <c:v>2016M11</c:v>
                </c:pt>
                <c:pt idx="95">
                  <c:v>2016M12</c:v>
                </c:pt>
                <c:pt idx="96">
                  <c:v>2017M1</c:v>
                </c:pt>
                <c:pt idx="97">
                  <c:v>2017M2</c:v>
                </c:pt>
                <c:pt idx="98">
                  <c:v>2017M3</c:v>
                </c:pt>
                <c:pt idx="99">
                  <c:v>2017M4</c:v>
                </c:pt>
                <c:pt idx="100">
                  <c:v>2017M5</c:v>
                </c:pt>
                <c:pt idx="101">
                  <c:v>2017M6</c:v>
                </c:pt>
                <c:pt idx="102">
                  <c:v>2017M7</c:v>
                </c:pt>
                <c:pt idx="103">
                  <c:v>2017M8</c:v>
                </c:pt>
                <c:pt idx="104">
                  <c:v>2017M9</c:v>
                </c:pt>
                <c:pt idx="105">
                  <c:v>2017M10</c:v>
                </c:pt>
                <c:pt idx="106">
                  <c:v>2017M11</c:v>
                </c:pt>
                <c:pt idx="107">
                  <c:v>2017M12</c:v>
                </c:pt>
                <c:pt idx="108">
                  <c:v>2018M1</c:v>
                </c:pt>
                <c:pt idx="109">
                  <c:v>2018M2</c:v>
                </c:pt>
                <c:pt idx="110">
                  <c:v>2018M3</c:v>
                </c:pt>
                <c:pt idx="111">
                  <c:v>2018M4</c:v>
                </c:pt>
                <c:pt idx="112">
                  <c:v>2018M5</c:v>
                </c:pt>
                <c:pt idx="113">
                  <c:v>2018M6</c:v>
                </c:pt>
                <c:pt idx="114">
                  <c:v>2018M7</c:v>
                </c:pt>
                <c:pt idx="115">
                  <c:v>2018M8</c:v>
                </c:pt>
                <c:pt idx="116">
                  <c:v>2018M9</c:v>
                </c:pt>
                <c:pt idx="117">
                  <c:v>2018M10</c:v>
                </c:pt>
                <c:pt idx="118">
                  <c:v>2018M11</c:v>
                </c:pt>
                <c:pt idx="119">
                  <c:v>2018M12</c:v>
                </c:pt>
                <c:pt idx="120">
                  <c:v>2019M1</c:v>
                </c:pt>
                <c:pt idx="121">
                  <c:v>2019M2</c:v>
                </c:pt>
                <c:pt idx="122">
                  <c:v>2019M3</c:v>
                </c:pt>
                <c:pt idx="123">
                  <c:v>2019M4</c:v>
                </c:pt>
                <c:pt idx="124">
                  <c:v>2019M5</c:v>
                </c:pt>
                <c:pt idx="125">
                  <c:v>2019M6</c:v>
                </c:pt>
                <c:pt idx="126">
                  <c:v>2019M7</c:v>
                </c:pt>
                <c:pt idx="127">
                  <c:v>2019M8</c:v>
                </c:pt>
                <c:pt idx="128">
                  <c:v>2019M9</c:v>
                </c:pt>
                <c:pt idx="129">
                  <c:v>2019M10</c:v>
                </c:pt>
                <c:pt idx="130">
                  <c:v>2019M11</c:v>
                </c:pt>
                <c:pt idx="131">
                  <c:v>2019M12</c:v>
                </c:pt>
                <c:pt idx="132">
                  <c:v>2020M1</c:v>
                </c:pt>
                <c:pt idx="133">
                  <c:v>2020M2</c:v>
                </c:pt>
                <c:pt idx="134">
                  <c:v>2020M3</c:v>
                </c:pt>
                <c:pt idx="135">
                  <c:v>2020M4</c:v>
                </c:pt>
                <c:pt idx="136">
                  <c:v>2020M5</c:v>
                </c:pt>
                <c:pt idx="137">
                  <c:v>2020M6</c:v>
                </c:pt>
                <c:pt idx="138">
                  <c:v>2020M7</c:v>
                </c:pt>
                <c:pt idx="139">
                  <c:v>2020M8</c:v>
                </c:pt>
                <c:pt idx="140">
                  <c:v>2020M9</c:v>
                </c:pt>
                <c:pt idx="141">
                  <c:v>2020M10</c:v>
                </c:pt>
                <c:pt idx="142">
                  <c:v>2020M11</c:v>
                </c:pt>
                <c:pt idx="143">
                  <c:v>2020M12</c:v>
                </c:pt>
                <c:pt idx="144">
                  <c:v>2021M1</c:v>
                </c:pt>
                <c:pt idx="145">
                  <c:v>2021M2</c:v>
                </c:pt>
                <c:pt idx="146">
                  <c:v>2021M3</c:v>
                </c:pt>
                <c:pt idx="147">
                  <c:v>2021M4</c:v>
                </c:pt>
                <c:pt idx="148">
                  <c:v>2021M5</c:v>
                </c:pt>
                <c:pt idx="149">
                  <c:v>2021M6</c:v>
                </c:pt>
                <c:pt idx="150">
                  <c:v>2021M7</c:v>
                </c:pt>
                <c:pt idx="151">
                  <c:v>2021M8</c:v>
                </c:pt>
                <c:pt idx="152">
                  <c:v>2021M9</c:v>
                </c:pt>
                <c:pt idx="153">
                  <c:v>2021M10</c:v>
                </c:pt>
                <c:pt idx="154">
                  <c:v>2021M11</c:v>
                </c:pt>
                <c:pt idx="155">
                  <c:v>2021M12</c:v>
                </c:pt>
                <c:pt idx="156">
                  <c:v>2022M1</c:v>
                </c:pt>
                <c:pt idx="157">
                  <c:v>2022M2</c:v>
                </c:pt>
                <c:pt idx="158">
                  <c:v>2022M3</c:v>
                </c:pt>
                <c:pt idx="159">
                  <c:v>2022M4</c:v>
                </c:pt>
                <c:pt idx="160">
                  <c:v>2022M5</c:v>
                </c:pt>
                <c:pt idx="161">
                  <c:v>2022M6</c:v>
                </c:pt>
                <c:pt idx="162">
                  <c:v>2022M7</c:v>
                </c:pt>
                <c:pt idx="163">
                  <c:v>2022M8</c:v>
                </c:pt>
                <c:pt idx="164">
                  <c:v>2022M9</c:v>
                </c:pt>
                <c:pt idx="165">
                  <c:v>2022M10</c:v>
                </c:pt>
                <c:pt idx="166">
                  <c:v>2022M11</c:v>
                </c:pt>
                <c:pt idx="167">
                  <c:v>2022M12</c:v>
                </c:pt>
                <c:pt idx="168">
                  <c:v>2023M1</c:v>
                </c:pt>
                <c:pt idx="169">
                  <c:v>2023M2</c:v>
                </c:pt>
                <c:pt idx="170">
                  <c:v>2023M3</c:v>
                </c:pt>
              </c:strCache>
            </c:strRef>
          </c:cat>
          <c:val>
            <c:numRef>
              <c:f>'Chart 45'!$D$2:$D$172</c:f>
              <c:numCache>
                <c:formatCode>0</c:formatCode>
                <c:ptCount val="171"/>
                <c:pt idx="0">
                  <c:v>18341.739399999999</c:v>
                </c:pt>
                <c:pt idx="1">
                  <c:v>26293.638199999998</c:v>
                </c:pt>
                <c:pt idx="2">
                  <c:v>9227.0907999999981</c:v>
                </c:pt>
                <c:pt idx="3">
                  <c:v>6844.9326000000001</c:v>
                </c:pt>
                <c:pt idx="4">
                  <c:v>16715.735900000003</c:v>
                </c:pt>
                <c:pt idx="5">
                  <c:v>17658.802000000003</c:v>
                </c:pt>
                <c:pt idx="6">
                  <c:v>21023.0317</c:v>
                </c:pt>
                <c:pt idx="7">
                  <c:v>21445.731299999999</c:v>
                </c:pt>
                <c:pt idx="8">
                  <c:v>19443.175899999995</c:v>
                </c:pt>
                <c:pt idx="9">
                  <c:v>16088.831399999995</c:v>
                </c:pt>
                <c:pt idx="10">
                  <c:v>16692.230600000003</c:v>
                </c:pt>
                <c:pt idx="11">
                  <c:v>9417.2392</c:v>
                </c:pt>
                <c:pt idx="12">
                  <c:v>13840.310700000002</c:v>
                </c:pt>
                <c:pt idx="13">
                  <c:v>17921.260899999997</c:v>
                </c:pt>
                <c:pt idx="14">
                  <c:v>10595.368300000002</c:v>
                </c:pt>
                <c:pt idx="15">
                  <c:v>14108.028099999996</c:v>
                </c:pt>
                <c:pt idx="16">
                  <c:v>11093.1829</c:v>
                </c:pt>
                <c:pt idx="17">
                  <c:v>12004.982600000003</c:v>
                </c:pt>
                <c:pt idx="18">
                  <c:v>15985.833899999998</c:v>
                </c:pt>
                <c:pt idx="19">
                  <c:v>14849.445600000006</c:v>
                </c:pt>
                <c:pt idx="20">
                  <c:v>17690.719399999998</c:v>
                </c:pt>
                <c:pt idx="21">
                  <c:v>19062.672800000004</c:v>
                </c:pt>
                <c:pt idx="22">
                  <c:v>22100.9683</c:v>
                </c:pt>
                <c:pt idx="23">
                  <c:v>9063.6232000000018</c:v>
                </c:pt>
                <c:pt idx="24">
                  <c:v>14694.593500000003</c:v>
                </c:pt>
                <c:pt idx="25">
                  <c:v>13783.826300000001</c:v>
                </c:pt>
                <c:pt idx="26">
                  <c:v>15619.797100000003</c:v>
                </c:pt>
                <c:pt idx="27">
                  <c:v>11566.804500000002</c:v>
                </c:pt>
                <c:pt idx="28">
                  <c:v>10512.175099999993</c:v>
                </c:pt>
                <c:pt idx="29">
                  <c:v>11522.884300000002</c:v>
                </c:pt>
                <c:pt idx="30">
                  <c:v>11046.220400000002</c:v>
                </c:pt>
                <c:pt idx="31">
                  <c:v>9392.6640000000043</c:v>
                </c:pt>
                <c:pt idx="32">
                  <c:v>8430.7749000000003</c:v>
                </c:pt>
                <c:pt idx="33">
                  <c:v>7598.865600000001</c:v>
                </c:pt>
                <c:pt idx="34">
                  <c:v>7171.2551000000021</c:v>
                </c:pt>
                <c:pt idx="35">
                  <c:v>6367.1508000000031</c:v>
                </c:pt>
                <c:pt idx="36">
                  <c:v>11693.715099999998</c:v>
                </c:pt>
                <c:pt idx="37">
                  <c:v>9869.0051000000021</c:v>
                </c:pt>
                <c:pt idx="38">
                  <c:v>9095.5447999999997</c:v>
                </c:pt>
                <c:pt idx="39">
                  <c:v>10127.945500000002</c:v>
                </c:pt>
                <c:pt idx="40">
                  <c:v>12613.101799999997</c:v>
                </c:pt>
                <c:pt idx="41">
                  <c:v>11789.609400000001</c:v>
                </c:pt>
                <c:pt idx="42">
                  <c:v>10231.350700000003</c:v>
                </c:pt>
                <c:pt idx="43">
                  <c:v>11101.605200000002</c:v>
                </c:pt>
                <c:pt idx="44">
                  <c:v>8816.8044999999984</c:v>
                </c:pt>
                <c:pt idx="45">
                  <c:v>9899.2489999999998</c:v>
                </c:pt>
                <c:pt idx="46">
                  <c:v>8214.7209000000003</c:v>
                </c:pt>
                <c:pt idx="47">
                  <c:v>10036.214299999996</c:v>
                </c:pt>
                <c:pt idx="48">
                  <c:v>12182.862199999996</c:v>
                </c:pt>
                <c:pt idx="49">
                  <c:v>11675.992400000003</c:v>
                </c:pt>
                <c:pt idx="50">
                  <c:v>12492.728099999997</c:v>
                </c:pt>
                <c:pt idx="51">
                  <c:v>14354.562099999999</c:v>
                </c:pt>
                <c:pt idx="52">
                  <c:v>11286.999</c:v>
                </c:pt>
                <c:pt idx="53">
                  <c:v>10218.941400000003</c:v>
                </c:pt>
                <c:pt idx="54">
                  <c:v>10780.5196</c:v>
                </c:pt>
                <c:pt idx="55">
                  <c:v>1510.7230999999956</c:v>
                </c:pt>
                <c:pt idx="56">
                  <c:v>8655.4036999999989</c:v>
                </c:pt>
                <c:pt idx="57">
                  <c:v>9676.7238999999972</c:v>
                </c:pt>
                <c:pt idx="58">
                  <c:v>9730.5198000000019</c:v>
                </c:pt>
                <c:pt idx="59">
                  <c:v>11475.015599999999</c:v>
                </c:pt>
                <c:pt idx="60">
                  <c:v>9384.8738000000012</c:v>
                </c:pt>
                <c:pt idx="61">
                  <c:v>9532.9359999999979</c:v>
                </c:pt>
                <c:pt idx="62">
                  <c:v>8672.9280000000035</c:v>
                </c:pt>
                <c:pt idx="63">
                  <c:v>8254.8427000000011</c:v>
                </c:pt>
                <c:pt idx="64">
                  <c:v>8431.1433000000034</c:v>
                </c:pt>
                <c:pt idx="65">
                  <c:v>9406.3295000000035</c:v>
                </c:pt>
                <c:pt idx="66">
                  <c:v>5600.4182999999975</c:v>
                </c:pt>
                <c:pt idx="67">
                  <c:v>9855.0078999999969</c:v>
                </c:pt>
                <c:pt idx="68">
                  <c:v>10075.319799999997</c:v>
                </c:pt>
                <c:pt idx="69">
                  <c:v>10721.0255</c:v>
                </c:pt>
                <c:pt idx="70">
                  <c:v>10166.586200000002</c:v>
                </c:pt>
                <c:pt idx="71">
                  <c:v>9646.3822999999975</c:v>
                </c:pt>
                <c:pt idx="72">
                  <c:v>4975.6474999999991</c:v>
                </c:pt>
                <c:pt idx="73">
                  <c:v>11007.782399999996</c:v>
                </c:pt>
                <c:pt idx="74">
                  <c:v>10757.308499999996</c:v>
                </c:pt>
                <c:pt idx="75">
                  <c:v>11688.948900000003</c:v>
                </c:pt>
                <c:pt idx="76">
                  <c:v>11370.496300000003</c:v>
                </c:pt>
                <c:pt idx="77">
                  <c:v>10465.591199999999</c:v>
                </c:pt>
                <c:pt idx="78">
                  <c:v>11123.021100000002</c:v>
                </c:pt>
                <c:pt idx="79">
                  <c:v>11472.391500000002</c:v>
                </c:pt>
                <c:pt idx="80">
                  <c:v>12737.147699999998</c:v>
                </c:pt>
                <c:pt idx="81">
                  <c:v>11513.796399999999</c:v>
                </c:pt>
                <c:pt idx="82">
                  <c:v>9496.361399999998</c:v>
                </c:pt>
                <c:pt idx="83">
                  <c:v>10125.200399999998</c:v>
                </c:pt>
                <c:pt idx="84">
                  <c:v>6545.3947999999982</c:v>
                </c:pt>
                <c:pt idx="85">
                  <c:v>6083.7944000000025</c:v>
                </c:pt>
                <c:pt idx="86">
                  <c:v>3633.3392000000022</c:v>
                </c:pt>
                <c:pt idx="87">
                  <c:v>9709.5981000000029</c:v>
                </c:pt>
                <c:pt idx="88">
                  <c:v>9894.1236000000026</c:v>
                </c:pt>
                <c:pt idx="89">
                  <c:v>9464.4441999999981</c:v>
                </c:pt>
                <c:pt idx="90">
                  <c:v>9796.7303999999967</c:v>
                </c:pt>
                <c:pt idx="91">
                  <c:v>8795.8781000000017</c:v>
                </c:pt>
                <c:pt idx="92">
                  <c:v>9987.4308999999994</c:v>
                </c:pt>
                <c:pt idx="93">
                  <c:v>9320.8317000000025</c:v>
                </c:pt>
                <c:pt idx="94">
                  <c:v>9314.5339999999997</c:v>
                </c:pt>
                <c:pt idx="95">
                  <c:v>8831.8831000000027</c:v>
                </c:pt>
                <c:pt idx="96">
                  <c:v>10369.704999999998</c:v>
                </c:pt>
                <c:pt idx="97">
                  <c:v>7522.9053999999996</c:v>
                </c:pt>
                <c:pt idx="98">
                  <c:v>12171.7376</c:v>
                </c:pt>
                <c:pt idx="99">
                  <c:v>8885.7934000000023</c:v>
                </c:pt>
                <c:pt idx="100">
                  <c:v>8094.2837</c:v>
                </c:pt>
                <c:pt idx="101">
                  <c:v>8017.6042999999991</c:v>
                </c:pt>
                <c:pt idx="102">
                  <c:v>8042.4206000000013</c:v>
                </c:pt>
                <c:pt idx="103">
                  <c:v>10049.823</c:v>
                </c:pt>
                <c:pt idx="104">
                  <c:v>9078.7371999999996</c:v>
                </c:pt>
                <c:pt idx="105">
                  <c:v>8448.2464999999975</c:v>
                </c:pt>
                <c:pt idx="106">
                  <c:v>10626.943000000003</c:v>
                </c:pt>
                <c:pt idx="107">
                  <c:v>9801.0393000000004</c:v>
                </c:pt>
                <c:pt idx="108">
                  <c:v>13099.727800000004</c:v>
                </c:pt>
                <c:pt idx="109">
                  <c:v>7355.6311000000023</c:v>
                </c:pt>
                <c:pt idx="110">
                  <c:v>4255.5606999999945</c:v>
                </c:pt>
                <c:pt idx="111">
                  <c:v>9364.9221999999972</c:v>
                </c:pt>
                <c:pt idx="112">
                  <c:v>8932.9955000000009</c:v>
                </c:pt>
                <c:pt idx="113">
                  <c:v>9395.9097000000002</c:v>
                </c:pt>
                <c:pt idx="114">
                  <c:v>8907.6227999999974</c:v>
                </c:pt>
                <c:pt idx="115">
                  <c:v>10047.199399999998</c:v>
                </c:pt>
                <c:pt idx="116">
                  <c:v>9758.9173999999985</c:v>
                </c:pt>
                <c:pt idx="117">
                  <c:v>9703.6306000000004</c:v>
                </c:pt>
                <c:pt idx="118">
                  <c:v>10071.734599999996</c:v>
                </c:pt>
                <c:pt idx="119">
                  <c:v>10051.282500000001</c:v>
                </c:pt>
                <c:pt idx="120">
                  <c:v>8737.8558999999987</c:v>
                </c:pt>
                <c:pt idx="121">
                  <c:v>9938.3443000000007</c:v>
                </c:pt>
                <c:pt idx="122">
                  <c:v>10645.3858</c:v>
                </c:pt>
                <c:pt idx="123">
                  <c:v>9625.2028999999966</c:v>
                </c:pt>
                <c:pt idx="124">
                  <c:v>10394.592699999997</c:v>
                </c:pt>
                <c:pt idx="125">
                  <c:v>10967.229500000001</c:v>
                </c:pt>
                <c:pt idx="126">
                  <c:v>10176.648800000003</c:v>
                </c:pt>
                <c:pt idx="127">
                  <c:v>9863.0007000000041</c:v>
                </c:pt>
                <c:pt idx="128">
                  <c:v>10586.696799999998</c:v>
                </c:pt>
                <c:pt idx="129">
                  <c:v>9927.0286999999989</c:v>
                </c:pt>
                <c:pt idx="130">
                  <c:v>9660.8217000000004</c:v>
                </c:pt>
                <c:pt idx="131">
                  <c:v>8532.6978999999956</c:v>
                </c:pt>
                <c:pt idx="132">
                  <c:v>13224.491999999998</c:v>
                </c:pt>
                <c:pt idx="133">
                  <c:v>7941.0167000000038</c:v>
                </c:pt>
                <c:pt idx="134">
                  <c:v>9229.7065000000002</c:v>
                </c:pt>
                <c:pt idx="135">
                  <c:v>2324.3025999999991</c:v>
                </c:pt>
                <c:pt idx="136">
                  <c:v>8271.7438000000002</c:v>
                </c:pt>
                <c:pt idx="137">
                  <c:v>8956.7755999999972</c:v>
                </c:pt>
                <c:pt idx="138">
                  <c:v>8678.4572999999982</c:v>
                </c:pt>
                <c:pt idx="139">
                  <c:v>10496.865400000002</c:v>
                </c:pt>
                <c:pt idx="140">
                  <c:v>6778.1674000000021</c:v>
                </c:pt>
                <c:pt idx="141">
                  <c:v>8876.7213999999985</c:v>
                </c:pt>
                <c:pt idx="142">
                  <c:v>8029.8618999999999</c:v>
                </c:pt>
                <c:pt idx="143">
                  <c:v>10214.413</c:v>
                </c:pt>
                <c:pt idx="144">
                  <c:v>9523.470699999998</c:v>
                </c:pt>
                <c:pt idx="145">
                  <c:v>9400.1287999999986</c:v>
                </c:pt>
                <c:pt idx="146">
                  <c:v>9053.9897000000019</c:v>
                </c:pt>
                <c:pt idx="147">
                  <c:v>12571.323400000001</c:v>
                </c:pt>
                <c:pt idx="148">
                  <c:v>9184.8831000000027</c:v>
                </c:pt>
                <c:pt idx="149">
                  <c:v>10566.672199999997</c:v>
                </c:pt>
                <c:pt idx="150">
                  <c:v>10937.986800000002</c:v>
                </c:pt>
                <c:pt idx="151">
                  <c:v>10010.441100000004</c:v>
                </c:pt>
                <c:pt idx="152">
                  <c:v>11202.655399999996</c:v>
                </c:pt>
                <c:pt idx="153">
                  <c:v>9012.8938999999991</c:v>
                </c:pt>
                <c:pt idx="154">
                  <c:v>9080.4856000000036</c:v>
                </c:pt>
                <c:pt idx="155">
                  <c:v>13621.275399999999</c:v>
                </c:pt>
                <c:pt idx="156">
                  <c:v>16895.040499999999</c:v>
                </c:pt>
                <c:pt idx="157">
                  <c:v>13211.409599999999</c:v>
                </c:pt>
                <c:pt idx="158">
                  <c:v>11591.962600000003</c:v>
                </c:pt>
                <c:pt idx="159">
                  <c:v>13559.602400000003</c:v>
                </c:pt>
                <c:pt idx="160">
                  <c:v>14848.8698</c:v>
                </c:pt>
                <c:pt idx="161">
                  <c:v>14945.356500000002</c:v>
                </c:pt>
                <c:pt idx="162">
                  <c:v>19158.881700000002</c:v>
                </c:pt>
                <c:pt idx="163">
                  <c:v>15046.693300000003</c:v>
                </c:pt>
                <c:pt idx="164">
                  <c:v>12963.9359</c:v>
                </c:pt>
                <c:pt idx="165">
                  <c:v>21500.919100000003</c:v>
                </c:pt>
                <c:pt idx="166">
                  <c:v>20048.431700000001</c:v>
                </c:pt>
                <c:pt idx="167">
                  <c:v>18405.341900000003</c:v>
                </c:pt>
                <c:pt idx="168">
                  <c:v>18002.9709</c:v>
                </c:pt>
                <c:pt idx="169">
                  <c:v>27000.850100000003</c:v>
                </c:pt>
                <c:pt idx="170">
                  <c:v>28008.433300000001</c:v>
                </c:pt>
              </c:numCache>
            </c:numRef>
          </c:val>
          <c:extLst>
            <c:ext xmlns:c16="http://schemas.microsoft.com/office/drawing/2014/chart" uri="{C3380CC4-5D6E-409C-BE32-E72D297353CC}">
              <c16:uniqueId val="{00000000-A2DC-4303-BF77-E331EB732E81}"/>
            </c:ext>
          </c:extLst>
        </c:ser>
        <c:dLbls>
          <c:showLegendKey val="0"/>
          <c:showVal val="0"/>
          <c:showCatName val="0"/>
          <c:showSerName val="0"/>
          <c:showPercent val="0"/>
          <c:showBubbleSize val="0"/>
        </c:dLbls>
        <c:gapWidth val="150"/>
        <c:axId val="725367048"/>
        <c:axId val="725364752"/>
      </c:barChart>
      <c:lineChart>
        <c:grouping val="standard"/>
        <c:varyColors val="0"/>
        <c:ser>
          <c:idx val="0"/>
          <c:order val="0"/>
          <c:tx>
            <c:strRef>
              <c:f>'Chart 45'!$B$1</c:f>
              <c:strCache>
                <c:ptCount val="1"/>
                <c:pt idx="0">
                  <c:v>Construction carried out</c:v>
                </c:pt>
              </c:strCache>
            </c:strRef>
          </c:tx>
          <c:spPr>
            <a:ln w="28575" cap="rnd">
              <a:solidFill>
                <a:schemeClr val="accent1"/>
              </a:solidFill>
              <a:round/>
            </a:ln>
            <a:effectLst/>
          </c:spPr>
          <c:marker>
            <c:symbol val="none"/>
          </c:marker>
          <c:cat>
            <c:strRef>
              <c:f>'Chart 45'!$A$2:$A$172</c:f>
              <c:strCache>
                <c:ptCount val="171"/>
                <c:pt idx="0">
                  <c:v>2009M01</c:v>
                </c:pt>
                <c:pt idx="1">
                  <c:v>2009M02</c:v>
                </c:pt>
                <c:pt idx="2">
                  <c:v>2009M03</c:v>
                </c:pt>
                <c:pt idx="3">
                  <c:v>2009M04</c:v>
                </c:pt>
                <c:pt idx="4">
                  <c:v>2009M05</c:v>
                </c:pt>
                <c:pt idx="5">
                  <c:v>2009M06</c:v>
                </c:pt>
                <c:pt idx="6">
                  <c:v>2009M07</c:v>
                </c:pt>
                <c:pt idx="7">
                  <c:v>2009M08</c:v>
                </c:pt>
                <c:pt idx="8">
                  <c:v>2009M09</c:v>
                </c:pt>
                <c:pt idx="9">
                  <c:v>2009M10</c:v>
                </c:pt>
                <c:pt idx="10">
                  <c:v>2009M11</c:v>
                </c:pt>
                <c:pt idx="11">
                  <c:v>2009M12</c:v>
                </c:pt>
                <c:pt idx="12">
                  <c:v>2010M01</c:v>
                </c:pt>
                <c:pt idx="13">
                  <c:v>2010M02</c:v>
                </c:pt>
                <c:pt idx="14">
                  <c:v>2010M03</c:v>
                </c:pt>
                <c:pt idx="15">
                  <c:v>2010M04</c:v>
                </c:pt>
                <c:pt idx="16">
                  <c:v>2010M05</c:v>
                </c:pt>
                <c:pt idx="17">
                  <c:v>2010M06</c:v>
                </c:pt>
                <c:pt idx="18">
                  <c:v>2010M07</c:v>
                </c:pt>
                <c:pt idx="19">
                  <c:v>2010M08</c:v>
                </c:pt>
                <c:pt idx="20">
                  <c:v>2010M09</c:v>
                </c:pt>
                <c:pt idx="21">
                  <c:v>2010M10</c:v>
                </c:pt>
                <c:pt idx="22">
                  <c:v>2010M11</c:v>
                </c:pt>
                <c:pt idx="23">
                  <c:v>2010M12</c:v>
                </c:pt>
                <c:pt idx="24">
                  <c:v>2011M01</c:v>
                </c:pt>
                <c:pt idx="25">
                  <c:v>2011M02</c:v>
                </c:pt>
                <c:pt idx="26">
                  <c:v>2011M03</c:v>
                </c:pt>
                <c:pt idx="27">
                  <c:v>2011M04</c:v>
                </c:pt>
                <c:pt idx="28">
                  <c:v>2011M05</c:v>
                </c:pt>
                <c:pt idx="29">
                  <c:v>2011M06</c:v>
                </c:pt>
                <c:pt idx="30">
                  <c:v>2011M07</c:v>
                </c:pt>
                <c:pt idx="31">
                  <c:v>2011M08</c:v>
                </c:pt>
                <c:pt idx="32">
                  <c:v>2011M09</c:v>
                </c:pt>
                <c:pt idx="33">
                  <c:v>2011M10</c:v>
                </c:pt>
                <c:pt idx="34">
                  <c:v>2011M11</c:v>
                </c:pt>
                <c:pt idx="35">
                  <c:v>2011M12</c:v>
                </c:pt>
                <c:pt idx="36">
                  <c:v>2012M01</c:v>
                </c:pt>
                <c:pt idx="37">
                  <c:v>2012M02</c:v>
                </c:pt>
                <c:pt idx="38">
                  <c:v>2012M03</c:v>
                </c:pt>
                <c:pt idx="39">
                  <c:v>2012M04</c:v>
                </c:pt>
                <c:pt idx="40">
                  <c:v>2012M05</c:v>
                </c:pt>
                <c:pt idx="41">
                  <c:v>2012M06</c:v>
                </c:pt>
                <c:pt idx="42">
                  <c:v>2012M07</c:v>
                </c:pt>
                <c:pt idx="43">
                  <c:v>2012M08</c:v>
                </c:pt>
                <c:pt idx="44">
                  <c:v>2012M09</c:v>
                </c:pt>
                <c:pt idx="45">
                  <c:v>2012M10</c:v>
                </c:pt>
                <c:pt idx="46">
                  <c:v>2012M11</c:v>
                </c:pt>
                <c:pt idx="47">
                  <c:v>2012M12</c:v>
                </c:pt>
                <c:pt idx="48">
                  <c:v>2013M1</c:v>
                </c:pt>
                <c:pt idx="49">
                  <c:v>2013M2</c:v>
                </c:pt>
                <c:pt idx="50">
                  <c:v>2013M3</c:v>
                </c:pt>
                <c:pt idx="51">
                  <c:v>2013M4</c:v>
                </c:pt>
                <c:pt idx="52">
                  <c:v>2013M5</c:v>
                </c:pt>
                <c:pt idx="53">
                  <c:v>2013M6</c:v>
                </c:pt>
                <c:pt idx="54">
                  <c:v>2013M7</c:v>
                </c:pt>
                <c:pt idx="55">
                  <c:v>2013M8</c:v>
                </c:pt>
                <c:pt idx="56">
                  <c:v>2013M9</c:v>
                </c:pt>
                <c:pt idx="57">
                  <c:v>2013M10</c:v>
                </c:pt>
                <c:pt idx="58">
                  <c:v>2013M11</c:v>
                </c:pt>
                <c:pt idx="59">
                  <c:v>2013M12</c:v>
                </c:pt>
                <c:pt idx="60">
                  <c:v>2014M1</c:v>
                </c:pt>
                <c:pt idx="61">
                  <c:v>2014M2</c:v>
                </c:pt>
                <c:pt idx="62">
                  <c:v>2014M3</c:v>
                </c:pt>
                <c:pt idx="63">
                  <c:v>2014M4</c:v>
                </c:pt>
                <c:pt idx="64">
                  <c:v>2014M5</c:v>
                </c:pt>
                <c:pt idx="65">
                  <c:v>2014M6</c:v>
                </c:pt>
                <c:pt idx="66">
                  <c:v>2014M7</c:v>
                </c:pt>
                <c:pt idx="67">
                  <c:v>2014M8</c:v>
                </c:pt>
                <c:pt idx="68">
                  <c:v>2014M9</c:v>
                </c:pt>
                <c:pt idx="69">
                  <c:v>2014M10</c:v>
                </c:pt>
                <c:pt idx="70">
                  <c:v>2014M11</c:v>
                </c:pt>
                <c:pt idx="71">
                  <c:v>2014M12</c:v>
                </c:pt>
                <c:pt idx="72">
                  <c:v>2015M1</c:v>
                </c:pt>
                <c:pt idx="73">
                  <c:v>2015M2</c:v>
                </c:pt>
                <c:pt idx="74">
                  <c:v>2015M3</c:v>
                </c:pt>
                <c:pt idx="75">
                  <c:v>2015M4</c:v>
                </c:pt>
                <c:pt idx="76">
                  <c:v>2015M5</c:v>
                </c:pt>
                <c:pt idx="77">
                  <c:v>2015M6</c:v>
                </c:pt>
                <c:pt idx="78">
                  <c:v>2015M7</c:v>
                </c:pt>
                <c:pt idx="79">
                  <c:v>2015M8</c:v>
                </c:pt>
                <c:pt idx="80">
                  <c:v>2015M9</c:v>
                </c:pt>
                <c:pt idx="81">
                  <c:v>2015M10</c:v>
                </c:pt>
                <c:pt idx="82">
                  <c:v>2015M11</c:v>
                </c:pt>
                <c:pt idx="83">
                  <c:v>2015M12</c:v>
                </c:pt>
                <c:pt idx="84">
                  <c:v>2016M1</c:v>
                </c:pt>
                <c:pt idx="85">
                  <c:v>2016M2</c:v>
                </c:pt>
                <c:pt idx="86">
                  <c:v>2016M3</c:v>
                </c:pt>
                <c:pt idx="87">
                  <c:v>2016M4</c:v>
                </c:pt>
                <c:pt idx="88">
                  <c:v>2016M5</c:v>
                </c:pt>
                <c:pt idx="89">
                  <c:v>2016M6</c:v>
                </c:pt>
                <c:pt idx="90">
                  <c:v>2016M7</c:v>
                </c:pt>
                <c:pt idx="91">
                  <c:v>2016M8</c:v>
                </c:pt>
                <c:pt idx="92">
                  <c:v>2016M9</c:v>
                </c:pt>
                <c:pt idx="93">
                  <c:v>2016M10</c:v>
                </c:pt>
                <c:pt idx="94">
                  <c:v>2016M11</c:v>
                </c:pt>
                <c:pt idx="95">
                  <c:v>2016M12</c:v>
                </c:pt>
                <c:pt idx="96">
                  <c:v>2017M1</c:v>
                </c:pt>
                <c:pt idx="97">
                  <c:v>2017M2</c:v>
                </c:pt>
                <c:pt idx="98">
                  <c:v>2017M3</c:v>
                </c:pt>
                <c:pt idx="99">
                  <c:v>2017M4</c:v>
                </c:pt>
                <c:pt idx="100">
                  <c:v>2017M5</c:v>
                </c:pt>
                <c:pt idx="101">
                  <c:v>2017M6</c:v>
                </c:pt>
                <c:pt idx="102">
                  <c:v>2017M7</c:v>
                </c:pt>
                <c:pt idx="103">
                  <c:v>2017M8</c:v>
                </c:pt>
                <c:pt idx="104">
                  <c:v>2017M9</c:v>
                </c:pt>
                <c:pt idx="105">
                  <c:v>2017M10</c:v>
                </c:pt>
                <c:pt idx="106">
                  <c:v>2017M11</c:v>
                </c:pt>
                <c:pt idx="107">
                  <c:v>2017M12</c:v>
                </c:pt>
                <c:pt idx="108">
                  <c:v>2018M1</c:v>
                </c:pt>
                <c:pt idx="109">
                  <c:v>2018M2</c:v>
                </c:pt>
                <c:pt idx="110">
                  <c:v>2018M3</c:v>
                </c:pt>
                <c:pt idx="111">
                  <c:v>2018M4</c:v>
                </c:pt>
                <c:pt idx="112">
                  <c:v>2018M5</c:v>
                </c:pt>
                <c:pt idx="113">
                  <c:v>2018M6</c:v>
                </c:pt>
                <c:pt idx="114">
                  <c:v>2018M7</c:v>
                </c:pt>
                <c:pt idx="115">
                  <c:v>2018M8</c:v>
                </c:pt>
                <c:pt idx="116">
                  <c:v>2018M9</c:v>
                </c:pt>
                <c:pt idx="117">
                  <c:v>2018M10</c:v>
                </c:pt>
                <c:pt idx="118">
                  <c:v>2018M11</c:v>
                </c:pt>
                <c:pt idx="119">
                  <c:v>2018M12</c:v>
                </c:pt>
                <c:pt idx="120">
                  <c:v>2019M1</c:v>
                </c:pt>
                <c:pt idx="121">
                  <c:v>2019M2</c:v>
                </c:pt>
                <c:pt idx="122">
                  <c:v>2019M3</c:v>
                </c:pt>
                <c:pt idx="123">
                  <c:v>2019M4</c:v>
                </c:pt>
                <c:pt idx="124">
                  <c:v>2019M5</c:v>
                </c:pt>
                <c:pt idx="125">
                  <c:v>2019M6</c:v>
                </c:pt>
                <c:pt idx="126">
                  <c:v>2019M7</c:v>
                </c:pt>
                <c:pt idx="127">
                  <c:v>2019M8</c:v>
                </c:pt>
                <c:pt idx="128">
                  <c:v>2019M9</c:v>
                </c:pt>
                <c:pt idx="129">
                  <c:v>2019M10</c:v>
                </c:pt>
                <c:pt idx="130">
                  <c:v>2019M11</c:v>
                </c:pt>
                <c:pt idx="131">
                  <c:v>2019M12</c:v>
                </c:pt>
                <c:pt idx="132">
                  <c:v>2020M1</c:v>
                </c:pt>
                <c:pt idx="133">
                  <c:v>2020M2</c:v>
                </c:pt>
                <c:pt idx="134">
                  <c:v>2020M3</c:v>
                </c:pt>
                <c:pt idx="135">
                  <c:v>2020M4</c:v>
                </c:pt>
                <c:pt idx="136">
                  <c:v>2020M5</c:v>
                </c:pt>
                <c:pt idx="137">
                  <c:v>2020M6</c:v>
                </c:pt>
                <c:pt idx="138">
                  <c:v>2020M7</c:v>
                </c:pt>
                <c:pt idx="139">
                  <c:v>2020M8</c:v>
                </c:pt>
                <c:pt idx="140">
                  <c:v>2020M9</c:v>
                </c:pt>
                <c:pt idx="141">
                  <c:v>2020M10</c:v>
                </c:pt>
                <c:pt idx="142">
                  <c:v>2020M11</c:v>
                </c:pt>
                <c:pt idx="143">
                  <c:v>2020M12</c:v>
                </c:pt>
                <c:pt idx="144">
                  <c:v>2021M1</c:v>
                </c:pt>
                <c:pt idx="145">
                  <c:v>2021M2</c:v>
                </c:pt>
                <c:pt idx="146">
                  <c:v>2021M3</c:v>
                </c:pt>
                <c:pt idx="147">
                  <c:v>2021M4</c:v>
                </c:pt>
                <c:pt idx="148">
                  <c:v>2021M5</c:v>
                </c:pt>
                <c:pt idx="149">
                  <c:v>2021M6</c:v>
                </c:pt>
                <c:pt idx="150">
                  <c:v>2021M7</c:v>
                </c:pt>
                <c:pt idx="151">
                  <c:v>2021M8</c:v>
                </c:pt>
                <c:pt idx="152">
                  <c:v>2021M9</c:v>
                </c:pt>
                <c:pt idx="153">
                  <c:v>2021M10</c:v>
                </c:pt>
                <c:pt idx="154">
                  <c:v>2021M11</c:v>
                </c:pt>
                <c:pt idx="155">
                  <c:v>2021M12</c:v>
                </c:pt>
                <c:pt idx="156">
                  <c:v>2022M1</c:v>
                </c:pt>
                <c:pt idx="157">
                  <c:v>2022M2</c:v>
                </c:pt>
                <c:pt idx="158">
                  <c:v>2022M3</c:v>
                </c:pt>
                <c:pt idx="159">
                  <c:v>2022M4</c:v>
                </c:pt>
                <c:pt idx="160">
                  <c:v>2022M5</c:v>
                </c:pt>
                <c:pt idx="161">
                  <c:v>2022M6</c:v>
                </c:pt>
                <c:pt idx="162">
                  <c:v>2022M7</c:v>
                </c:pt>
                <c:pt idx="163">
                  <c:v>2022M8</c:v>
                </c:pt>
                <c:pt idx="164">
                  <c:v>2022M9</c:v>
                </c:pt>
                <c:pt idx="165">
                  <c:v>2022M10</c:v>
                </c:pt>
                <c:pt idx="166">
                  <c:v>2022M11</c:v>
                </c:pt>
                <c:pt idx="167">
                  <c:v>2022M12</c:v>
                </c:pt>
                <c:pt idx="168">
                  <c:v>2023M1</c:v>
                </c:pt>
                <c:pt idx="169">
                  <c:v>2023M2</c:v>
                </c:pt>
                <c:pt idx="170">
                  <c:v>2023M3</c:v>
                </c:pt>
              </c:strCache>
            </c:strRef>
          </c:cat>
          <c:val>
            <c:numRef>
              <c:f>'Chart 45'!$B$2:$B$172</c:f>
              <c:numCache>
                <c:formatCode>0</c:formatCode>
                <c:ptCount val="171"/>
                <c:pt idx="0">
                  <c:v>53965.697899999999</c:v>
                </c:pt>
                <c:pt idx="1">
                  <c:v>43970.404199999997</c:v>
                </c:pt>
                <c:pt idx="2">
                  <c:v>46420.0556</c:v>
                </c:pt>
                <c:pt idx="3">
                  <c:v>25108.734100000001</c:v>
                </c:pt>
                <c:pt idx="4">
                  <c:v>41982.489800000003</c:v>
                </c:pt>
                <c:pt idx="5">
                  <c:v>62616.035000000003</c:v>
                </c:pt>
                <c:pt idx="6">
                  <c:v>58165.434399999998</c:v>
                </c:pt>
                <c:pt idx="7">
                  <c:v>54272.048900000002</c:v>
                </c:pt>
                <c:pt idx="8">
                  <c:v>54673.187299999998</c:v>
                </c:pt>
                <c:pt idx="9">
                  <c:v>50141.330699999999</c:v>
                </c:pt>
                <c:pt idx="10">
                  <c:v>45485.405200000001</c:v>
                </c:pt>
                <c:pt idx="11">
                  <c:v>36624.286</c:v>
                </c:pt>
                <c:pt idx="12">
                  <c:v>47622.155400000003</c:v>
                </c:pt>
                <c:pt idx="13">
                  <c:v>45891.724999999999</c:v>
                </c:pt>
                <c:pt idx="14">
                  <c:v>46869.5196</c:v>
                </c:pt>
                <c:pt idx="15">
                  <c:v>35845.887499999997</c:v>
                </c:pt>
                <c:pt idx="16">
                  <c:v>49939.871099999997</c:v>
                </c:pt>
                <c:pt idx="17">
                  <c:v>59302.790200000003</c:v>
                </c:pt>
                <c:pt idx="18">
                  <c:v>54510.936900000001</c:v>
                </c:pt>
                <c:pt idx="19">
                  <c:v>52815.497000000003</c:v>
                </c:pt>
                <c:pt idx="20">
                  <c:v>49446.3056</c:v>
                </c:pt>
                <c:pt idx="21">
                  <c:v>50814.474800000004</c:v>
                </c:pt>
                <c:pt idx="22">
                  <c:v>48873.060400000002</c:v>
                </c:pt>
                <c:pt idx="23">
                  <c:v>38242.974300000002</c:v>
                </c:pt>
                <c:pt idx="24">
                  <c:v>44264.575900000003</c:v>
                </c:pt>
                <c:pt idx="25">
                  <c:v>45173.337599999999</c:v>
                </c:pt>
                <c:pt idx="26">
                  <c:v>43208.696600000003</c:v>
                </c:pt>
                <c:pt idx="27">
                  <c:v>41407.448900000003</c:v>
                </c:pt>
                <c:pt idx="28">
                  <c:v>45080.943399999996</c:v>
                </c:pt>
                <c:pt idx="29">
                  <c:v>39104.809000000001</c:v>
                </c:pt>
                <c:pt idx="30">
                  <c:v>36853.042600000001</c:v>
                </c:pt>
                <c:pt idx="31">
                  <c:v>37938.742400000003</c:v>
                </c:pt>
                <c:pt idx="32">
                  <c:v>38224.676800000001</c:v>
                </c:pt>
                <c:pt idx="33">
                  <c:v>39030.684800000003</c:v>
                </c:pt>
                <c:pt idx="34">
                  <c:v>41085.118699999999</c:v>
                </c:pt>
                <c:pt idx="35">
                  <c:v>39881.970200000003</c:v>
                </c:pt>
                <c:pt idx="36">
                  <c:v>40554.002399999998</c:v>
                </c:pt>
                <c:pt idx="37">
                  <c:v>39301.436500000003</c:v>
                </c:pt>
                <c:pt idx="38">
                  <c:v>38336.147199999999</c:v>
                </c:pt>
                <c:pt idx="39">
                  <c:v>38283.127800000002</c:v>
                </c:pt>
                <c:pt idx="40">
                  <c:v>38736.933299999997</c:v>
                </c:pt>
                <c:pt idx="41">
                  <c:v>36827.454100000003</c:v>
                </c:pt>
                <c:pt idx="42">
                  <c:v>37534.229500000001</c:v>
                </c:pt>
                <c:pt idx="43">
                  <c:v>37522.660600000003</c:v>
                </c:pt>
                <c:pt idx="44">
                  <c:v>40816.212599999999</c:v>
                </c:pt>
                <c:pt idx="45">
                  <c:v>39955.128499999999</c:v>
                </c:pt>
                <c:pt idx="46">
                  <c:v>40140.443299999999</c:v>
                </c:pt>
                <c:pt idx="47">
                  <c:v>39750.777199999997</c:v>
                </c:pt>
                <c:pt idx="48">
                  <c:v>32795.610999999997</c:v>
                </c:pt>
                <c:pt idx="49">
                  <c:v>37629.128100000002</c:v>
                </c:pt>
                <c:pt idx="50">
                  <c:v>36884.808599999997</c:v>
                </c:pt>
                <c:pt idx="51">
                  <c:v>36750.465400000001</c:v>
                </c:pt>
                <c:pt idx="52">
                  <c:v>34427.712500000001</c:v>
                </c:pt>
                <c:pt idx="53">
                  <c:v>35330.454400000002</c:v>
                </c:pt>
                <c:pt idx="54">
                  <c:v>35683.668799999999</c:v>
                </c:pt>
                <c:pt idx="55">
                  <c:v>35885.786699999997</c:v>
                </c:pt>
                <c:pt idx="56">
                  <c:v>37461.347399999999</c:v>
                </c:pt>
                <c:pt idx="57">
                  <c:v>38714.975599999998</c:v>
                </c:pt>
                <c:pt idx="58">
                  <c:v>38660.883600000001</c:v>
                </c:pt>
                <c:pt idx="59">
                  <c:v>37137.875399999997</c:v>
                </c:pt>
                <c:pt idx="60">
                  <c:v>32404.135600000001</c:v>
                </c:pt>
                <c:pt idx="61">
                  <c:v>37572.671199999997</c:v>
                </c:pt>
                <c:pt idx="62">
                  <c:v>36734.428500000002</c:v>
                </c:pt>
                <c:pt idx="63">
                  <c:v>37413.873800000001</c:v>
                </c:pt>
                <c:pt idx="64">
                  <c:v>35554.615100000003</c:v>
                </c:pt>
                <c:pt idx="65">
                  <c:v>35884.888700000003</c:v>
                </c:pt>
                <c:pt idx="66">
                  <c:v>36117.130899999996</c:v>
                </c:pt>
                <c:pt idx="67">
                  <c:v>35896.581299999998</c:v>
                </c:pt>
                <c:pt idx="68">
                  <c:v>34872.170899999997</c:v>
                </c:pt>
                <c:pt idx="69">
                  <c:v>34653.890599999999</c:v>
                </c:pt>
                <c:pt idx="70">
                  <c:v>36771.149400000002</c:v>
                </c:pt>
                <c:pt idx="71">
                  <c:v>37415.503799999999</c:v>
                </c:pt>
                <c:pt idx="72">
                  <c:v>33498.184600000001</c:v>
                </c:pt>
                <c:pt idx="73">
                  <c:v>37943.731099999997</c:v>
                </c:pt>
                <c:pt idx="74">
                  <c:v>40109.647599999997</c:v>
                </c:pt>
                <c:pt idx="75">
                  <c:v>42323.966800000002</c:v>
                </c:pt>
                <c:pt idx="76">
                  <c:v>39599.008900000001</c:v>
                </c:pt>
                <c:pt idx="77">
                  <c:v>39195.468699999998</c:v>
                </c:pt>
                <c:pt idx="78">
                  <c:v>38473.637300000002</c:v>
                </c:pt>
                <c:pt idx="79">
                  <c:v>38421.2664</c:v>
                </c:pt>
                <c:pt idx="80">
                  <c:v>38779.161999999997</c:v>
                </c:pt>
                <c:pt idx="81">
                  <c:v>37315.7595</c:v>
                </c:pt>
                <c:pt idx="82">
                  <c:v>36854.103499999997</c:v>
                </c:pt>
                <c:pt idx="83">
                  <c:v>36876.096799999999</c:v>
                </c:pt>
                <c:pt idx="84">
                  <c:v>34766.330099999999</c:v>
                </c:pt>
                <c:pt idx="85">
                  <c:v>36881.236100000002</c:v>
                </c:pt>
                <c:pt idx="86">
                  <c:v>35817.116600000001</c:v>
                </c:pt>
                <c:pt idx="87">
                  <c:v>34838.134700000002</c:v>
                </c:pt>
                <c:pt idx="88">
                  <c:v>34912.453500000003</c:v>
                </c:pt>
                <c:pt idx="89">
                  <c:v>35392.003499999999</c:v>
                </c:pt>
                <c:pt idx="90">
                  <c:v>34479.979099999997</c:v>
                </c:pt>
                <c:pt idx="91">
                  <c:v>34320.7621</c:v>
                </c:pt>
                <c:pt idx="92">
                  <c:v>32181.785599999999</c:v>
                </c:pt>
                <c:pt idx="93">
                  <c:v>32145.784500000002</c:v>
                </c:pt>
                <c:pt idx="94">
                  <c:v>31049.735400000001</c:v>
                </c:pt>
                <c:pt idx="95">
                  <c:v>31308.371200000001</c:v>
                </c:pt>
                <c:pt idx="96">
                  <c:v>30127.877799999998</c:v>
                </c:pt>
                <c:pt idx="97">
                  <c:v>27590.235000000001</c:v>
                </c:pt>
                <c:pt idx="98">
                  <c:v>30413.3308</c:v>
                </c:pt>
                <c:pt idx="99">
                  <c:v>30649.030200000001</c:v>
                </c:pt>
                <c:pt idx="100">
                  <c:v>31738.2575</c:v>
                </c:pt>
                <c:pt idx="101">
                  <c:v>34463.2575</c:v>
                </c:pt>
                <c:pt idx="102">
                  <c:v>32878.488499999999</c:v>
                </c:pt>
                <c:pt idx="103">
                  <c:v>32372.809700000002</c:v>
                </c:pt>
                <c:pt idx="104">
                  <c:v>33532.897700000001</c:v>
                </c:pt>
                <c:pt idx="105">
                  <c:v>35460.086199999998</c:v>
                </c:pt>
                <c:pt idx="106">
                  <c:v>35533.804600000003</c:v>
                </c:pt>
                <c:pt idx="107">
                  <c:v>36249.950700000001</c:v>
                </c:pt>
                <c:pt idx="108">
                  <c:v>34711.898200000003</c:v>
                </c:pt>
                <c:pt idx="109">
                  <c:v>33772.305800000002</c:v>
                </c:pt>
                <c:pt idx="110">
                  <c:v>37672.225899999998</c:v>
                </c:pt>
                <c:pt idx="111">
                  <c:v>36688.243499999997</c:v>
                </c:pt>
                <c:pt idx="112">
                  <c:v>36552.077100000002</c:v>
                </c:pt>
                <c:pt idx="113">
                  <c:v>36567.806199999999</c:v>
                </c:pt>
                <c:pt idx="114">
                  <c:v>35972.310899999997</c:v>
                </c:pt>
                <c:pt idx="115">
                  <c:v>36050.313099999999</c:v>
                </c:pt>
                <c:pt idx="116">
                  <c:v>35108.945399999997</c:v>
                </c:pt>
                <c:pt idx="117">
                  <c:v>34317.644800000002</c:v>
                </c:pt>
                <c:pt idx="118">
                  <c:v>33930.977099999996</c:v>
                </c:pt>
                <c:pt idx="119">
                  <c:v>34157.101300000002</c:v>
                </c:pt>
                <c:pt idx="120">
                  <c:v>36794.5432</c:v>
                </c:pt>
                <c:pt idx="121">
                  <c:v>37078.454400000002</c:v>
                </c:pt>
                <c:pt idx="122">
                  <c:v>38319.666700000002</c:v>
                </c:pt>
                <c:pt idx="123">
                  <c:v>37279.891799999998</c:v>
                </c:pt>
                <c:pt idx="124">
                  <c:v>37872.572099999998</c:v>
                </c:pt>
                <c:pt idx="125">
                  <c:v>37559.254200000003</c:v>
                </c:pt>
                <c:pt idx="126">
                  <c:v>37412.186300000001</c:v>
                </c:pt>
                <c:pt idx="127">
                  <c:v>36330.410900000003</c:v>
                </c:pt>
                <c:pt idx="128">
                  <c:v>35719.182699999998</c:v>
                </c:pt>
                <c:pt idx="129">
                  <c:v>35280.247799999997</c:v>
                </c:pt>
                <c:pt idx="130">
                  <c:v>34766.886200000001</c:v>
                </c:pt>
                <c:pt idx="131">
                  <c:v>35242.952899999997</c:v>
                </c:pt>
                <c:pt idx="132">
                  <c:v>37899.760199999997</c:v>
                </c:pt>
                <c:pt idx="133">
                  <c:v>37094.466500000002</c:v>
                </c:pt>
                <c:pt idx="134">
                  <c:v>30078.594799999999</c:v>
                </c:pt>
                <c:pt idx="135">
                  <c:v>18370.069299999999</c:v>
                </c:pt>
                <c:pt idx="136">
                  <c:v>31579.9643</c:v>
                </c:pt>
                <c:pt idx="137">
                  <c:v>32772.162799999998</c:v>
                </c:pt>
                <c:pt idx="138">
                  <c:v>33854.500899999999</c:v>
                </c:pt>
                <c:pt idx="139">
                  <c:v>35806.054300000003</c:v>
                </c:pt>
                <c:pt idx="140">
                  <c:v>36522.874000000003</c:v>
                </c:pt>
                <c:pt idx="141">
                  <c:v>36522.740899999997</c:v>
                </c:pt>
                <c:pt idx="142">
                  <c:v>36340.542600000001</c:v>
                </c:pt>
                <c:pt idx="143">
                  <c:v>36235.0694</c:v>
                </c:pt>
                <c:pt idx="144">
                  <c:v>38293.073499999999</c:v>
                </c:pt>
                <c:pt idx="145">
                  <c:v>38061.207499999997</c:v>
                </c:pt>
                <c:pt idx="146">
                  <c:v>36572.519500000002</c:v>
                </c:pt>
                <c:pt idx="147">
                  <c:v>37081.7019</c:v>
                </c:pt>
                <c:pt idx="148">
                  <c:v>34676.438300000002</c:v>
                </c:pt>
                <c:pt idx="149">
                  <c:v>36961.260699999999</c:v>
                </c:pt>
                <c:pt idx="150">
                  <c:v>37757.483500000002</c:v>
                </c:pt>
                <c:pt idx="151">
                  <c:v>38547.843500000003</c:v>
                </c:pt>
                <c:pt idx="152">
                  <c:v>39293.601199999997</c:v>
                </c:pt>
                <c:pt idx="153">
                  <c:v>39989.964</c:v>
                </c:pt>
                <c:pt idx="154">
                  <c:v>41350.970200000003</c:v>
                </c:pt>
                <c:pt idx="155">
                  <c:v>41677.8724</c:v>
                </c:pt>
                <c:pt idx="156">
                  <c:v>42204.883699999998</c:v>
                </c:pt>
                <c:pt idx="157">
                  <c:v>42786.927199999998</c:v>
                </c:pt>
                <c:pt idx="158">
                  <c:v>43029.345200000003</c:v>
                </c:pt>
                <c:pt idx="159">
                  <c:v>45210.201800000003</c:v>
                </c:pt>
                <c:pt idx="160">
                  <c:v>43033.976600000002</c:v>
                </c:pt>
                <c:pt idx="161">
                  <c:v>44557.357600000003</c:v>
                </c:pt>
                <c:pt idx="162">
                  <c:v>45049.6463</c:v>
                </c:pt>
                <c:pt idx="163">
                  <c:v>45192.099000000002</c:v>
                </c:pt>
                <c:pt idx="164">
                  <c:v>45462.880799999999</c:v>
                </c:pt>
                <c:pt idx="165">
                  <c:v>46239.030200000001</c:v>
                </c:pt>
                <c:pt idx="166">
                  <c:v>46200.286</c:v>
                </c:pt>
                <c:pt idx="167">
                  <c:v>45760.458100000003</c:v>
                </c:pt>
                <c:pt idx="168">
                  <c:v>47564.893199999999</c:v>
                </c:pt>
                <c:pt idx="169">
                  <c:v>49139.324200000003</c:v>
                </c:pt>
                <c:pt idx="170">
                  <c:v>50274.864000000001</c:v>
                </c:pt>
              </c:numCache>
            </c:numRef>
          </c:val>
          <c:smooth val="0"/>
          <c:extLst>
            <c:ext xmlns:c16="http://schemas.microsoft.com/office/drawing/2014/chart" uri="{C3380CC4-5D6E-409C-BE32-E72D297353CC}">
              <c16:uniqueId val="{00000001-A2DC-4303-BF77-E331EB732E81}"/>
            </c:ext>
          </c:extLst>
        </c:ser>
        <c:ser>
          <c:idx val="1"/>
          <c:order val="1"/>
          <c:tx>
            <c:strRef>
              <c:f>'Chart 45'!$C$1</c:f>
              <c:strCache>
                <c:ptCount val="1"/>
                <c:pt idx="0">
                  <c:v>Construction (excluding real estate construction)</c:v>
                </c:pt>
              </c:strCache>
            </c:strRef>
          </c:tx>
          <c:spPr>
            <a:ln w="28575" cap="rnd">
              <a:solidFill>
                <a:schemeClr val="accent2"/>
              </a:solidFill>
              <a:round/>
            </a:ln>
            <a:effectLst/>
          </c:spPr>
          <c:marker>
            <c:symbol val="none"/>
          </c:marker>
          <c:cat>
            <c:strRef>
              <c:f>'Chart 45'!$A$2:$A$172</c:f>
              <c:strCache>
                <c:ptCount val="171"/>
                <c:pt idx="0">
                  <c:v>2009M01</c:v>
                </c:pt>
                <c:pt idx="1">
                  <c:v>2009M02</c:v>
                </c:pt>
                <c:pt idx="2">
                  <c:v>2009M03</c:v>
                </c:pt>
                <c:pt idx="3">
                  <c:v>2009M04</c:v>
                </c:pt>
                <c:pt idx="4">
                  <c:v>2009M05</c:v>
                </c:pt>
                <c:pt idx="5">
                  <c:v>2009M06</c:v>
                </c:pt>
                <c:pt idx="6">
                  <c:v>2009M07</c:v>
                </c:pt>
                <c:pt idx="7">
                  <c:v>2009M08</c:v>
                </c:pt>
                <c:pt idx="8">
                  <c:v>2009M09</c:v>
                </c:pt>
                <c:pt idx="9">
                  <c:v>2009M10</c:v>
                </c:pt>
                <c:pt idx="10">
                  <c:v>2009M11</c:v>
                </c:pt>
                <c:pt idx="11">
                  <c:v>2009M12</c:v>
                </c:pt>
                <c:pt idx="12">
                  <c:v>2010M01</c:v>
                </c:pt>
                <c:pt idx="13">
                  <c:v>2010M02</c:v>
                </c:pt>
                <c:pt idx="14">
                  <c:v>2010M03</c:v>
                </c:pt>
                <c:pt idx="15">
                  <c:v>2010M04</c:v>
                </c:pt>
                <c:pt idx="16">
                  <c:v>2010M05</c:v>
                </c:pt>
                <c:pt idx="17">
                  <c:v>2010M06</c:v>
                </c:pt>
                <c:pt idx="18">
                  <c:v>2010M07</c:v>
                </c:pt>
                <c:pt idx="19">
                  <c:v>2010M08</c:v>
                </c:pt>
                <c:pt idx="20">
                  <c:v>2010M09</c:v>
                </c:pt>
                <c:pt idx="21">
                  <c:v>2010M10</c:v>
                </c:pt>
                <c:pt idx="22">
                  <c:v>2010M11</c:v>
                </c:pt>
                <c:pt idx="23">
                  <c:v>2010M12</c:v>
                </c:pt>
                <c:pt idx="24">
                  <c:v>2011M01</c:v>
                </c:pt>
                <c:pt idx="25">
                  <c:v>2011M02</c:v>
                </c:pt>
                <c:pt idx="26">
                  <c:v>2011M03</c:v>
                </c:pt>
                <c:pt idx="27">
                  <c:v>2011M04</c:v>
                </c:pt>
                <c:pt idx="28">
                  <c:v>2011M05</c:v>
                </c:pt>
                <c:pt idx="29">
                  <c:v>2011M06</c:v>
                </c:pt>
                <c:pt idx="30">
                  <c:v>2011M07</c:v>
                </c:pt>
                <c:pt idx="31">
                  <c:v>2011M08</c:v>
                </c:pt>
                <c:pt idx="32">
                  <c:v>2011M09</c:v>
                </c:pt>
                <c:pt idx="33">
                  <c:v>2011M10</c:v>
                </c:pt>
                <c:pt idx="34">
                  <c:v>2011M11</c:v>
                </c:pt>
                <c:pt idx="35">
                  <c:v>2011M12</c:v>
                </c:pt>
                <c:pt idx="36">
                  <c:v>2012M01</c:v>
                </c:pt>
                <c:pt idx="37">
                  <c:v>2012M02</c:v>
                </c:pt>
                <c:pt idx="38">
                  <c:v>2012M03</c:v>
                </c:pt>
                <c:pt idx="39">
                  <c:v>2012M04</c:v>
                </c:pt>
                <c:pt idx="40">
                  <c:v>2012M05</c:v>
                </c:pt>
                <c:pt idx="41">
                  <c:v>2012M06</c:v>
                </c:pt>
                <c:pt idx="42">
                  <c:v>2012M07</c:v>
                </c:pt>
                <c:pt idx="43">
                  <c:v>2012M08</c:v>
                </c:pt>
                <c:pt idx="44">
                  <c:v>2012M09</c:v>
                </c:pt>
                <c:pt idx="45">
                  <c:v>2012M10</c:v>
                </c:pt>
                <c:pt idx="46">
                  <c:v>2012M11</c:v>
                </c:pt>
                <c:pt idx="47">
                  <c:v>2012M12</c:v>
                </c:pt>
                <c:pt idx="48">
                  <c:v>2013M1</c:v>
                </c:pt>
                <c:pt idx="49">
                  <c:v>2013M2</c:v>
                </c:pt>
                <c:pt idx="50">
                  <c:v>2013M3</c:v>
                </c:pt>
                <c:pt idx="51">
                  <c:v>2013M4</c:v>
                </c:pt>
                <c:pt idx="52">
                  <c:v>2013M5</c:v>
                </c:pt>
                <c:pt idx="53">
                  <c:v>2013M6</c:v>
                </c:pt>
                <c:pt idx="54">
                  <c:v>2013M7</c:v>
                </c:pt>
                <c:pt idx="55">
                  <c:v>2013M8</c:v>
                </c:pt>
                <c:pt idx="56">
                  <c:v>2013M9</c:v>
                </c:pt>
                <c:pt idx="57">
                  <c:v>2013M10</c:v>
                </c:pt>
                <c:pt idx="58">
                  <c:v>2013M11</c:v>
                </c:pt>
                <c:pt idx="59">
                  <c:v>2013M12</c:v>
                </c:pt>
                <c:pt idx="60">
                  <c:v>2014M1</c:v>
                </c:pt>
                <c:pt idx="61">
                  <c:v>2014M2</c:v>
                </c:pt>
                <c:pt idx="62">
                  <c:v>2014M3</c:v>
                </c:pt>
                <c:pt idx="63">
                  <c:v>2014M4</c:v>
                </c:pt>
                <c:pt idx="64">
                  <c:v>2014M5</c:v>
                </c:pt>
                <c:pt idx="65">
                  <c:v>2014M6</c:v>
                </c:pt>
                <c:pt idx="66">
                  <c:v>2014M7</c:v>
                </c:pt>
                <c:pt idx="67">
                  <c:v>2014M8</c:v>
                </c:pt>
                <c:pt idx="68">
                  <c:v>2014M9</c:v>
                </c:pt>
                <c:pt idx="69">
                  <c:v>2014M10</c:v>
                </c:pt>
                <c:pt idx="70">
                  <c:v>2014M11</c:v>
                </c:pt>
                <c:pt idx="71">
                  <c:v>2014M12</c:v>
                </c:pt>
                <c:pt idx="72">
                  <c:v>2015M1</c:v>
                </c:pt>
                <c:pt idx="73">
                  <c:v>2015M2</c:v>
                </c:pt>
                <c:pt idx="74">
                  <c:v>2015M3</c:v>
                </c:pt>
                <c:pt idx="75">
                  <c:v>2015M4</c:v>
                </c:pt>
                <c:pt idx="76">
                  <c:v>2015M5</c:v>
                </c:pt>
                <c:pt idx="77">
                  <c:v>2015M6</c:v>
                </c:pt>
                <c:pt idx="78">
                  <c:v>2015M7</c:v>
                </c:pt>
                <c:pt idx="79">
                  <c:v>2015M8</c:v>
                </c:pt>
                <c:pt idx="80">
                  <c:v>2015M9</c:v>
                </c:pt>
                <c:pt idx="81">
                  <c:v>2015M10</c:v>
                </c:pt>
                <c:pt idx="82">
                  <c:v>2015M11</c:v>
                </c:pt>
                <c:pt idx="83">
                  <c:v>2015M12</c:v>
                </c:pt>
                <c:pt idx="84">
                  <c:v>2016M1</c:v>
                </c:pt>
                <c:pt idx="85">
                  <c:v>2016M2</c:v>
                </c:pt>
                <c:pt idx="86">
                  <c:v>2016M3</c:v>
                </c:pt>
                <c:pt idx="87">
                  <c:v>2016M4</c:v>
                </c:pt>
                <c:pt idx="88">
                  <c:v>2016M5</c:v>
                </c:pt>
                <c:pt idx="89">
                  <c:v>2016M6</c:v>
                </c:pt>
                <c:pt idx="90">
                  <c:v>2016M7</c:v>
                </c:pt>
                <c:pt idx="91">
                  <c:v>2016M8</c:v>
                </c:pt>
                <c:pt idx="92">
                  <c:v>2016M9</c:v>
                </c:pt>
                <c:pt idx="93">
                  <c:v>2016M10</c:v>
                </c:pt>
                <c:pt idx="94">
                  <c:v>2016M11</c:v>
                </c:pt>
                <c:pt idx="95">
                  <c:v>2016M12</c:v>
                </c:pt>
                <c:pt idx="96">
                  <c:v>2017M1</c:v>
                </c:pt>
                <c:pt idx="97">
                  <c:v>2017M2</c:v>
                </c:pt>
                <c:pt idx="98">
                  <c:v>2017M3</c:v>
                </c:pt>
                <c:pt idx="99">
                  <c:v>2017M4</c:v>
                </c:pt>
                <c:pt idx="100">
                  <c:v>2017M5</c:v>
                </c:pt>
                <c:pt idx="101">
                  <c:v>2017M6</c:v>
                </c:pt>
                <c:pt idx="102">
                  <c:v>2017M7</c:v>
                </c:pt>
                <c:pt idx="103">
                  <c:v>2017M8</c:v>
                </c:pt>
                <c:pt idx="104">
                  <c:v>2017M9</c:v>
                </c:pt>
                <c:pt idx="105">
                  <c:v>2017M10</c:v>
                </c:pt>
                <c:pt idx="106">
                  <c:v>2017M11</c:v>
                </c:pt>
                <c:pt idx="107">
                  <c:v>2017M12</c:v>
                </c:pt>
                <c:pt idx="108">
                  <c:v>2018M1</c:v>
                </c:pt>
                <c:pt idx="109">
                  <c:v>2018M2</c:v>
                </c:pt>
                <c:pt idx="110">
                  <c:v>2018M3</c:v>
                </c:pt>
                <c:pt idx="111">
                  <c:v>2018M4</c:v>
                </c:pt>
                <c:pt idx="112">
                  <c:v>2018M5</c:v>
                </c:pt>
                <c:pt idx="113">
                  <c:v>2018M6</c:v>
                </c:pt>
                <c:pt idx="114">
                  <c:v>2018M7</c:v>
                </c:pt>
                <c:pt idx="115">
                  <c:v>2018M8</c:v>
                </c:pt>
                <c:pt idx="116">
                  <c:v>2018M9</c:v>
                </c:pt>
                <c:pt idx="117">
                  <c:v>2018M10</c:v>
                </c:pt>
                <c:pt idx="118">
                  <c:v>2018M11</c:v>
                </c:pt>
                <c:pt idx="119">
                  <c:v>2018M12</c:v>
                </c:pt>
                <c:pt idx="120">
                  <c:v>2019M1</c:v>
                </c:pt>
                <c:pt idx="121">
                  <c:v>2019M2</c:v>
                </c:pt>
                <c:pt idx="122">
                  <c:v>2019M3</c:v>
                </c:pt>
                <c:pt idx="123">
                  <c:v>2019M4</c:v>
                </c:pt>
                <c:pt idx="124">
                  <c:v>2019M5</c:v>
                </c:pt>
                <c:pt idx="125">
                  <c:v>2019M6</c:v>
                </c:pt>
                <c:pt idx="126">
                  <c:v>2019M7</c:v>
                </c:pt>
                <c:pt idx="127">
                  <c:v>2019M8</c:v>
                </c:pt>
                <c:pt idx="128">
                  <c:v>2019M9</c:v>
                </c:pt>
                <c:pt idx="129">
                  <c:v>2019M10</c:v>
                </c:pt>
                <c:pt idx="130">
                  <c:v>2019M11</c:v>
                </c:pt>
                <c:pt idx="131">
                  <c:v>2019M12</c:v>
                </c:pt>
                <c:pt idx="132">
                  <c:v>2020M1</c:v>
                </c:pt>
                <c:pt idx="133">
                  <c:v>2020M2</c:v>
                </c:pt>
                <c:pt idx="134">
                  <c:v>2020M3</c:v>
                </c:pt>
                <c:pt idx="135">
                  <c:v>2020M4</c:v>
                </c:pt>
                <c:pt idx="136">
                  <c:v>2020M5</c:v>
                </c:pt>
                <c:pt idx="137">
                  <c:v>2020M6</c:v>
                </c:pt>
                <c:pt idx="138">
                  <c:v>2020M7</c:v>
                </c:pt>
                <c:pt idx="139">
                  <c:v>2020M8</c:v>
                </c:pt>
                <c:pt idx="140">
                  <c:v>2020M9</c:v>
                </c:pt>
                <c:pt idx="141">
                  <c:v>2020M10</c:v>
                </c:pt>
                <c:pt idx="142">
                  <c:v>2020M11</c:v>
                </c:pt>
                <c:pt idx="143">
                  <c:v>2020M12</c:v>
                </c:pt>
                <c:pt idx="144">
                  <c:v>2021M1</c:v>
                </c:pt>
                <c:pt idx="145">
                  <c:v>2021M2</c:v>
                </c:pt>
                <c:pt idx="146">
                  <c:v>2021M3</c:v>
                </c:pt>
                <c:pt idx="147">
                  <c:v>2021M4</c:v>
                </c:pt>
                <c:pt idx="148">
                  <c:v>2021M5</c:v>
                </c:pt>
                <c:pt idx="149">
                  <c:v>2021M6</c:v>
                </c:pt>
                <c:pt idx="150">
                  <c:v>2021M7</c:v>
                </c:pt>
                <c:pt idx="151">
                  <c:v>2021M8</c:v>
                </c:pt>
                <c:pt idx="152">
                  <c:v>2021M9</c:v>
                </c:pt>
                <c:pt idx="153">
                  <c:v>2021M10</c:v>
                </c:pt>
                <c:pt idx="154">
                  <c:v>2021M11</c:v>
                </c:pt>
                <c:pt idx="155">
                  <c:v>2021M12</c:v>
                </c:pt>
                <c:pt idx="156">
                  <c:v>2022M1</c:v>
                </c:pt>
                <c:pt idx="157">
                  <c:v>2022M2</c:v>
                </c:pt>
                <c:pt idx="158">
                  <c:v>2022M3</c:v>
                </c:pt>
                <c:pt idx="159">
                  <c:v>2022M4</c:v>
                </c:pt>
                <c:pt idx="160">
                  <c:v>2022M5</c:v>
                </c:pt>
                <c:pt idx="161">
                  <c:v>2022M6</c:v>
                </c:pt>
                <c:pt idx="162">
                  <c:v>2022M7</c:v>
                </c:pt>
                <c:pt idx="163">
                  <c:v>2022M8</c:v>
                </c:pt>
                <c:pt idx="164">
                  <c:v>2022M9</c:v>
                </c:pt>
                <c:pt idx="165">
                  <c:v>2022M10</c:v>
                </c:pt>
                <c:pt idx="166">
                  <c:v>2022M11</c:v>
                </c:pt>
                <c:pt idx="167">
                  <c:v>2022M12</c:v>
                </c:pt>
                <c:pt idx="168">
                  <c:v>2023M1</c:v>
                </c:pt>
                <c:pt idx="169">
                  <c:v>2023M2</c:v>
                </c:pt>
                <c:pt idx="170">
                  <c:v>2023M3</c:v>
                </c:pt>
              </c:strCache>
            </c:strRef>
          </c:cat>
          <c:val>
            <c:numRef>
              <c:f>'Chart 45'!$C$2:$C$172</c:f>
              <c:numCache>
                <c:formatCode>0</c:formatCode>
                <c:ptCount val="171"/>
                <c:pt idx="0">
                  <c:v>35623.958500000001</c:v>
                </c:pt>
                <c:pt idx="1">
                  <c:v>17676.766</c:v>
                </c:pt>
                <c:pt idx="2">
                  <c:v>37192.964800000002</c:v>
                </c:pt>
                <c:pt idx="3">
                  <c:v>18263.801500000001</c:v>
                </c:pt>
                <c:pt idx="4">
                  <c:v>25266.7539</c:v>
                </c:pt>
                <c:pt idx="5">
                  <c:v>44957.233</c:v>
                </c:pt>
                <c:pt idx="6">
                  <c:v>37142.402699999999</c:v>
                </c:pt>
                <c:pt idx="7">
                  <c:v>32826.317600000002</c:v>
                </c:pt>
                <c:pt idx="8">
                  <c:v>35230.011400000003</c:v>
                </c:pt>
                <c:pt idx="9">
                  <c:v>34052.499300000003</c:v>
                </c:pt>
                <c:pt idx="10">
                  <c:v>28793.174599999998</c:v>
                </c:pt>
                <c:pt idx="11">
                  <c:v>27207.0468</c:v>
                </c:pt>
                <c:pt idx="12">
                  <c:v>33781.844700000001</c:v>
                </c:pt>
                <c:pt idx="13">
                  <c:v>27970.464100000001</c:v>
                </c:pt>
                <c:pt idx="14">
                  <c:v>36274.151299999998</c:v>
                </c:pt>
                <c:pt idx="15">
                  <c:v>21737.859400000001</c:v>
                </c:pt>
                <c:pt idx="16">
                  <c:v>38846.688199999997</c:v>
                </c:pt>
                <c:pt idx="17">
                  <c:v>47297.8076</c:v>
                </c:pt>
                <c:pt idx="18">
                  <c:v>38525.103000000003</c:v>
                </c:pt>
                <c:pt idx="19">
                  <c:v>37966.051399999997</c:v>
                </c:pt>
                <c:pt idx="20">
                  <c:v>31755.586200000002</c:v>
                </c:pt>
                <c:pt idx="21">
                  <c:v>31751.802</c:v>
                </c:pt>
                <c:pt idx="22">
                  <c:v>26772.092100000002</c:v>
                </c:pt>
                <c:pt idx="23">
                  <c:v>29179.3511</c:v>
                </c:pt>
                <c:pt idx="24">
                  <c:v>29569.982400000001</c:v>
                </c:pt>
                <c:pt idx="25">
                  <c:v>31389.511299999998</c:v>
                </c:pt>
                <c:pt idx="26">
                  <c:v>27588.8995</c:v>
                </c:pt>
                <c:pt idx="27">
                  <c:v>29840.644400000001</c:v>
                </c:pt>
                <c:pt idx="28">
                  <c:v>34568.768300000003</c:v>
                </c:pt>
                <c:pt idx="29">
                  <c:v>27581.9247</c:v>
                </c:pt>
                <c:pt idx="30">
                  <c:v>25806.822199999999</c:v>
                </c:pt>
                <c:pt idx="31">
                  <c:v>28546.078399999999</c:v>
                </c:pt>
                <c:pt idx="32">
                  <c:v>29793.901900000001</c:v>
                </c:pt>
                <c:pt idx="33">
                  <c:v>31431.819200000002</c:v>
                </c:pt>
                <c:pt idx="34">
                  <c:v>33913.863599999997</c:v>
                </c:pt>
                <c:pt idx="35">
                  <c:v>33514.8194</c:v>
                </c:pt>
                <c:pt idx="36">
                  <c:v>28860.2873</c:v>
                </c:pt>
                <c:pt idx="37">
                  <c:v>29432.431400000001</c:v>
                </c:pt>
                <c:pt idx="38">
                  <c:v>29240.6024</c:v>
                </c:pt>
                <c:pt idx="39">
                  <c:v>28155.1823</c:v>
                </c:pt>
                <c:pt idx="40">
                  <c:v>26123.8315</c:v>
                </c:pt>
                <c:pt idx="41">
                  <c:v>25037.844700000001</c:v>
                </c:pt>
                <c:pt idx="42">
                  <c:v>27302.878799999999</c:v>
                </c:pt>
                <c:pt idx="43">
                  <c:v>26421.055400000001</c:v>
                </c:pt>
                <c:pt idx="44">
                  <c:v>31999.408100000001</c:v>
                </c:pt>
                <c:pt idx="45">
                  <c:v>30055.879499999999</c:v>
                </c:pt>
                <c:pt idx="46">
                  <c:v>31925.722399999999</c:v>
                </c:pt>
                <c:pt idx="47">
                  <c:v>29714.562900000001</c:v>
                </c:pt>
                <c:pt idx="48">
                  <c:v>20612.748800000001</c:v>
                </c:pt>
                <c:pt idx="49">
                  <c:v>25953.135699999999</c:v>
                </c:pt>
                <c:pt idx="50">
                  <c:v>24392.0805</c:v>
                </c:pt>
                <c:pt idx="51">
                  <c:v>22395.903300000002</c:v>
                </c:pt>
                <c:pt idx="52">
                  <c:v>23140.713500000002</c:v>
                </c:pt>
                <c:pt idx="53">
                  <c:v>25111.512999999999</c:v>
                </c:pt>
                <c:pt idx="54">
                  <c:v>24903.1492</c:v>
                </c:pt>
                <c:pt idx="55">
                  <c:v>34375.063600000001</c:v>
                </c:pt>
                <c:pt idx="56">
                  <c:v>28805.9437</c:v>
                </c:pt>
                <c:pt idx="57">
                  <c:v>29038.251700000001</c:v>
                </c:pt>
                <c:pt idx="58">
                  <c:v>28930.363799999999</c:v>
                </c:pt>
                <c:pt idx="59">
                  <c:v>25662.859799999998</c:v>
                </c:pt>
                <c:pt idx="60">
                  <c:v>23019.2618</c:v>
                </c:pt>
                <c:pt idx="61">
                  <c:v>28039.735199999999</c:v>
                </c:pt>
                <c:pt idx="62">
                  <c:v>28061.500499999998</c:v>
                </c:pt>
                <c:pt idx="63">
                  <c:v>29159.0311</c:v>
                </c:pt>
                <c:pt idx="64">
                  <c:v>27123.471799999999</c:v>
                </c:pt>
                <c:pt idx="65">
                  <c:v>26478.5592</c:v>
                </c:pt>
                <c:pt idx="66">
                  <c:v>30516.712599999999</c:v>
                </c:pt>
                <c:pt idx="67">
                  <c:v>26041.573400000001</c:v>
                </c:pt>
                <c:pt idx="68">
                  <c:v>24796.8511</c:v>
                </c:pt>
                <c:pt idx="69">
                  <c:v>23932.865099999999</c:v>
                </c:pt>
                <c:pt idx="70">
                  <c:v>26604.563200000001</c:v>
                </c:pt>
                <c:pt idx="71">
                  <c:v>27769.121500000001</c:v>
                </c:pt>
                <c:pt idx="72">
                  <c:v>28522.537100000001</c:v>
                </c:pt>
                <c:pt idx="73">
                  <c:v>26935.948700000001</c:v>
                </c:pt>
                <c:pt idx="74">
                  <c:v>29352.339100000001</c:v>
                </c:pt>
                <c:pt idx="75">
                  <c:v>30635.017899999999</c:v>
                </c:pt>
                <c:pt idx="76">
                  <c:v>28228.512599999998</c:v>
                </c:pt>
                <c:pt idx="77">
                  <c:v>28729.877499999999</c:v>
                </c:pt>
                <c:pt idx="78">
                  <c:v>27350.6162</c:v>
                </c:pt>
                <c:pt idx="79">
                  <c:v>26948.874899999999</c:v>
                </c:pt>
                <c:pt idx="80">
                  <c:v>26042.014299999999</c:v>
                </c:pt>
                <c:pt idx="81">
                  <c:v>25801.963100000001</c:v>
                </c:pt>
                <c:pt idx="82">
                  <c:v>27357.742099999999</c:v>
                </c:pt>
                <c:pt idx="83">
                  <c:v>26750.896400000001</c:v>
                </c:pt>
                <c:pt idx="84">
                  <c:v>28220.935300000001</c:v>
                </c:pt>
                <c:pt idx="85">
                  <c:v>30797.441699999999</c:v>
                </c:pt>
                <c:pt idx="86">
                  <c:v>32183.777399999999</c:v>
                </c:pt>
                <c:pt idx="87">
                  <c:v>25128.536599999999</c:v>
                </c:pt>
                <c:pt idx="88">
                  <c:v>25018.329900000001</c:v>
                </c:pt>
                <c:pt idx="89">
                  <c:v>25927.559300000001</c:v>
                </c:pt>
                <c:pt idx="90">
                  <c:v>24683.2487</c:v>
                </c:pt>
                <c:pt idx="91">
                  <c:v>25524.883999999998</c:v>
                </c:pt>
                <c:pt idx="92">
                  <c:v>22194.3547</c:v>
                </c:pt>
                <c:pt idx="93">
                  <c:v>22824.952799999999</c:v>
                </c:pt>
                <c:pt idx="94">
                  <c:v>21735.201400000002</c:v>
                </c:pt>
                <c:pt idx="95">
                  <c:v>22476.488099999999</c:v>
                </c:pt>
                <c:pt idx="96">
                  <c:v>19758.1728</c:v>
                </c:pt>
                <c:pt idx="97">
                  <c:v>20067.329600000001</c:v>
                </c:pt>
                <c:pt idx="98">
                  <c:v>18241.593199999999</c:v>
                </c:pt>
                <c:pt idx="99">
                  <c:v>21763.236799999999</c:v>
                </c:pt>
                <c:pt idx="100">
                  <c:v>23643.9738</c:v>
                </c:pt>
                <c:pt idx="101">
                  <c:v>26445.653200000001</c:v>
                </c:pt>
                <c:pt idx="102">
                  <c:v>24836.067899999998</c:v>
                </c:pt>
                <c:pt idx="103">
                  <c:v>22322.986700000001</c:v>
                </c:pt>
                <c:pt idx="104">
                  <c:v>24454.160500000002</c:v>
                </c:pt>
                <c:pt idx="105">
                  <c:v>27011.8397</c:v>
                </c:pt>
                <c:pt idx="106">
                  <c:v>24906.8616</c:v>
                </c:pt>
                <c:pt idx="107">
                  <c:v>26448.911400000001</c:v>
                </c:pt>
                <c:pt idx="108">
                  <c:v>21612.170399999999</c:v>
                </c:pt>
                <c:pt idx="109">
                  <c:v>26416.6747</c:v>
                </c:pt>
                <c:pt idx="110">
                  <c:v>33416.665200000003</c:v>
                </c:pt>
                <c:pt idx="111">
                  <c:v>27323.3213</c:v>
                </c:pt>
                <c:pt idx="112">
                  <c:v>27619.081600000001</c:v>
                </c:pt>
                <c:pt idx="113">
                  <c:v>27171.896499999999</c:v>
                </c:pt>
                <c:pt idx="114">
                  <c:v>27064.688099999999</c:v>
                </c:pt>
                <c:pt idx="115">
                  <c:v>26003.113700000002</c:v>
                </c:pt>
                <c:pt idx="116">
                  <c:v>25350.027999999998</c:v>
                </c:pt>
                <c:pt idx="117">
                  <c:v>24614.014200000001</c:v>
                </c:pt>
                <c:pt idx="118">
                  <c:v>23859.2425</c:v>
                </c:pt>
                <c:pt idx="119">
                  <c:v>24105.818800000001</c:v>
                </c:pt>
                <c:pt idx="120">
                  <c:v>28056.687300000001</c:v>
                </c:pt>
                <c:pt idx="121">
                  <c:v>27140.110100000002</c:v>
                </c:pt>
                <c:pt idx="122">
                  <c:v>27674.280900000002</c:v>
                </c:pt>
                <c:pt idx="123">
                  <c:v>27654.688900000001</c:v>
                </c:pt>
                <c:pt idx="124">
                  <c:v>27477.9794</c:v>
                </c:pt>
                <c:pt idx="125">
                  <c:v>26592.024700000002</c:v>
                </c:pt>
                <c:pt idx="126">
                  <c:v>27235.537499999999</c:v>
                </c:pt>
                <c:pt idx="127">
                  <c:v>26467.410199999998</c:v>
                </c:pt>
                <c:pt idx="128">
                  <c:v>25132.4859</c:v>
                </c:pt>
                <c:pt idx="129">
                  <c:v>25353.219099999998</c:v>
                </c:pt>
                <c:pt idx="130">
                  <c:v>25106.0645</c:v>
                </c:pt>
                <c:pt idx="131">
                  <c:v>26710.255000000001</c:v>
                </c:pt>
                <c:pt idx="132">
                  <c:v>24675.268199999999</c:v>
                </c:pt>
                <c:pt idx="133">
                  <c:v>29153.449799999999</c:v>
                </c:pt>
                <c:pt idx="134">
                  <c:v>20848.888299999999</c:v>
                </c:pt>
                <c:pt idx="135">
                  <c:v>16045.7667</c:v>
                </c:pt>
                <c:pt idx="136">
                  <c:v>23308.220499999999</c:v>
                </c:pt>
                <c:pt idx="137">
                  <c:v>23815.387200000001</c:v>
                </c:pt>
                <c:pt idx="138">
                  <c:v>25176.043600000001</c:v>
                </c:pt>
                <c:pt idx="139">
                  <c:v>25309.188900000001</c:v>
                </c:pt>
                <c:pt idx="140">
                  <c:v>29744.706600000001</c:v>
                </c:pt>
                <c:pt idx="141">
                  <c:v>27646.019499999999</c:v>
                </c:pt>
                <c:pt idx="142">
                  <c:v>28310.680700000001</c:v>
                </c:pt>
                <c:pt idx="143">
                  <c:v>26020.6564</c:v>
                </c:pt>
                <c:pt idx="144">
                  <c:v>28769.602800000001</c:v>
                </c:pt>
                <c:pt idx="145">
                  <c:v>28661.078699999998</c:v>
                </c:pt>
                <c:pt idx="146">
                  <c:v>27518.5298</c:v>
                </c:pt>
                <c:pt idx="147">
                  <c:v>24510.378499999999</c:v>
                </c:pt>
                <c:pt idx="148">
                  <c:v>25491.555199999999</c:v>
                </c:pt>
                <c:pt idx="149">
                  <c:v>26394.588500000002</c:v>
                </c:pt>
                <c:pt idx="150">
                  <c:v>26819.4967</c:v>
                </c:pt>
                <c:pt idx="151">
                  <c:v>28537.402399999999</c:v>
                </c:pt>
                <c:pt idx="152">
                  <c:v>28090.945800000001</c:v>
                </c:pt>
                <c:pt idx="153">
                  <c:v>30977.070100000001</c:v>
                </c:pt>
                <c:pt idx="154">
                  <c:v>32270.4846</c:v>
                </c:pt>
                <c:pt idx="155">
                  <c:v>28056.597000000002</c:v>
                </c:pt>
                <c:pt idx="156">
                  <c:v>25309.843199999999</c:v>
                </c:pt>
                <c:pt idx="157">
                  <c:v>29575.517599999999</c:v>
                </c:pt>
                <c:pt idx="158">
                  <c:v>31437.382600000001</c:v>
                </c:pt>
                <c:pt idx="159">
                  <c:v>31650.599399999999</c:v>
                </c:pt>
                <c:pt idx="160">
                  <c:v>28185.106800000001</c:v>
                </c:pt>
                <c:pt idx="161">
                  <c:v>29612.001100000001</c:v>
                </c:pt>
                <c:pt idx="162">
                  <c:v>25890.764599999999</c:v>
                </c:pt>
                <c:pt idx="163">
                  <c:v>30145.405699999999</c:v>
                </c:pt>
                <c:pt idx="164">
                  <c:v>32498.944899999999</c:v>
                </c:pt>
                <c:pt idx="165">
                  <c:v>24738.111099999998</c:v>
                </c:pt>
                <c:pt idx="166">
                  <c:v>26151.854299999999</c:v>
                </c:pt>
                <c:pt idx="167">
                  <c:v>27355.1162</c:v>
                </c:pt>
                <c:pt idx="168">
                  <c:v>29561.922299999998</c:v>
                </c:pt>
                <c:pt idx="169">
                  <c:v>22138.474099999999</c:v>
                </c:pt>
                <c:pt idx="170">
                  <c:v>22266.430700000001</c:v>
                </c:pt>
              </c:numCache>
            </c:numRef>
          </c:val>
          <c:smooth val="0"/>
          <c:extLst>
            <c:ext xmlns:c16="http://schemas.microsoft.com/office/drawing/2014/chart" uri="{C3380CC4-5D6E-409C-BE32-E72D297353CC}">
              <c16:uniqueId val="{00000002-A2DC-4303-BF77-E331EB732E81}"/>
            </c:ext>
          </c:extLst>
        </c:ser>
        <c:dLbls>
          <c:showLegendKey val="0"/>
          <c:showVal val="0"/>
          <c:showCatName val="0"/>
          <c:showSerName val="0"/>
          <c:showPercent val="0"/>
          <c:showBubbleSize val="0"/>
        </c:dLbls>
        <c:marker val="1"/>
        <c:smooth val="0"/>
        <c:axId val="673921568"/>
        <c:axId val="673922552"/>
      </c:lineChart>
      <c:catAx>
        <c:axId val="673921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3922552"/>
        <c:crosses val="autoZero"/>
        <c:auto val="1"/>
        <c:lblAlgn val="ctr"/>
        <c:lblOffset val="100"/>
        <c:noMultiLvlLbl val="0"/>
      </c:catAx>
      <c:valAx>
        <c:axId val="6739225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3921568"/>
        <c:crosses val="autoZero"/>
        <c:crossBetween val="between"/>
        <c:dispUnits>
          <c:builtInUnit val="thousands"/>
          <c:dispUnitsLbl>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billion of dram</a:t>
                  </a:r>
                  <a:endParaRPr lang="en-US" sz="1000">
                    <a:effectLst/>
                  </a:endParaRP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valAx>
        <c:axId val="725364752"/>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367048"/>
        <c:crosses val="max"/>
        <c:crossBetween val="between"/>
        <c:dispUnits>
          <c:builtInUnit val="thousands"/>
          <c:dispUnitsLbl>
            <c:layout>
              <c:manualLayout>
                <c:xMode val="edge"/>
                <c:yMode val="edge"/>
                <c:x val="0.91355751486037018"/>
                <c:y val="4.195804195804196E-2"/>
              </c:manualLayout>
            </c:layout>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billion of dram</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catAx>
        <c:axId val="725367048"/>
        <c:scaling>
          <c:orientation val="minMax"/>
        </c:scaling>
        <c:delete val="1"/>
        <c:axPos val="b"/>
        <c:numFmt formatCode="General" sourceLinked="1"/>
        <c:majorTickMark val="out"/>
        <c:minorTickMark val="none"/>
        <c:tickLblPos val="nextTo"/>
        <c:crossAx val="72536475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 5'!$B$1</c:f>
              <c:strCache>
                <c:ptCount val="1"/>
                <c:pt idx="0">
                  <c:v>"Sticky" prices</c:v>
                </c:pt>
              </c:strCache>
            </c:strRef>
          </c:tx>
          <c:spPr>
            <a:ln w="38100" cap="rnd">
              <a:solidFill>
                <a:schemeClr val="accent1"/>
              </a:solidFill>
              <a:round/>
            </a:ln>
            <a:effectLst/>
          </c:spPr>
          <c:marker>
            <c:symbol val="none"/>
          </c:marker>
          <c:cat>
            <c:numRef>
              <c:f>'Chart 5'!$A$2:$A$65</c:f>
              <c:numCache>
                <c:formatCode>[$-42B]mmm\ yyyy;@</c:formatCode>
                <c:ptCount val="6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numCache>
            </c:numRef>
          </c:cat>
          <c:val>
            <c:numRef>
              <c:f>'Chart 5'!$B$2:$B$65</c:f>
              <c:numCache>
                <c:formatCode>0.0</c:formatCode>
                <c:ptCount val="64"/>
                <c:pt idx="0">
                  <c:v>2.1663049999999999</c:v>
                </c:pt>
                <c:pt idx="1">
                  <c:v>2.1318959999999998</c:v>
                </c:pt>
                <c:pt idx="2">
                  <c:v>2.3691970000000002</c:v>
                </c:pt>
                <c:pt idx="3">
                  <c:v>2.4934229999999999</c:v>
                </c:pt>
                <c:pt idx="4">
                  <c:v>2.544991</c:v>
                </c:pt>
                <c:pt idx="5">
                  <c:v>2.5532189999999999</c:v>
                </c:pt>
                <c:pt idx="6">
                  <c:v>2.5196339999999999</c:v>
                </c:pt>
                <c:pt idx="7">
                  <c:v>2.4328780000000001</c:v>
                </c:pt>
                <c:pt idx="8">
                  <c:v>2.4619330000000001</c:v>
                </c:pt>
                <c:pt idx="9">
                  <c:v>2.4149880000000001</c:v>
                </c:pt>
                <c:pt idx="10">
                  <c:v>2.4767939999999999</c:v>
                </c:pt>
                <c:pt idx="11">
                  <c:v>2.4643700000000002</c:v>
                </c:pt>
                <c:pt idx="12">
                  <c:v>2.3855330000000001</c:v>
                </c:pt>
                <c:pt idx="13">
                  <c:v>2.3766479999999999</c:v>
                </c:pt>
                <c:pt idx="14">
                  <c:v>2.3996840000000002</c:v>
                </c:pt>
                <c:pt idx="15">
                  <c:v>2.4079269999999999</c:v>
                </c:pt>
                <c:pt idx="16">
                  <c:v>2.39723</c:v>
                </c:pt>
                <c:pt idx="17">
                  <c:v>2.421751</c:v>
                </c:pt>
                <c:pt idx="18">
                  <c:v>2.4608479999999999</c:v>
                </c:pt>
                <c:pt idx="19">
                  <c:v>2.6292460000000002</c:v>
                </c:pt>
                <c:pt idx="20">
                  <c:v>2.6067670000000001</c:v>
                </c:pt>
                <c:pt idx="21">
                  <c:v>2.7333409999999998</c:v>
                </c:pt>
                <c:pt idx="22">
                  <c:v>2.7682169999999999</c:v>
                </c:pt>
                <c:pt idx="23">
                  <c:v>2.7463609999999998</c:v>
                </c:pt>
                <c:pt idx="24">
                  <c:v>2.7970670000000002</c:v>
                </c:pt>
                <c:pt idx="25">
                  <c:v>2.8129360000000001</c:v>
                </c:pt>
                <c:pt idx="26">
                  <c:v>2.6473789999999999</c:v>
                </c:pt>
                <c:pt idx="27">
                  <c:v>2.2263519999999999</c:v>
                </c:pt>
                <c:pt idx="28">
                  <c:v>2.0842079999999998</c:v>
                </c:pt>
                <c:pt idx="29">
                  <c:v>2.0581459999999998</c:v>
                </c:pt>
                <c:pt idx="30">
                  <c:v>2.3488570000000002</c:v>
                </c:pt>
                <c:pt idx="31">
                  <c:v>2.2889780000000002</c:v>
                </c:pt>
                <c:pt idx="32">
                  <c:v>2.077391</c:v>
                </c:pt>
                <c:pt idx="33">
                  <c:v>1.8421590000000001</c:v>
                </c:pt>
                <c:pt idx="34">
                  <c:v>1.7985869999999999</c:v>
                </c:pt>
                <c:pt idx="35">
                  <c:v>1.716599</c:v>
                </c:pt>
                <c:pt idx="36">
                  <c:v>1.517012</c:v>
                </c:pt>
                <c:pt idx="37">
                  <c:v>1.5270090000000001</c:v>
                </c:pt>
                <c:pt idx="38">
                  <c:v>1.7069840000000001</c:v>
                </c:pt>
                <c:pt idx="39">
                  <c:v>2.2623310000000001</c:v>
                </c:pt>
                <c:pt idx="40">
                  <c:v>2.6231640000000001</c:v>
                </c:pt>
                <c:pt idx="41">
                  <c:v>2.5885790000000002</c:v>
                </c:pt>
                <c:pt idx="42">
                  <c:v>2.315464</c:v>
                </c:pt>
                <c:pt idx="43">
                  <c:v>2.343064</c:v>
                </c:pt>
                <c:pt idx="44">
                  <c:v>2.6383830000000001</c:v>
                </c:pt>
                <c:pt idx="45">
                  <c:v>3.0356190000000001</c:v>
                </c:pt>
                <c:pt idx="46">
                  <c:v>3.2143199999999998</c:v>
                </c:pt>
                <c:pt idx="47">
                  <c:v>3.484143</c:v>
                </c:pt>
                <c:pt idx="48">
                  <c:v>3.9886590000000002</c:v>
                </c:pt>
                <c:pt idx="49">
                  <c:v>4.3070700000000004</c:v>
                </c:pt>
                <c:pt idx="50">
                  <c:v>4.5584230000000003</c:v>
                </c:pt>
                <c:pt idx="51">
                  <c:v>4.7218030000000004</c:v>
                </c:pt>
                <c:pt idx="52">
                  <c:v>4.985582</c:v>
                </c:pt>
                <c:pt idx="53">
                  <c:v>5.4223369999999997</c:v>
                </c:pt>
                <c:pt idx="54">
                  <c:v>5.6253289999999998</c:v>
                </c:pt>
                <c:pt idx="55">
                  <c:v>5.9917049999999996</c:v>
                </c:pt>
                <c:pt idx="56">
                  <c:v>6.3927949999999996</c:v>
                </c:pt>
                <c:pt idx="57">
                  <c:v>6.3648090000000002</c:v>
                </c:pt>
                <c:pt idx="58">
                  <c:v>6.4711780000000001</c:v>
                </c:pt>
                <c:pt idx="59">
                  <c:v>6.6172230000000001</c:v>
                </c:pt>
                <c:pt idx="60">
                  <c:v>6.5544924739999999</c:v>
                </c:pt>
                <c:pt idx="61">
                  <c:v>6.59375</c:v>
                </c:pt>
                <c:pt idx="62">
                  <c:v>6.4517083169999996</c:v>
                </c:pt>
                <c:pt idx="63">
                  <c:v>6.3227486610000003</c:v>
                </c:pt>
              </c:numCache>
            </c:numRef>
          </c:val>
          <c:smooth val="0"/>
          <c:extLst>
            <c:ext xmlns:c16="http://schemas.microsoft.com/office/drawing/2014/chart" uri="{C3380CC4-5D6E-409C-BE32-E72D297353CC}">
              <c16:uniqueId val="{00000000-6573-4CDE-B5CB-DEBFE67BA046}"/>
            </c:ext>
          </c:extLst>
        </c:ser>
        <c:ser>
          <c:idx val="1"/>
          <c:order val="1"/>
          <c:tx>
            <c:strRef>
              <c:f>'Chart 5'!$C$1</c:f>
              <c:strCache>
                <c:ptCount val="1"/>
                <c:pt idx="0">
                  <c:v>CPI y/y growth</c:v>
                </c:pt>
              </c:strCache>
            </c:strRef>
          </c:tx>
          <c:spPr>
            <a:ln w="38100" cap="rnd">
              <a:solidFill>
                <a:schemeClr val="accent2"/>
              </a:solidFill>
              <a:round/>
            </a:ln>
            <a:effectLst/>
          </c:spPr>
          <c:marker>
            <c:symbol val="none"/>
          </c:marker>
          <c:cat>
            <c:numRef>
              <c:f>'Chart 5'!$A$2:$A$65</c:f>
              <c:numCache>
                <c:formatCode>[$-42B]mmm\ yyyy;@</c:formatCode>
                <c:ptCount val="6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numCache>
            </c:numRef>
          </c:cat>
          <c:val>
            <c:numRef>
              <c:f>'Chart 5'!$C$2:$C$65</c:f>
              <c:numCache>
                <c:formatCode>0.0</c:formatCode>
                <c:ptCount val="64"/>
                <c:pt idx="0">
                  <c:v>2.1513200000000001</c:v>
                </c:pt>
                <c:pt idx="1">
                  <c:v>2.2634699999999999</c:v>
                </c:pt>
                <c:pt idx="2">
                  <c:v>2.3309500000000001</c:v>
                </c:pt>
                <c:pt idx="3">
                  <c:v>2.4710000000000001</c:v>
                </c:pt>
                <c:pt idx="4">
                  <c:v>2.7819199999999999</c:v>
                </c:pt>
                <c:pt idx="5">
                  <c:v>2.80755</c:v>
                </c:pt>
                <c:pt idx="6">
                  <c:v>2.85412</c:v>
                </c:pt>
                <c:pt idx="7">
                  <c:v>2.6429200000000002</c:v>
                </c:pt>
                <c:pt idx="8">
                  <c:v>2.3320599999999998</c:v>
                </c:pt>
                <c:pt idx="9">
                  <c:v>2.4920300000000002</c:v>
                </c:pt>
                <c:pt idx="10">
                  <c:v>2.1473300000000002</c:v>
                </c:pt>
                <c:pt idx="11">
                  <c:v>2.00238</c:v>
                </c:pt>
                <c:pt idx="12">
                  <c:v>1.5506800000000001</c:v>
                </c:pt>
                <c:pt idx="13">
                  <c:v>1.52006</c:v>
                </c:pt>
                <c:pt idx="14">
                  <c:v>1.85314</c:v>
                </c:pt>
                <c:pt idx="15">
                  <c:v>1.9917899999999999</c:v>
                </c:pt>
                <c:pt idx="16">
                  <c:v>1.79352</c:v>
                </c:pt>
                <c:pt idx="17">
                  <c:v>1.64968</c:v>
                </c:pt>
                <c:pt idx="18">
                  <c:v>1.77976</c:v>
                </c:pt>
                <c:pt idx="19">
                  <c:v>1.74678</c:v>
                </c:pt>
                <c:pt idx="20">
                  <c:v>1.71662</c:v>
                </c:pt>
                <c:pt idx="21">
                  <c:v>1.76918</c:v>
                </c:pt>
                <c:pt idx="22">
                  <c:v>2.0621999999999998</c:v>
                </c:pt>
                <c:pt idx="23">
                  <c:v>2.31399</c:v>
                </c:pt>
                <c:pt idx="24">
                  <c:v>2.5004200000000001</c:v>
                </c:pt>
                <c:pt idx="25">
                  <c:v>2.3393199999999998</c:v>
                </c:pt>
                <c:pt idx="26">
                  <c:v>1.54287</c:v>
                </c:pt>
                <c:pt idx="27">
                  <c:v>0.34520000000000001</c:v>
                </c:pt>
                <c:pt idx="28">
                  <c:v>0.22641</c:v>
                </c:pt>
                <c:pt idx="29">
                  <c:v>0.71601999999999999</c:v>
                </c:pt>
                <c:pt idx="30">
                  <c:v>1.01414</c:v>
                </c:pt>
                <c:pt idx="31">
                  <c:v>1.30907</c:v>
                </c:pt>
                <c:pt idx="32">
                  <c:v>1.37148</c:v>
                </c:pt>
                <c:pt idx="33">
                  <c:v>1.1825300000000001</c:v>
                </c:pt>
                <c:pt idx="34">
                  <c:v>1.1675599999999999</c:v>
                </c:pt>
                <c:pt idx="35">
                  <c:v>1.3220400000000001</c:v>
                </c:pt>
                <c:pt idx="36">
                  <c:v>1.3947799999999999</c:v>
                </c:pt>
                <c:pt idx="37">
                  <c:v>1.69336</c:v>
                </c:pt>
                <c:pt idx="38">
                  <c:v>2.6305200000000002</c:v>
                </c:pt>
                <c:pt idx="39">
                  <c:v>4.1305500000000004</c:v>
                </c:pt>
                <c:pt idx="40">
                  <c:v>4.9150299999999998</c:v>
                </c:pt>
                <c:pt idx="41">
                  <c:v>5.2816099999999997</c:v>
                </c:pt>
                <c:pt idx="42">
                  <c:v>5.2215100000000003</c:v>
                </c:pt>
                <c:pt idx="43">
                  <c:v>5.1882900000000003</c:v>
                </c:pt>
                <c:pt idx="44">
                  <c:v>5.3836300000000001</c:v>
                </c:pt>
                <c:pt idx="45">
                  <c:v>6.2377500000000001</c:v>
                </c:pt>
                <c:pt idx="46">
                  <c:v>6.8623900000000004</c:v>
                </c:pt>
                <c:pt idx="47">
                  <c:v>7.1944600000000003</c:v>
                </c:pt>
                <c:pt idx="48">
                  <c:v>7.5952799999999998</c:v>
                </c:pt>
                <c:pt idx="49">
                  <c:v>7.9548500000000004</c:v>
                </c:pt>
                <c:pt idx="50">
                  <c:v>8.5152199999999993</c:v>
                </c:pt>
                <c:pt idx="51">
                  <c:v>8.2277699999999996</c:v>
                </c:pt>
                <c:pt idx="52">
                  <c:v>8.5023300000000006</c:v>
                </c:pt>
                <c:pt idx="53">
                  <c:v>8.9329900000000002</c:v>
                </c:pt>
                <c:pt idx="54">
                  <c:v>8.4131800000000005</c:v>
                </c:pt>
                <c:pt idx="55">
                  <c:v>8.2273599999999991</c:v>
                </c:pt>
                <c:pt idx="56">
                  <c:v>8.2148500000000002</c:v>
                </c:pt>
                <c:pt idx="57">
                  <c:v>7.7624899999999997</c:v>
                </c:pt>
                <c:pt idx="58">
                  <c:v>7.1353499999999999</c:v>
                </c:pt>
                <c:pt idx="59">
                  <c:v>6.4449399999999999</c:v>
                </c:pt>
                <c:pt idx="60">
                  <c:v>6.3471599999999997</c:v>
                </c:pt>
                <c:pt idx="61">
                  <c:v>5.98644</c:v>
                </c:pt>
                <c:pt idx="62">
                  <c:v>4.9869199999999996</c:v>
                </c:pt>
                <c:pt idx="63">
                  <c:v>4.9571899999999998</c:v>
                </c:pt>
              </c:numCache>
            </c:numRef>
          </c:val>
          <c:smooth val="0"/>
          <c:extLst>
            <c:ext xmlns:c16="http://schemas.microsoft.com/office/drawing/2014/chart" uri="{C3380CC4-5D6E-409C-BE32-E72D297353CC}">
              <c16:uniqueId val="{00000001-6573-4CDE-B5CB-DEBFE67BA046}"/>
            </c:ext>
          </c:extLst>
        </c:ser>
        <c:ser>
          <c:idx val="2"/>
          <c:order val="2"/>
          <c:tx>
            <c:strRef>
              <c:f>'Chart 5'!$D$1</c:f>
              <c:strCache>
                <c:ptCount val="1"/>
                <c:pt idx="0">
                  <c:v>Core inflation y/y growth</c:v>
                </c:pt>
              </c:strCache>
            </c:strRef>
          </c:tx>
          <c:spPr>
            <a:ln w="38100" cap="rnd">
              <a:solidFill>
                <a:schemeClr val="accent3"/>
              </a:solidFill>
              <a:round/>
            </a:ln>
            <a:effectLst/>
          </c:spPr>
          <c:marker>
            <c:symbol val="none"/>
          </c:marker>
          <c:cat>
            <c:numRef>
              <c:f>'Chart 5'!$A$2:$A$65</c:f>
              <c:numCache>
                <c:formatCode>[$-42B]mmm\ yyyy;@</c:formatCode>
                <c:ptCount val="6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numCache>
            </c:numRef>
          </c:cat>
          <c:val>
            <c:numRef>
              <c:f>'Chart 5'!$D$2:$D$65</c:f>
              <c:numCache>
                <c:formatCode>0.0</c:formatCode>
                <c:ptCount val="64"/>
                <c:pt idx="0">
                  <c:v>1.89127</c:v>
                </c:pt>
                <c:pt idx="1">
                  <c:v>1.8776999999999999</c:v>
                </c:pt>
                <c:pt idx="2">
                  <c:v>2.1227800000000001</c:v>
                </c:pt>
                <c:pt idx="3">
                  <c:v>2.1506400000000001</c:v>
                </c:pt>
                <c:pt idx="4">
                  <c:v>2.2730000000000001</c:v>
                </c:pt>
                <c:pt idx="5">
                  <c:v>2.24552</c:v>
                </c:pt>
                <c:pt idx="6">
                  <c:v>2.2675999999999998</c:v>
                </c:pt>
                <c:pt idx="7">
                  <c:v>2.1208900000000002</c:v>
                </c:pt>
                <c:pt idx="8">
                  <c:v>2.1976800000000001</c:v>
                </c:pt>
                <c:pt idx="9">
                  <c:v>2.1264099999999999</c:v>
                </c:pt>
                <c:pt idx="10">
                  <c:v>2.2153800000000001</c:v>
                </c:pt>
                <c:pt idx="11">
                  <c:v>2.2485300000000001</c:v>
                </c:pt>
                <c:pt idx="12">
                  <c:v>2.1480899999999998</c:v>
                </c:pt>
                <c:pt idx="13">
                  <c:v>2.0945499999999999</c:v>
                </c:pt>
                <c:pt idx="14">
                  <c:v>2.0548600000000001</c:v>
                </c:pt>
                <c:pt idx="15">
                  <c:v>2.0831499999999998</c:v>
                </c:pt>
                <c:pt idx="16">
                  <c:v>2.0062600000000002</c:v>
                </c:pt>
                <c:pt idx="17">
                  <c:v>2.1212200000000001</c:v>
                </c:pt>
                <c:pt idx="18">
                  <c:v>2.1785100000000002</c:v>
                </c:pt>
                <c:pt idx="19">
                  <c:v>2.35914</c:v>
                </c:pt>
                <c:pt idx="20">
                  <c:v>2.3443299999999998</c:v>
                </c:pt>
                <c:pt idx="21">
                  <c:v>2.3262299999999998</c:v>
                </c:pt>
                <c:pt idx="22">
                  <c:v>2.3300299999999998</c:v>
                </c:pt>
                <c:pt idx="23">
                  <c:v>2.2536800000000001</c:v>
                </c:pt>
                <c:pt idx="24">
                  <c:v>2.2786</c:v>
                </c:pt>
                <c:pt idx="25">
                  <c:v>2.3809999999999998</c:v>
                </c:pt>
                <c:pt idx="26">
                  <c:v>2.1232199999999999</c:v>
                </c:pt>
                <c:pt idx="27">
                  <c:v>1.44861</c:v>
                </c:pt>
                <c:pt idx="28">
                  <c:v>1.24665</c:v>
                </c:pt>
                <c:pt idx="29">
                  <c:v>1.1766799999999999</c:v>
                </c:pt>
                <c:pt idx="30">
                  <c:v>1.53392</c:v>
                </c:pt>
                <c:pt idx="31">
                  <c:v>1.7024300000000001</c:v>
                </c:pt>
                <c:pt idx="32">
                  <c:v>1.70672</c:v>
                </c:pt>
                <c:pt idx="33">
                  <c:v>1.6214999999999999</c:v>
                </c:pt>
                <c:pt idx="34">
                  <c:v>1.6637500000000001</c:v>
                </c:pt>
                <c:pt idx="35">
                  <c:v>1.63317</c:v>
                </c:pt>
                <c:pt idx="36">
                  <c:v>1.40909</c:v>
                </c:pt>
                <c:pt idx="37">
                  <c:v>1.2885200000000001</c:v>
                </c:pt>
                <c:pt idx="38">
                  <c:v>1.66086</c:v>
                </c:pt>
                <c:pt idx="39">
                  <c:v>2.9514100000000001</c:v>
                </c:pt>
                <c:pt idx="40">
                  <c:v>3.79555</c:v>
                </c:pt>
                <c:pt idx="41">
                  <c:v>4.4083100000000002</c:v>
                </c:pt>
                <c:pt idx="42">
                  <c:v>4.1780099999999996</c:v>
                </c:pt>
                <c:pt idx="43">
                  <c:v>3.9438399999999998</c:v>
                </c:pt>
                <c:pt idx="44">
                  <c:v>4.0221200000000001</c:v>
                </c:pt>
                <c:pt idx="45">
                  <c:v>4.5877999999999997</c:v>
                </c:pt>
                <c:pt idx="46">
                  <c:v>4.9792300000000003</c:v>
                </c:pt>
                <c:pt idx="47">
                  <c:v>5.5226899999999999</c:v>
                </c:pt>
                <c:pt idx="48">
                  <c:v>6.0688000000000004</c:v>
                </c:pt>
                <c:pt idx="49">
                  <c:v>6.4345299999999996</c:v>
                </c:pt>
                <c:pt idx="50">
                  <c:v>6.45242</c:v>
                </c:pt>
                <c:pt idx="51">
                  <c:v>6.1381899999999998</c:v>
                </c:pt>
                <c:pt idx="52">
                  <c:v>6.02095</c:v>
                </c:pt>
                <c:pt idx="53">
                  <c:v>5.8849200000000002</c:v>
                </c:pt>
                <c:pt idx="54">
                  <c:v>5.8893000000000004</c:v>
                </c:pt>
                <c:pt idx="55">
                  <c:v>6.3005000000000004</c:v>
                </c:pt>
                <c:pt idx="56">
                  <c:v>6.6429600000000004</c:v>
                </c:pt>
                <c:pt idx="57">
                  <c:v>6.3017599999999998</c:v>
                </c:pt>
                <c:pt idx="58">
                  <c:v>5.9719800000000003</c:v>
                </c:pt>
                <c:pt idx="59">
                  <c:v>5.7038599999999997</c:v>
                </c:pt>
                <c:pt idx="60">
                  <c:v>5.5475700000000003</c:v>
                </c:pt>
                <c:pt idx="61">
                  <c:v>5.5259999999999998</c:v>
                </c:pt>
                <c:pt idx="62">
                  <c:v>5.6025700000000001</c:v>
                </c:pt>
                <c:pt idx="63">
                  <c:v>5.5366600000000004</c:v>
                </c:pt>
              </c:numCache>
            </c:numRef>
          </c:val>
          <c:smooth val="0"/>
          <c:extLst>
            <c:ext xmlns:c16="http://schemas.microsoft.com/office/drawing/2014/chart" uri="{C3380CC4-5D6E-409C-BE32-E72D297353CC}">
              <c16:uniqueId val="{00000002-6573-4CDE-B5CB-DEBFE67BA046}"/>
            </c:ext>
          </c:extLst>
        </c:ser>
        <c:dLbls>
          <c:showLegendKey val="0"/>
          <c:showVal val="0"/>
          <c:showCatName val="0"/>
          <c:showSerName val="0"/>
          <c:showPercent val="0"/>
          <c:showBubbleSize val="0"/>
        </c:dLbls>
        <c:smooth val="0"/>
        <c:axId val="102527744"/>
        <c:axId val="102529280"/>
      </c:lineChart>
      <c:dateAx>
        <c:axId val="102527744"/>
        <c:scaling>
          <c:orientation val="minMax"/>
        </c:scaling>
        <c:delete val="0"/>
        <c:axPos val="b"/>
        <c:numFmt formatCode="[$-42B]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102529280"/>
        <c:crosses val="autoZero"/>
        <c:auto val="1"/>
        <c:lblOffset val="100"/>
        <c:baseTimeUnit val="months"/>
      </c:dateAx>
      <c:valAx>
        <c:axId val="10252928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527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'Chart 46'!$B$1</c:f>
              <c:strCache>
                <c:ptCount val="1"/>
                <c:pt idx="0">
                  <c:v>Private fixed assets</c:v>
                </c:pt>
              </c:strCache>
            </c:strRef>
          </c:tx>
          <c:spPr>
            <a:solidFill>
              <a:schemeClr val="accent1"/>
            </a:solidFill>
            <a:ln>
              <a:solidFill>
                <a:schemeClr val="accent1"/>
              </a:solidFill>
            </a:ln>
            <a:effectLst/>
          </c:spPr>
          <c:invertIfNegative val="0"/>
          <c:cat>
            <c:numRef>
              <c:f>'Chart 46'!$A$2:$A$24</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'Chart 46'!$B$2:$B$24</c:f>
              <c:numCache>
                <c:formatCode>General</c:formatCode>
                <c:ptCount val="23"/>
                <c:pt idx="0">
                  <c:v>149256.12991985347</c:v>
                </c:pt>
                <c:pt idx="1">
                  <c:v>167185.48283038833</c:v>
                </c:pt>
                <c:pt idx="2">
                  <c:v>209669.99200000003</c:v>
                </c:pt>
                <c:pt idx="3">
                  <c:v>280420.37139605219</c:v>
                </c:pt>
                <c:pt idx="4">
                  <c:v>385331.00000000006</c:v>
                </c:pt>
                <c:pt idx="5">
                  <c:v>567553.71174748242</c:v>
                </c:pt>
                <c:pt idx="6">
                  <c:v>828112.09999999986</c:v>
                </c:pt>
                <c:pt idx="7">
                  <c:v>998877.79999999981</c:v>
                </c:pt>
                <c:pt idx="8">
                  <c:v>1225223.94</c:v>
                </c:pt>
                <c:pt idx="9">
                  <c:v>917159.9</c:v>
                </c:pt>
                <c:pt idx="10">
                  <c:v>951166.18400000001</c:v>
                </c:pt>
                <c:pt idx="11">
                  <c:v>801304.2</c:v>
                </c:pt>
                <c:pt idx="12">
                  <c:v>802167.09999999986</c:v>
                </c:pt>
                <c:pt idx="13">
                  <c:v>764771.69999999984</c:v>
                </c:pt>
                <c:pt idx="14">
                  <c:v>824819.6</c:v>
                </c:pt>
                <c:pt idx="15">
                  <c:v>871775.02614593692</c:v>
                </c:pt>
                <c:pt idx="16">
                  <c:v>704457.59999999986</c:v>
                </c:pt>
                <c:pt idx="17">
                  <c:v>746968.69999999984</c:v>
                </c:pt>
                <c:pt idx="18">
                  <c:v>863326.95096519974</c:v>
                </c:pt>
                <c:pt idx="19">
                  <c:v>849095.75403239962</c:v>
                </c:pt>
                <c:pt idx="20">
                  <c:v>866218.3759405748</c:v>
                </c:pt>
                <c:pt idx="21">
                  <c:v>1046582.9586418001</c:v>
                </c:pt>
                <c:pt idx="22">
                  <c:v>1143757.8000000038</c:v>
                </c:pt>
              </c:numCache>
            </c:numRef>
          </c:val>
          <c:extLst>
            <c:ext xmlns:c16="http://schemas.microsoft.com/office/drawing/2014/chart" uri="{C3380CC4-5D6E-409C-BE32-E72D297353CC}">
              <c16:uniqueId val="{00000000-210C-48F4-BA57-0EABA91DB53B}"/>
            </c:ext>
          </c:extLst>
        </c:ser>
        <c:dLbls>
          <c:showLegendKey val="0"/>
          <c:showVal val="0"/>
          <c:showCatName val="0"/>
          <c:showSerName val="0"/>
          <c:showPercent val="0"/>
          <c:showBubbleSize val="0"/>
        </c:dLbls>
        <c:gapWidth val="150"/>
        <c:axId val="713602112"/>
        <c:axId val="713598176"/>
      </c:barChart>
      <c:lineChart>
        <c:grouping val="standard"/>
        <c:varyColors val="0"/>
        <c:ser>
          <c:idx val="1"/>
          <c:order val="1"/>
          <c:tx>
            <c:strRef>
              <c:f>'Chart 46'!$C$1</c:f>
              <c:strCache>
                <c:ptCount val="1"/>
                <c:pt idx="0">
                  <c:v>Private investment/GDP share (right-hand scale)</c:v>
                </c:pt>
              </c:strCache>
            </c:strRef>
          </c:tx>
          <c:spPr>
            <a:ln w="28575" cap="rnd">
              <a:solidFill>
                <a:schemeClr val="accent2"/>
              </a:solidFill>
              <a:round/>
            </a:ln>
            <a:effectLst/>
          </c:spPr>
          <c:marker>
            <c:symbol val="none"/>
          </c:marker>
          <c:cat>
            <c:numRef>
              <c:f>'Chart 46'!$A$2:$A$24</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'Chart 46'!$C$2:$C$24</c:f>
              <c:numCache>
                <c:formatCode>0%</c:formatCode>
                <c:ptCount val="23"/>
                <c:pt idx="0">
                  <c:v>0.13570682057402347</c:v>
                </c:pt>
                <c:pt idx="1">
                  <c:v>0.13332370904531007</c:v>
                </c:pt>
                <c:pt idx="2">
                  <c:v>0.14430435353592233</c:v>
                </c:pt>
                <c:pt idx="3">
                  <c:v>0.16185359193155099</c:v>
                </c:pt>
                <c:pt idx="4">
                  <c:v>0.18938197986783939</c:v>
                </c:pt>
                <c:pt idx="5">
                  <c:v>0.23728560964858933</c:v>
                </c:pt>
                <c:pt idx="6">
                  <c:v>0.292348366125598</c:v>
                </c:pt>
                <c:pt idx="7">
                  <c:v>0.29742074853098127</c:v>
                </c:pt>
                <c:pt idx="8">
                  <c:v>0.3219834660540879</c:v>
                </c:pt>
                <c:pt idx="9">
                  <c:v>0.27375229267076273</c:v>
                </c:pt>
                <c:pt idx="10">
                  <c:v>0.25776592527929254</c:v>
                </c:pt>
                <c:pt idx="11">
                  <c:v>0.19888973277342392</c:v>
                </c:pt>
                <c:pt idx="12">
                  <c:v>0.18801699910265193</c:v>
                </c:pt>
                <c:pt idx="13">
                  <c:v>0.16787366916011898</c:v>
                </c:pt>
                <c:pt idx="14">
                  <c:v>0.17081868605155881</c:v>
                </c:pt>
                <c:pt idx="15">
                  <c:v>0.17284663487145277</c:v>
                </c:pt>
                <c:pt idx="16">
                  <c:v>0.13902048499854996</c:v>
                </c:pt>
                <c:pt idx="17">
                  <c:v>0.13423840406097709</c:v>
                </c:pt>
                <c:pt idx="18">
                  <c:v>0.14348045545174801</c:v>
                </c:pt>
                <c:pt idx="19">
                  <c:v>0.12976524462428238</c:v>
                </c:pt>
                <c:pt idx="20">
                  <c:v>0.1401216473291855</c:v>
                </c:pt>
                <c:pt idx="21">
                  <c:v>0.17399999999999999</c:v>
                </c:pt>
                <c:pt idx="22">
                  <c:v>0.156</c:v>
                </c:pt>
              </c:numCache>
            </c:numRef>
          </c:val>
          <c:smooth val="0"/>
          <c:extLst>
            <c:ext xmlns:c16="http://schemas.microsoft.com/office/drawing/2014/chart" uri="{C3380CC4-5D6E-409C-BE32-E72D297353CC}">
              <c16:uniqueId val="{00000001-210C-48F4-BA57-0EABA91DB53B}"/>
            </c:ext>
          </c:extLst>
        </c:ser>
        <c:dLbls>
          <c:showLegendKey val="0"/>
          <c:showVal val="0"/>
          <c:showCatName val="0"/>
          <c:showSerName val="0"/>
          <c:showPercent val="0"/>
          <c:showBubbleSize val="0"/>
        </c:dLbls>
        <c:marker val="1"/>
        <c:smooth val="0"/>
        <c:axId val="714026728"/>
        <c:axId val="714033288"/>
      </c:lineChart>
      <c:catAx>
        <c:axId val="71360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3598176"/>
        <c:crosses val="autoZero"/>
        <c:auto val="1"/>
        <c:lblAlgn val="ctr"/>
        <c:lblOffset val="100"/>
        <c:noMultiLvlLbl val="0"/>
      </c:catAx>
      <c:valAx>
        <c:axId val="7135981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3602112"/>
        <c:crosses val="autoZero"/>
        <c:crossBetween val="between"/>
        <c:dispUnits>
          <c:builtInUnit val="thousands"/>
          <c:dispUnitsLbl>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billion of dram</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valAx>
        <c:axId val="714033288"/>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4026728"/>
        <c:crosses val="max"/>
        <c:crossBetween val="between"/>
      </c:valAx>
      <c:catAx>
        <c:axId val="714026728"/>
        <c:scaling>
          <c:orientation val="minMax"/>
        </c:scaling>
        <c:delete val="1"/>
        <c:axPos val="b"/>
        <c:numFmt formatCode="General" sourceLinked="1"/>
        <c:majorTickMark val="out"/>
        <c:minorTickMark val="none"/>
        <c:tickLblPos val="nextTo"/>
        <c:crossAx val="71403328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34618625633469"/>
          <c:y val="4.8182216381953573E-2"/>
          <c:w val="0.85215140790328037"/>
          <c:h val="0.53594455423689646"/>
        </c:manualLayout>
      </c:layout>
      <c:barChart>
        <c:barDir val="col"/>
        <c:grouping val="stacked"/>
        <c:varyColors val="0"/>
        <c:ser>
          <c:idx val="0"/>
          <c:order val="0"/>
          <c:tx>
            <c:strRef>
              <c:f>'Chart 47'!$B$1</c:f>
              <c:strCache>
                <c:ptCount val="1"/>
                <c:pt idx="0">
                  <c:v>Productivity</c:v>
                </c:pt>
              </c:strCache>
            </c:strRef>
          </c:tx>
          <c:spPr>
            <a:solidFill>
              <a:schemeClr val="accent1"/>
            </a:solidFill>
            <a:ln>
              <a:noFill/>
            </a:ln>
            <a:effectLst/>
          </c:spPr>
          <c:invertIfNegative val="0"/>
          <c:cat>
            <c:strRef>
              <c:f>'Chart 47'!$A$26:$A$93</c:f>
              <c:strCache>
                <c:ptCount val="68"/>
                <c:pt idx="0">
                  <c:v>2012Q1</c:v>
                </c:pt>
                <c:pt idx="1">
                  <c:v>2012Q2</c:v>
                </c:pt>
                <c:pt idx="2">
                  <c:v>2012Q3</c:v>
                </c:pt>
                <c:pt idx="3">
                  <c:v>2012Q4</c:v>
                </c:pt>
                <c:pt idx="4">
                  <c:v>2013Q1</c:v>
                </c:pt>
                <c:pt idx="5">
                  <c:v>2013Q2</c:v>
                </c:pt>
                <c:pt idx="6">
                  <c:v>2013Q3</c:v>
                </c:pt>
                <c:pt idx="7">
                  <c:v>2013Q4</c:v>
                </c:pt>
                <c:pt idx="8">
                  <c:v>2014Q1</c:v>
                </c:pt>
                <c:pt idx="9">
                  <c:v>2014Q2</c:v>
                </c:pt>
                <c:pt idx="10">
                  <c:v>2014Q3</c:v>
                </c:pt>
                <c:pt idx="11">
                  <c:v>2014Q4</c:v>
                </c:pt>
                <c:pt idx="12">
                  <c:v>2015Q1</c:v>
                </c:pt>
                <c:pt idx="13">
                  <c:v>2015Q2</c:v>
                </c:pt>
                <c:pt idx="14">
                  <c:v>2015Q3</c:v>
                </c:pt>
                <c:pt idx="15">
                  <c:v>2015Q4</c:v>
                </c:pt>
                <c:pt idx="16">
                  <c:v>2016Q1</c:v>
                </c:pt>
                <c:pt idx="17">
                  <c:v>2016Q2</c:v>
                </c:pt>
                <c:pt idx="18">
                  <c:v>2016Q3</c:v>
                </c:pt>
                <c:pt idx="19">
                  <c:v>2016Q4</c:v>
                </c:pt>
                <c:pt idx="20">
                  <c:v>2017Q1</c:v>
                </c:pt>
                <c:pt idx="21">
                  <c:v>2017Q2</c:v>
                </c:pt>
                <c:pt idx="22">
                  <c:v>2017Q3</c:v>
                </c:pt>
                <c:pt idx="23">
                  <c:v>2017Q4</c:v>
                </c:pt>
                <c:pt idx="24">
                  <c:v>2018Q1</c:v>
                </c:pt>
                <c:pt idx="25">
                  <c:v>2018Q2</c:v>
                </c:pt>
                <c:pt idx="26">
                  <c:v>2018Q3</c:v>
                </c:pt>
                <c:pt idx="27">
                  <c:v>2018Q4</c:v>
                </c:pt>
                <c:pt idx="28">
                  <c:v>2019Q1</c:v>
                </c:pt>
                <c:pt idx="29">
                  <c:v>2019Q2</c:v>
                </c:pt>
                <c:pt idx="30">
                  <c:v>2019Q3</c:v>
                </c:pt>
                <c:pt idx="31">
                  <c:v>2019Q4</c:v>
                </c:pt>
                <c:pt idx="32">
                  <c:v>2020Q1</c:v>
                </c:pt>
                <c:pt idx="33">
                  <c:v>2020Q2</c:v>
                </c:pt>
                <c:pt idx="34">
                  <c:v>2020Q3</c:v>
                </c:pt>
                <c:pt idx="35">
                  <c:v>2020Q4</c:v>
                </c:pt>
                <c:pt idx="36">
                  <c:v>2021Q1</c:v>
                </c:pt>
                <c:pt idx="37">
                  <c:v>2021Q2</c:v>
                </c:pt>
                <c:pt idx="38">
                  <c:v>2021Q3</c:v>
                </c:pt>
                <c:pt idx="39">
                  <c:v>2021Q4</c:v>
                </c:pt>
                <c:pt idx="40">
                  <c:v>2022Q1</c:v>
                </c:pt>
                <c:pt idx="41">
                  <c:v>2022Q2</c:v>
                </c:pt>
                <c:pt idx="42">
                  <c:v>2022Q3</c:v>
                </c:pt>
                <c:pt idx="43">
                  <c:v>2022Q4</c:v>
                </c:pt>
                <c:pt idx="44">
                  <c:v>2023Q1</c:v>
                </c:pt>
                <c:pt idx="45">
                  <c:v>2023Q2</c:v>
                </c:pt>
                <c:pt idx="46">
                  <c:v>2023Q3</c:v>
                </c:pt>
                <c:pt idx="47">
                  <c:v>2023Q4</c:v>
                </c:pt>
                <c:pt idx="48">
                  <c:v>2024Q1</c:v>
                </c:pt>
                <c:pt idx="49">
                  <c:v>2024Q2</c:v>
                </c:pt>
                <c:pt idx="50">
                  <c:v>2024Q3</c:v>
                </c:pt>
                <c:pt idx="51">
                  <c:v>2024Q4</c:v>
                </c:pt>
                <c:pt idx="52">
                  <c:v>2025Q1</c:v>
                </c:pt>
                <c:pt idx="53">
                  <c:v>2025Q2</c:v>
                </c:pt>
                <c:pt idx="54">
                  <c:v>2025Q3</c:v>
                </c:pt>
                <c:pt idx="55">
                  <c:v>2025Q4</c:v>
                </c:pt>
                <c:pt idx="56">
                  <c:v>2026Q1</c:v>
                </c:pt>
                <c:pt idx="57">
                  <c:v>2026Q2</c:v>
                </c:pt>
                <c:pt idx="58">
                  <c:v>2026Q3</c:v>
                </c:pt>
                <c:pt idx="59">
                  <c:v>2026Q4</c:v>
                </c:pt>
                <c:pt idx="60">
                  <c:v>2027Q1</c:v>
                </c:pt>
                <c:pt idx="61">
                  <c:v>2027Q2</c:v>
                </c:pt>
                <c:pt idx="62">
                  <c:v>2027Q3</c:v>
                </c:pt>
                <c:pt idx="63">
                  <c:v>2027Q4</c:v>
                </c:pt>
                <c:pt idx="64">
                  <c:v>2028Q1</c:v>
                </c:pt>
                <c:pt idx="65">
                  <c:v>2028Q2</c:v>
                </c:pt>
                <c:pt idx="66">
                  <c:v>2028Q3</c:v>
                </c:pt>
                <c:pt idx="67">
                  <c:v>2028Q4</c:v>
                </c:pt>
              </c:strCache>
            </c:strRef>
          </c:cat>
          <c:val>
            <c:numRef>
              <c:f>'Chart 47'!$B$26:$B$93</c:f>
              <c:numCache>
                <c:formatCode>0.00</c:formatCode>
                <c:ptCount val="68"/>
                <c:pt idx="0">
                  <c:v>2.3724919299999998</c:v>
                </c:pt>
                <c:pt idx="1">
                  <c:v>3.0391984399999998</c:v>
                </c:pt>
                <c:pt idx="2">
                  <c:v>3.4366226100000001</c:v>
                </c:pt>
                <c:pt idx="3">
                  <c:v>3.5380965999999998</c:v>
                </c:pt>
                <c:pt idx="4">
                  <c:v>3.4985397599999999</c:v>
                </c:pt>
                <c:pt idx="5">
                  <c:v>3.35207772</c:v>
                </c:pt>
                <c:pt idx="6">
                  <c:v>3.25697131</c:v>
                </c:pt>
                <c:pt idx="7">
                  <c:v>3.2580948099999998</c:v>
                </c:pt>
                <c:pt idx="8">
                  <c:v>3.2934941599999998</c:v>
                </c:pt>
                <c:pt idx="9">
                  <c:v>3.4320792999999998</c:v>
                </c:pt>
                <c:pt idx="10">
                  <c:v>3.66309883</c:v>
                </c:pt>
                <c:pt idx="11">
                  <c:v>3.9362358300000002</c:v>
                </c:pt>
                <c:pt idx="12">
                  <c:v>4.2158709400000003</c:v>
                </c:pt>
                <c:pt idx="13">
                  <c:v>4.5016964000000002</c:v>
                </c:pt>
                <c:pt idx="14">
                  <c:v>4.6826769300000004</c:v>
                </c:pt>
                <c:pt idx="15">
                  <c:v>4.6866758199999996</c:v>
                </c:pt>
                <c:pt idx="16">
                  <c:v>4.5432573700000001</c:v>
                </c:pt>
                <c:pt idx="17">
                  <c:v>4.2185923599999997</c:v>
                </c:pt>
                <c:pt idx="18">
                  <c:v>3.87456917</c:v>
                </c:pt>
                <c:pt idx="19">
                  <c:v>3.6806986899999998</c:v>
                </c:pt>
                <c:pt idx="20">
                  <c:v>3.7849191100000001</c:v>
                </c:pt>
                <c:pt idx="21">
                  <c:v>4.1669886800000002</c:v>
                </c:pt>
                <c:pt idx="22">
                  <c:v>4.7131972199999996</c:v>
                </c:pt>
                <c:pt idx="23">
                  <c:v>5.2743789899999998</c:v>
                </c:pt>
                <c:pt idx="24">
                  <c:v>5.5582960300000002</c:v>
                </c:pt>
                <c:pt idx="25">
                  <c:v>5.4705548899999998</c:v>
                </c:pt>
                <c:pt idx="26">
                  <c:v>4.9503075499999998</c:v>
                </c:pt>
                <c:pt idx="27">
                  <c:v>4.06980159</c:v>
                </c:pt>
                <c:pt idx="28">
                  <c:v>2.8947816799999999</c:v>
                </c:pt>
                <c:pt idx="29">
                  <c:v>1.5551126099999999</c:v>
                </c:pt>
                <c:pt idx="30">
                  <c:v>0.22826945700000001</c:v>
                </c:pt>
                <c:pt idx="31">
                  <c:v>-0.98018628399999996</c:v>
                </c:pt>
                <c:pt idx="32">
                  <c:v>-1.90070122</c:v>
                </c:pt>
                <c:pt idx="33">
                  <c:v>-2.4574611800000001</c:v>
                </c:pt>
                <c:pt idx="34">
                  <c:v>-2.3706824000000002</c:v>
                </c:pt>
                <c:pt idx="35">
                  <c:v>-1.7738376899999999</c:v>
                </c:pt>
                <c:pt idx="36">
                  <c:v>-0.70761943599999999</c:v>
                </c:pt>
                <c:pt idx="37">
                  <c:v>0.61850263999999999</c:v>
                </c:pt>
                <c:pt idx="38">
                  <c:v>1.7920151799999999</c:v>
                </c:pt>
                <c:pt idx="39">
                  <c:v>2.72980943</c:v>
                </c:pt>
                <c:pt idx="40">
                  <c:v>3.1790133699999998</c:v>
                </c:pt>
                <c:pt idx="41">
                  <c:v>3.16225143</c:v>
                </c:pt>
                <c:pt idx="42">
                  <c:v>2.92240557</c:v>
                </c:pt>
                <c:pt idx="43">
                  <c:v>2.8507875</c:v>
                </c:pt>
                <c:pt idx="44">
                  <c:v>3.0507834300000001</c:v>
                </c:pt>
                <c:pt idx="45">
                  <c:v>3.44966763</c:v>
                </c:pt>
                <c:pt idx="46">
                  <c:v>3.84855547</c:v>
                </c:pt>
                <c:pt idx="47">
                  <c:v>3.9977795700000001</c:v>
                </c:pt>
                <c:pt idx="48">
                  <c:v>3.9972213700000001</c:v>
                </c:pt>
                <c:pt idx="49">
                  <c:v>3.9983315799999999</c:v>
                </c:pt>
                <c:pt idx="50">
                  <c:v>3.9893926300000002</c:v>
                </c:pt>
                <c:pt idx="51">
                  <c:v>3.97030415</c:v>
                </c:pt>
                <c:pt idx="52">
                  <c:v>3.9436429400000002</c:v>
                </c:pt>
                <c:pt idx="53">
                  <c:v>3.9091096799999998</c:v>
                </c:pt>
                <c:pt idx="54">
                  <c:v>3.8780467299999999</c:v>
                </c:pt>
                <c:pt idx="55">
                  <c:v>3.8501053399999998</c:v>
                </c:pt>
                <c:pt idx="56">
                  <c:v>3.8249718399999999</c:v>
                </c:pt>
                <c:pt idx="57">
                  <c:v>3.8023640400000001</c:v>
                </c:pt>
                <c:pt idx="58">
                  <c:v>3.78202814</c:v>
                </c:pt>
                <c:pt idx="59">
                  <c:v>3.76373582</c:v>
                </c:pt>
                <c:pt idx="60">
                  <c:v>3.7472817300000001</c:v>
                </c:pt>
                <c:pt idx="61">
                  <c:v>3.73248114</c:v>
                </c:pt>
                <c:pt idx="62">
                  <c:v>3.71916789</c:v>
                </c:pt>
                <c:pt idx="63">
                  <c:v>3.7071925100000001</c:v>
                </c:pt>
                <c:pt idx="64">
                  <c:v>3.69642055</c:v>
                </c:pt>
                <c:pt idx="65">
                  <c:v>3.6867310899999999</c:v>
                </c:pt>
                <c:pt idx="66">
                  <c:v>3.67801534</c:v>
                </c:pt>
                <c:pt idx="67">
                  <c:v>3.67017544</c:v>
                </c:pt>
              </c:numCache>
            </c:numRef>
          </c:val>
          <c:extLst>
            <c:ext xmlns:c16="http://schemas.microsoft.com/office/drawing/2014/chart" uri="{C3380CC4-5D6E-409C-BE32-E72D297353CC}">
              <c16:uniqueId val="{00000000-3828-4D28-8614-9D707DEF365C}"/>
            </c:ext>
          </c:extLst>
        </c:ser>
        <c:ser>
          <c:idx val="1"/>
          <c:order val="1"/>
          <c:tx>
            <c:strRef>
              <c:f>'Chart 47'!$C$1</c:f>
              <c:strCache>
                <c:ptCount val="1"/>
                <c:pt idx="0">
                  <c:v>Labor force</c:v>
                </c:pt>
              </c:strCache>
            </c:strRef>
          </c:tx>
          <c:spPr>
            <a:solidFill>
              <a:schemeClr val="accent2"/>
            </a:solidFill>
            <a:ln>
              <a:noFill/>
            </a:ln>
            <a:effectLst/>
          </c:spPr>
          <c:invertIfNegative val="0"/>
          <c:cat>
            <c:strRef>
              <c:f>'Chart 47'!$A$26:$A$93</c:f>
              <c:strCache>
                <c:ptCount val="68"/>
                <c:pt idx="0">
                  <c:v>2012Q1</c:v>
                </c:pt>
                <c:pt idx="1">
                  <c:v>2012Q2</c:v>
                </c:pt>
                <c:pt idx="2">
                  <c:v>2012Q3</c:v>
                </c:pt>
                <c:pt idx="3">
                  <c:v>2012Q4</c:v>
                </c:pt>
                <c:pt idx="4">
                  <c:v>2013Q1</c:v>
                </c:pt>
                <c:pt idx="5">
                  <c:v>2013Q2</c:v>
                </c:pt>
                <c:pt idx="6">
                  <c:v>2013Q3</c:v>
                </c:pt>
                <c:pt idx="7">
                  <c:v>2013Q4</c:v>
                </c:pt>
                <c:pt idx="8">
                  <c:v>2014Q1</c:v>
                </c:pt>
                <c:pt idx="9">
                  <c:v>2014Q2</c:v>
                </c:pt>
                <c:pt idx="10">
                  <c:v>2014Q3</c:v>
                </c:pt>
                <c:pt idx="11">
                  <c:v>2014Q4</c:v>
                </c:pt>
                <c:pt idx="12">
                  <c:v>2015Q1</c:v>
                </c:pt>
                <c:pt idx="13">
                  <c:v>2015Q2</c:v>
                </c:pt>
                <c:pt idx="14">
                  <c:v>2015Q3</c:v>
                </c:pt>
                <c:pt idx="15">
                  <c:v>2015Q4</c:v>
                </c:pt>
                <c:pt idx="16">
                  <c:v>2016Q1</c:v>
                </c:pt>
                <c:pt idx="17">
                  <c:v>2016Q2</c:v>
                </c:pt>
                <c:pt idx="18">
                  <c:v>2016Q3</c:v>
                </c:pt>
                <c:pt idx="19">
                  <c:v>2016Q4</c:v>
                </c:pt>
                <c:pt idx="20">
                  <c:v>2017Q1</c:v>
                </c:pt>
                <c:pt idx="21">
                  <c:v>2017Q2</c:v>
                </c:pt>
                <c:pt idx="22">
                  <c:v>2017Q3</c:v>
                </c:pt>
                <c:pt idx="23">
                  <c:v>2017Q4</c:v>
                </c:pt>
                <c:pt idx="24">
                  <c:v>2018Q1</c:v>
                </c:pt>
                <c:pt idx="25">
                  <c:v>2018Q2</c:v>
                </c:pt>
                <c:pt idx="26">
                  <c:v>2018Q3</c:v>
                </c:pt>
                <c:pt idx="27">
                  <c:v>2018Q4</c:v>
                </c:pt>
                <c:pt idx="28">
                  <c:v>2019Q1</c:v>
                </c:pt>
                <c:pt idx="29">
                  <c:v>2019Q2</c:v>
                </c:pt>
                <c:pt idx="30">
                  <c:v>2019Q3</c:v>
                </c:pt>
                <c:pt idx="31">
                  <c:v>2019Q4</c:v>
                </c:pt>
                <c:pt idx="32">
                  <c:v>2020Q1</c:v>
                </c:pt>
                <c:pt idx="33">
                  <c:v>2020Q2</c:v>
                </c:pt>
                <c:pt idx="34">
                  <c:v>2020Q3</c:v>
                </c:pt>
                <c:pt idx="35">
                  <c:v>2020Q4</c:v>
                </c:pt>
                <c:pt idx="36">
                  <c:v>2021Q1</c:v>
                </c:pt>
                <c:pt idx="37">
                  <c:v>2021Q2</c:v>
                </c:pt>
                <c:pt idx="38">
                  <c:v>2021Q3</c:v>
                </c:pt>
                <c:pt idx="39">
                  <c:v>2021Q4</c:v>
                </c:pt>
                <c:pt idx="40">
                  <c:v>2022Q1</c:v>
                </c:pt>
                <c:pt idx="41">
                  <c:v>2022Q2</c:v>
                </c:pt>
                <c:pt idx="42">
                  <c:v>2022Q3</c:v>
                </c:pt>
                <c:pt idx="43">
                  <c:v>2022Q4</c:v>
                </c:pt>
                <c:pt idx="44">
                  <c:v>2023Q1</c:v>
                </c:pt>
                <c:pt idx="45">
                  <c:v>2023Q2</c:v>
                </c:pt>
                <c:pt idx="46">
                  <c:v>2023Q3</c:v>
                </c:pt>
                <c:pt idx="47">
                  <c:v>2023Q4</c:v>
                </c:pt>
                <c:pt idx="48">
                  <c:v>2024Q1</c:v>
                </c:pt>
                <c:pt idx="49">
                  <c:v>2024Q2</c:v>
                </c:pt>
                <c:pt idx="50">
                  <c:v>2024Q3</c:v>
                </c:pt>
                <c:pt idx="51">
                  <c:v>2024Q4</c:v>
                </c:pt>
                <c:pt idx="52">
                  <c:v>2025Q1</c:v>
                </c:pt>
                <c:pt idx="53">
                  <c:v>2025Q2</c:v>
                </c:pt>
                <c:pt idx="54">
                  <c:v>2025Q3</c:v>
                </c:pt>
                <c:pt idx="55">
                  <c:v>2025Q4</c:v>
                </c:pt>
                <c:pt idx="56">
                  <c:v>2026Q1</c:v>
                </c:pt>
                <c:pt idx="57">
                  <c:v>2026Q2</c:v>
                </c:pt>
                <c:pt idx="58">
                  <c:v>2026Q3</c:v>
                </c:pt>
                <c:pt idx="59">
                  <c:v>2026Q4</c:v>
                </c:pt>
                <c:pt idx="60">
                  <c:v>2027Q1</c:v>
                </c:pt>
                <c:pt idx="61">
                  <c:v>2027Q2</c:v>
                </c:pt>
                <c:pt idx="62">
                  <c:v>2027Q3</c:v>
                </c:pt>
                <c:pt idx="63">
                  <c:v>2027Q4</c:v>
                </c:pt>
                <c:pt idx="64">
                  <c:v>2028Q1</c:v>
                </c:pt>
                <c:pt idx="65">
                  <c:v>2028Q2</c:v>
                </c:pt>
                <c:pt idx="66">
                  <c:v>2028Q3</c:v>
                </c:pt>
                <c:pt idx="67">
                  <c:v>2028Q4</c:v>
                </c:pt>
              </c:strCache>
            </c:strRef>
          </c:cat>
          <c:val>
            <c:numRef>
              <c:f>'Chart 47'!$C$26:$C$93</c:f>
              <c:numCache>
                <c:formatCode>0.00</c:formatCode>
                <c:ptCount val="68"/>
                <c:pt idx="0">
                  <c:v>6.7317911199999997E-2</c:v>
                </c:pt>
                <c:pt idx="1">
                  <c:v>8.0645435599999996E-2</c:v>
                </c:pt>
                <c:pt idx="2">
                  <c:v>8.1936502600000002E-2</c:v>
                </c:pt>
                <c:pt idx="3">
                  <c:v>7.7270566900000004E-2</c:v>
                </c:pt>
                <c:pt idx="4">
                  <c:v>1.4838088399999999E-2</c:v>
                </c:pt>
                <c:pt idx="5">
                  <c:v>-0.178530255</c:v>
                </c:pt>
                <c:pt idx="6">
                  <c:v>-0.438359108</c:v>
                </c:pt>
                <c:pt idx="7">
                  <c:v>-0.74066293100000002</c:v>
                </c:pt>
                <c:pt idx="8">
                  <c:v>-1.0528692900000001</c:v>
                </c:pt>
                <c:pt idx="9">
                  <c:v>-1.3284165800000001</c:v>
                </c:pt>
                <c:pt idx="10">
                  <c:v>-1.5271102599999999</c:v>
                </c:pt>
                <c:pt idx="11">
                  <c:v>-1.6475445900000001</c:v>
                </c:pt>
                <c:pt idx="12">
                  <c:v>-1.78288059</c:v>
                </c:pt>
                <c:pt idx="13">
                  <c:v>-1.7369952500000001</c:v>
                </c:pt>
                <c:pt idx="14">
                  <c:v>-1.7146220999999999</c:v>
                </c:pt>
                <c:pt idx="15">
                  <c:v>-1.6614315500000001</c:v>
                </c:pt>
                <c:pt idx="16">
                  <c:v>-1.5496568900000001</c:v>
                </c:pt>
                <c:pt idx="17">
                  <c:v>-1.3752655499999999</c:v>
                </c:pt>
                <c:pt idx="18">
                  <c:v>-1.1921933300000001</c:v>
                </c:pt>
                <c:pt idx="19">
                  <c:v>-0.99777532899999999</c:v>
                </c:pt>
                <c:pt idx="20">
                  <c:v>-0.70926037099999995</c:v>
                </c:pt>
                <c:pt idx="21">
                  <c:v>-0.44146587799999998</c:v>
                </c:pt>
                <c:pt idx="22">
                  <c:v>-0.16730550699999999</c:v>
                </c:pt>
                <c:pt idx="23">
                  <c:v>4.0760953599999997E-2</c:v>
                </c:pt>
                <c:pt idx="24">
                  <c:v>0.25478451099999999</c:v>
                </c:pt>
                <c:pt idx="25">
                  <c:v>0.43169118699999998</c:v>
                </c:pt>
                <c:pt idx="26">
                  <c:v>0.60380162900000001</c:v>
                </c:pt>
                <c:pt idx="27">
                  <c:v>0.75187500500000004</c:v>
                </c:pt>
                <c:pt idx="28">
                  <c:v>0.96480941399999998</c:v>
                </c:pt>
                <c:pt idx="29">
                  <c:v>1.3483580500000001</c:v>
                </c:pt>
                <c:pt idx="30">
                  <c:v>1.4340230599999999</c:v>
                </c:pt>
                <c:pt idx="31">
                  <c:v>1.2208369299999999</c:v>
                </c:pt>
                <c:pt idx="32">
                  <c:v>0.87801563500000002</c:v>
                </c:pt>
                <c:pt idx="33">
                  <c:v>0.72531851899999999</c:v>
                </c:pt>
                <c:pt idx="34">
                  <c:v>0.51082609400000001</c:v>
                </c:pt>
                <c:pt idx="35">
                  <c:v>0.56748965299999998</c:v>
                </c:pt>
                <c:pt idx="36">
                  <c:v>0.68110978</c:v>
                </c:pt>
                <c:pt idx="37">
                  <c:v>0.83688868800000005</c:v>
                </c:pt>
                <c:pt idx="38">
                  <c:v>0.99958117499999999</c:v>
                </c:pt>
                <c:pt idx="39">
                  <c:v>1.1288026</c:v>
                </c:pt>
                <c:pt idx="40">
                  <c:v>1.2573267699999999</c:v>
                </c:pt>
                <c:pt idx="41">
                  <c:v>1.3444894999999999</c:v>
                </c:pt>
                <c:pt idx="42">
                  <c:v>1.3589836099999999</c:v>
                </c:pt>
                <c:pt idx="43">
                  <c:v>1.24467204</c:v>
                </c:pt>
                <c:pt idx="44">
                  <c:v>1.06193834</c:v>
                </c:pt>
                <c:pt idx="45">
                  <c:v>0.86004146599999998</c:v>
                </c:pt>
                <c:pt idx="46">
                  <c:v>0.65548160600000005</c:v>
                </c:pt>
                <c:pt idx="47">
                  <c:v>0.51098927999999999</c:v>
                </c:pt>
                <c:pt idx="48">
                  <c:v>0.38867090199999998</c:v>
                </c:pt>
                <c:pt idx="49">
                  <c:v>0.28553956400000002</c:v>
                </c:pt>
                <c:pt idx="50">
                  <c:v>0.198984307</c:v>
                </c:pt>
                <c:pt idx="51">
                  <c:v>0.12672503700000001</c:v>
                </c:pt>
                <c:pt idx="52">
                  <c:v>6.6772351600000002E-2</c:v>
                </c:pt>
                <c:pt idx="53">
                  <c:v>1.7392100800000001E-2</c:v>
                </c:pt>
                <c:pt idx="54">
                  <c:v>-2.2925854400000001E-2</c:v>
                </c:pt>
                <c:pt idx="55">
                  <c:v>-5.5495174899999999E-2</c:v>
                </c:pt>
                <c:pt idx="56">
                  <c:v>-8.1457299999999996E-2</c:v>
                </c:pt>
                <c:pt idx="57">
                  <c:v>-0.10180280799999999</c:v>
                </c:pt>
                <c:pt idx="58">
                  <c:v>-0.11739021600000001</c:v>
                </c:pt>
                <c:pt idx="59">
                  <c:v>-0.12896252599999999</c:v>
                </c:pt>
                <c:pt idx="60">
                  <c:v>-0.13716177399999999</c:v>
                </c:pt>
                <c:pt idx="61">
                  <c:v>-0.14254181399999999</c:v>
                </c:pt>
                <c:pt idx="62">
                  <c:v>-0.14557956</c:v>
                </c:pt>
                <c:pt idx="63">
                  <c:v>-0.14668484900000001</c:v>
                </c:pt>
                <c:pt idx="64">
                  <c:v>-0.14620910100000001</c:v>
                </c:pt>
                <c:pt idx="65">
                  <c:v>-0.14445291499999999</c:v>
                </c:pt>
                <c:pt idx="66">
                  <c:v>-0.141672724</c:v>
                </c:pt>
                <c:pt idx="67">
                  <c:v>-0.13808663199999999</c:v>
                </c:pt>
              </c:numCache>
            </c:numRef>
          </c:val>
          <c:extLst>
            <c:ext xmlns:c16="http://schemas.microsoft.com/office/drawing/2014/chart" uri="{C3380CC4-5D6E-409C-BE32-E72D297353CC}">
              <c16:uniqueId val="{00000001-3828-4D28-8614-9D707DEF365C}"/>
            </c:ext>
          </c:extLst>
        </c:ser>
        <c:ser>
          <c:idx val="2"/>
          <c:order val="2"/>
          <c:tx>
            <c:strRef>
              <c:f>'Chart 47'!$D$1</c:f>
              <c:strCache>
                <c:ptCount val="1"/>
                <c:pt idx="0">
                  <c:v>Capital</c:v>
                </c:pt>
              </c:strCache>
            </c:strRef>
          </c:tx>
          <c:spPr>
            <a:solidFill>
              <a:schemeClr val="accent4"/>
            </a:solidFill>
            <a:ln>
              <a:noFill/>
            </a:ln>
            <a:effectLst/>
          </c:spPr>
          <c:invertIfNegative val="0"/>
          <c:cat>
            <c:strRef>
              <c:f>'Chart 47'!$A$26:$A$93</c:f>
              <c:strCache>
                <c:ptCount val="68"/>
                <c:pt idx="0">
                  <c:v>2012Q1</c:v>
                </c:pt>
                <c:pt idx="1">
                  <c:v>2012Q2</c:v>
                </c:pt>
                <c:pt idx="2">
                  <c:v>2012Q3</c:v>
                </c:pt>
                <c:pt idx="3">
                  <c:v>2012Q4</c:v>
                </c:pt>
                <c:pt idx="4">
                  <c:v>2013Q1</c:v>
                </c:pt>
                <c:pt idx="5">
                  <c:v>2013Q2</c:v>
                </c:pt>
                <c:pt idx="6">
                  <c:v>2013Q3</c:v>
                </c:pt>
                <c:pt idx="7">
                  <c:v>2013Q4</c:v>
                </c:pt>
                <c:pt idx="8">
                  <c:v>2014Q1</c:v>
                </c:pt>
                <c:pt idx="9">
                  <c:v>2014Q2</c:v>
                </c:pt>
                <c:pt idx="10">
                  <c:v>2014Q3</c:v>
                </c:pt>
                <c:pt idx="11">
                  <c:v>2014Q4</c:v>
                </c:pt>
                <c:pt idx="12">
                  <c:v>2015Q1</c:v>
                </c:pt>
                <c:pt idx="13">
                  <c:v>2015Q2</c:v>
                </c:pt>
                <c:pt idx="14">
                  <c:v>2015Q3</c:v>
                </c:pt>
                <c:pt idx="15">
                  <c:v>2015Q4</c:v>
                </c:pt>
                <c:pt idx="16">
                  <c:v>2016Q1</c:v>
                </c:pt>
                <c:pt idx="17">
                  <c:v>2016Q2</c:v>
                </c:pt>
                <c:pt idx="18">
                  <c:v>2016Q3</c:v>
                </c:pt>
                <c:pt idx="19">
                  <c:v>2016Q4</c:v>
                </c:pt>
                <c:pt idx="20">
                  <c:v>2017Q1</c:v>
                </c:pt>
                <c:pt idx="21">
                  <c:v>2017Q2</c:v>
                </c:pt>
                <c:pt idx="22">
                  <c:v>2017Q3</c:v>
                </c:pt>
                <c:pt idx="23">
                  <c:v>2017Q4</c:v>
                </c:pt>
                <c:pt idx="24">
                  <c:v>2018Q1</c:v>
                </c:pt>
                <c:pt idx="25">
                  <c:v>2018Q2</c:v>
                </c:pt>
                <c:pt idx="26">
                  <c:v>2018Q3</c:v>
                </c:pt>
                <c:pt idx="27">
                  <c:v>2018Q4</c:v>
                </c:pt>
                <c:pt idx="28">
                  <c:v>2019Q1</c:v>
                </c:pt>
                <c:pt idx="29">
                  <c:v>2019Q2</c:v>
                </c:pt>
                <c:pt idx="30">
                  <c:v>2019Q3</c:v>
                </c:pt>
                <c:pt idx="31">
                  <c:v>2019Q4</c:v>
                </c:pt>
                <c:pt idx="32">
                  <c:v>2020Q1</c:v>
                </c:pt>
                <c:pt idx="33">
                  <c:v>2020Q2</c:v>
                </c:pt>
                <c:pt idx="34">
                  <c:v>2020Q3</c:v>
                </c:pt>
                <c:pt idx="35">
                  <c:v>2020Q4</c:v>
                </c:pt>
                <c:pt idx="36">
                  <c:v>2021Q1</c:v>
                </c:pt>
                <c:pt idx="37">
                  <c:v>2021Q2</c:v>
                </c:pt>
                <c:pt idx="38">
                  <c:v>2021Q3</c:v>
                </c:pt>
                <c:pt idx="39">
                  <c:v>2021Q4</c:v>
                </c:pt>
                <c:pt idx="40">
                  <c:v>2022Q1</c:v>
                </c:pt>
                <c:pt idx="41">
                  <c:v>2022Q2</c:v>
                </c:pt>
                <c:pt idx="42">
                  <c:v>2022Q3</c:v>
                </c:pt>
                <c:pt idx="43">
                  <c:v>2022Q4</c:v>
                </c:pt>
                <c:pt idx="44">
                  <c:v>2023Q1</c:v>
                </c:pt>
                <c:pt idx="45">
                  <c:v>2023Q2</c:v>
                </c:pt>
                <c:pt idx="46">
                  <c:v>2023Q3</c:v>
                </c:pt>
                <c:pt idx="47">
                  <c:v>2023Q4</c:v>
                </c:pt>
                <c:pt idx="48">
                  <c:v>2024Q1</c:v>
                </c:pt>
                <c:pt idx="49">
                  <c:v>2024Q2</c:v>
                </c:pt>
                <c:pt idx="50">
                  <c:v>2024Q3</c:v>
                </c:pt>
                <c:pt idx="51">
                  <c:v>2024Q4</c:v>
                </c:pt>
                <c:pt idx="52">
                  <c:v>2025Q1</c:v>
                </c:pt>
                <c:pt idx="53">
                  <c:v>2025Q2</c:v>
                </c:pt>
                <c:pt idx="54">
                  <c:v>2025Q3</c:v>
                </c:pt>
                <c:pt idx="55">
                  <c:v>2025Q4</c:v>
                </c:pt>
                <c:pt idx="56">
                  <c:v>2026Q1</c:v>
                </c:pt>
                <c:pt idx="57">
                  <c:v>2026Q2</c:v>
                </c:pt>
                <c:pt idx="58">
                  <c:v>2026Q3</c:v>
                </c:pt>
                <c:pt idx="59">
                  <c:v>2026Q4</c:v>
                </c:pt>
                <c:pt idx="60">
                  <c:v>2027Q1</c:v>
                </c:pt>
                <c:pt idx="61">
                  <c:v>2027Q2</c:v>
                </c:pt>
                <c:pt idx="62">
                  <c:v>2027Q3</c:v>
                </c:pt>
                <c:pt idx="63">
                  <c:v>2027Q4</c:v>
                </c:pt>
                <c:pt idx="64">
                  <c:v>2028Q1</c:v>
                </c:pt>
                <c:pt idx="65">
                  <c:v>2028Q2</c:v>
                </c:pt>
                <c:pt idx="66">
                  <c:v>2028Q3</c:v>
                </c:pt>
                <c:pt idx="67">
                  <c:v>2028Q4</c:v>
                </c:pt>
              </c:strCache>
            </c:strRef>
          </c:cat>
          <c:val>
            <c:numRef>
              <c:f>'Chart 47'!$D$26:$D$93</c:f>
              <c:numCache>
                <c:formatCode>0.00</c:formatCode>
                <c:ptCount val="68"/>
                <c:pt idx="0">
                  <c:v>1.92273757</c:v>
                </c:pt>
                <c:pt idx="1">
                  <c:v>1.77430464</c:v>
                </c:pt>
                <c:pt idx="2">
                  <c:v>1.6822234899999999</c:v>
                </c:pt>
                <c:pt idx="3">
                  <c:v>1.5696816200000001</c:v>
                </c:pt>
                <c:pt idx="4">
                  <c:v>1.43143251</c:v>
                </c:pt>
                <c:pt idx="5">
                  <c:v>1.14853183</c:v>
                </c:pt>
                <c:pt idx="6">
                  <c:v>0.97447558499999998</c:v>
                </c:pt>
                <c:pt idx="7">
                  <c:v>0.77793028500000005</c:v>
                </c:pt>
                <c:pt idx="8">
                  <c:v>0.80832194599999996</c:v>
                </c:pt>
                <c:pt idx="9">
                  <c:v>0.81105080200000002</c:v>
                </c:pt>
                <c:pt idx="10">
                  <c:v>0.74641246900000002</c:v>
                </c:pt>
                <c:pt idx="11">
                  <c:v>0.66092815599999999</c:v>
                </c:pt>
                <c:pt idx="12">
                  <c:v>0.58126555599999996</c:v>
                </c:pt>
                <c:pt idx="13">
                  <c:v>0.62798982199999998</c:v>
                </c:pt>
                <c:pt idx="14">
                  <c:v>0.681287906</c:v>
                </c:pt>
                <c:pt idx="15">
                  <c:v>0.71915948600000001</c:v>
                </c:pt>
                <c:pt idx="16">
                  <c:v>0.60380311900000005</c:v>
                </c:pt>
                <c:pt idx="17">
                  <c:v>0.45447682299999997</c:v>
                </c:pt>
                <c:pt idx="18">
                  <c:v>0.27685947399999999</c:v>
                </c:pt>
                <c:pt idx="19">
                  <c:v>-1.7742008300000001E-2</c:v>
                </c:pt>
                <c:pt idx="20">
                  <c:v>-0.122126468</c:v>
                </c:pt>
                <c:pt idx="21">
                  <c:v>-7.4411422699999993E-2</c:v>
                </c:pt>
                <c:pt idx="22">
                  <c:v>9.9987019400000002E-2</c:v>
                </c:pt>
                <c:pt idx="23">
                  <c:v>0.36976156599999999</c:v>
                </c:pt>
                <c:pt idx="24">
                  <c:v>0.62878118299999997</c:v>
                </c:pt>
                <c:pt idx="25">
                  <c:v>0.82396139899999998</c:v>
                </c:pt>
                <c:pt idx="26">
                  <c:v>0.83330426099999999</c:v>
                </c:pt>
                <c:pt idx="27">
                  <c:v>0.84688638500000002</c:v>
                </c:pt>
                <c:pt idx="28">
                  <c:v>0.92844891200000002</c:v>
                </c:pt>
                <c:pt idx="29">
                  <c:v>0.90829906999999999</c:v>
                </c:pt>
                <c:pt idx="30">
                  <c:v>0.96646294499999996</c:v>
                </c:pt>
                <c:pt idx="31">
                  <c:v>1.02730743</c:v>
                </c:pt>
                <c:pt idx="32">
                  <c:v>0.94127796699999999</c:v>
                </c:pt>
                <c:pt idx="33">
                  <c:v>0.49061898300000001</c:v>
                </c:pt>
                <c:pt idx="34">
                  <c:v>0.50767266499999997</c:v>
                </c:pt>
                <c:pt idx="35">
                  <c:v>0.57030151200000001</c:v>
                </c:pt>
                <c:pt idx="36">
                  <c:v>0.60335675</c:v>
                </c:pt>
                <c:pt idx="37">
                  <c:v>0.76818044200000002</c:v>
                </c:pt>
                <c:pt idx="38">
                  <c:v>0.81641487800000001</c:v>
                </c:pt>
                <c:pt idx="39">
                  <c:v>0.93441806199999999</c:v>
                </c:pt>
                <c:pt idx="40">
                  <c:v>1.3830564299999999</c:v>
                </c:pt>
                <c:pt idx="41">
                  <c:v>2.0566923400000001</c:v>
                </c:pt>
                <c:pt idx="42">
                  <c:v>2.3945411399999998</c:v>
                </c:pt>
                <c:pt idx="43">
                  <c:v>2.5529303099999998</c:v>
                </c:pt>
                <c:pt idx="44">
                  <c:v>2.4206071900000001</c:v>
                </c:pt>
                <c:pt idx="45">
                  <c:v>2.3645277600000001</c:v>
                </c:pt>
                <c:pt idx="46">
                  <c:v>2.6866132399999998</c:v>
                </c:pt>
                <c:pt idx="47">
                  <c:v>3.0564665</c:v>
                </c:pt>
                <c:pt idx="48">
                  <c:v>3.1199738400000001</c:v>
                </c:pt>
                <c:pt idx="49">
                  <c:v>2.7720895699999999</c:v>
                </c:pt>
                <c:pt idx="50">
                  <c:v>2.1978308700000002</c:v>
                </c:pt>
                <c:pt idx="51">
                  <c:v>1.6518150599999999</c:v>
                </c:pt>
                <c:pt idx="52">
                  <c:v>1.4386791999999999</c:v>
                </c:pt>
                <c:pt idx="53">
                  <c:v>1.4147332399999999</c:v>
                </c:pt>
                <c:pt idx="54">
                  <c:v>1.3915866100000001</c:v>
                </c:pt>
                <c:pt idx="55">
                  <c:v>1.3692084600000001</c:v>
                </c:pt>
                <c:pt idx="56">
                  <c:v>1.34756936</c:v>
                </c:pt>
                <c:pt idx="57">
                  <c:v>1.32664128</c:v>
                </c:pt>
                <c:pt idx="58">
                  <c:v>1.30639744</c:v>
                </c:pt>
                <c:pt idx="59">
                  <c:v>1.28681227</c:v>
                </c:pt>
                <c:pt idx="60">
                  <c:v>1.2678613599999999</c:v>
                </c:pt>
                <c:pt idx="61">
                  <c:v>1.2495213700000001</c:v>
                </c:pt>
                <c:pt idx="62">
                  <c:v>1.2317699799999999</c:v>
                </c:pt>
                <c:pt idx="63">
                  <c:v>1.21458585</c:v>
                </c:pt>
                <c:pt idx="64">
                  <c:v>1.1979485599999999</c:v>
                </c:pt>
                <c:pt idx="65">
                  <c:v>1.18183854</c:v>
                </c:pt>
                <c:pt idx="66">
                  <c:v>1.16623706</c:v>
                </c:pt>
                <c:pt idx="67">
                  <c:v>1.15112616</c:v>
                </c:pt>
              </c:numCache>
            </c:numRef>
          </c:val>
          <c:extLst>
            <c:ext xmlns:c16="http://schemas.microsoft.com/office/drawing/2014/chart" uri="{C3380CC4-5D6E-409C-BE32-E72D297353CC}">
              <c16:uniqueId val="{00000002-3828-4D28-8614-9D707DEF365C}"/>
            </c:ext>
          </c:extLst>
        </c:ser>
        <c:dLbls>
          <c:showLegendKey val="0"/>
          <c:showVal val="0"/>
          <c:showCatName val="0"/>
          <c:showSerName val="0"/>
          <c:showPercent val="0"/>
          <c:showBubbleSize val="0"/>
        </c:dLbls>
        <c:gapWidth val="150"/>
        <c:overlap val="100"/>
        <c:axId val="649812464"/>
        <c:axId val="649805248"/>
      </c:barChart>
      <c:lineChart>
        <c:grouping val="standard"/>
        <c:varyColors val="0"/>
        <c:ser>
          <c:idx val="3"/>
          <c:order val="3"/>
          <c:tx>
            <c:strRef>
              <c:f>'Chart 47'!$E$1</c:f>
              <c:strCache>
                <c:ptCount val="1"/>
                <c:pt idx="0">
                  <c:v>Potential growth</c:v>
                </c:pt>
              </c:strCache>
            </c:strRef>
          </c:tx>
          <c:spPr>
            <a:ln w="28575" cap="rnd">
              <a:solidFill>
                <a:schemeClr val="bg1">
                  <a:lumMod val="50000"/>
                </a:schemeClr>
              </a:solidFill>
              <a:round/>
            </a:ln>
            <a:effectLst/>
          </c:spPr>
          <c:marker>
            <c:symbol val="none"/>
          </c:marker>
          <c:cat>
            <c:strRef>
              <c:f>'Chart 47'!$A$26:$A$93</c:f>
              <c:strCache>
                <c:ptCount val="68"/>
                <c:pt idx="0">
                  <c:v>2012Q1</c:v>
                </c:pt>
                <c:pt idx="1">
                  <c:v>2012Q2</c:v>
                </c:pt>
                <c:pt idx="2">
                  <c:v>2012Q3</c:v>
                </c:pt>
                <c:pt idx="3">
                  <c:v>2012Q4</c:v>
                </c:pt>
                <c:pt idx="4">
                  <c:v>2013Q1</c:v>
                </c:pt>
                <c:pt idx="5">
                  <c:v>2013Q2</c:v>
                </c:pt>
                <c:pt idx="6">
                  <c:v>2013Q3</c:v>
                </c:pt>
                <c:pt idx="7">
                  <c:v>2013Q4</c:v>
                </c:pt>
                <c:pt idx="8">
                  <c:v>2014Q1</c:v>
                </c:pt>
                <c:pt idx="9">
                  <c:v>2014Q2</c:v>
                </c:pt>
                <c:pt idx="10">
                  <c:v>2014Q3</c:v>
                </c:pt>
                <c:pt idx="11">
                  <c:v>2014Q4</c:v>
                </c:pt>
                <c:pt idx="12">
                  <c:v>2015Q1</c:v>
                </c:pt>
                <c:pt idx="13">
                  <c:v>2015Q2</c:v>
                </c:pt>
                <c:pt idx="14">
                  <c:v>2015Q3</c:v>
                </c:pt>
                <c:pt idx="15">
                  <c:v>2015Q4</c:v>
                </c:pt>
                <c:pt idx="16">
                  <c:v>2016Q1</c:v>
                </c:pt>
                <c:pt idx="17">
                  <c:v>2016Q2</c:v>
                </c:pt>
                <c:pt idx="18">
                  <c:v>2016Q3</c:v>
                </c:pt>
                <c:pt idx="19">
                  <c:v>2016Q4</c:v>
                </c:pt>
                <c:pt idx="20">
                  <c:v>2017Q1</c:v>
                </c:pt>
                <c:pt idx="21">
                  <c:v>2017Q2</c:v>
                </c:pt>
                <c:pt idx="22">
                  <c:v>2017Q3</c:v>
                </c:pt>
                <c:pt idx="23">
                  <c:v>2017Q4</c:v>
                </c:pt>
                <c:pt idx="24">
                  <c:v>2018Q1</c:v>
                </c:pt>
                <c:pt idx="25">
                  <c:v>2018Q2</c:v>
                </c:pt>
                <c:pt idx="26">
                  <c:v>2018Q3</c:v>
                </c:pt>
                <c:pt idx="27">
                  <c:v>2018Q4</c:v>
                </c:pt>
                <c:pt idx="28">
                  <c:v>2019Q1</c:v>
                </c:pt>
                <c:pt idx="29">
                  <c:v>2019Q2</c:v>
                </c:pt>
                <c:pt idx="30">
                  <c:v>2019Q3</c:v>
                </c:pt>
                <c:pt idx="31">
                  <c:v>2019Q4</c:v>
                </c:pt>
                <c:pt idx="32">
                  <c:v>2020Q1</c:v>
                </c:pt>
                <c:pt idx="33">
                  <c:v>2020Q2</c:v>
                </c:pt>
                <c:pt idx="34">
                  <c:v>2020Q3</c:v>
                </c:pt>
                <c:pt idx="35">
                  <c:v>2020Q4</c:v>
                </c:pt>
                <c:pt idx="36">
                  <c:v>2021Q1</c:v>
                </c:pt>
                <c:pt idx="37">
                  <c:v>2021Q2</c:v>
                </c:pt>
                <c:pt idx="38">
                  <c:v>2021Q3</c:v>
                </c:pt>
                <c:pt idx="39">
                  <c:v>2021Q4</c:v>
                </c:pt>
                <c:pt idx="40">
                  <c:v>2022Q1</c:v>
                </c:pt>
                <c:pt idx="41">
                  <c:v>2022Q2</c:v>
                </c:pt>
                <c:pt idx="42">
                  <c:v>2022Q3</c:v>
                </c:pt>
                <c:pt idx="43">
                  <c:v>2022Q4</c:v>
                </c:pt>
                <c:pt idx="44">
                  <c:v>2023Q1</c:v>
                </c:pt>
                <c:pt idx="45">
                  <c:v>2023Q2</c:v>
                </c:pt>
                <c:pt idx="46">
                  <c:v>2023Q3</c:v>
                </c:pt>
                <c:pt idx="47">
                  <c:v>2023Q4</c:v>
                </c:pt>
                <c:pt idx="48">
                  <c:v>2024Q1</c:v>
                </c:pt>
                <c:pt idx="49">
                  <c:v>2024Q2</c:v>
                </c:pt>
                <c:pt idx="50">
                  <c:v>2024Q3</c:v>
                </c:pt>
                <c:pt idx="51">
                  <c:v>2024Q4</c:v>
                </c:pt>
                <c:pt idx="52">
                  <c:v>2025Q1</c:v>
                </c:pt>
                <c:pt idx="53">
                  <c:v>2025Q2</c:v>
                </c:pt>
                <c:pt idx="54">
                  <c:v>2025Q3</c:v>
                </c:pt>
                <c:pt idx="55">
                  <c:v>2025Q4</c:v>
                </c:pt>
                <c:pt idx="56">
                  <c:v>2026Q1</c:v>
                </c:pt>
                <c:pt idx="57">
                  <c:v>2026Q2</c:v>
                </c:pt>
                <c:pt idx="58">
                  <c:v>2026Q3</c:v>
                </c:pt>
                <c:pt idx="59">
                  <c:v>2026Q4</c:v>
                </c:pt>
                <c:pt idx="60">
                  <c:v>2027Q1</c:v>
                </c:pt>
                <c:pt idx="61">
                  <c:v>2027Q2</c:v>
                </c:pt>
                <c:pt idx="62">
                  <c:v>2027Q3</c:v>
                </c:pt>
                <c:pt idx="63">
                  <c:v>2027Q4</c:v>
                </c:pt>
                <c:pt idx="64">
                  <c:v>2028Q1</c:v>
                </c:pt>
                <c:pt idx="65">
                  <c:v>2028Q2</c:v>
                </c:pt>
                <c:pt idx="66">
                  <c:v>2028Q3</c:v>
                </c:pt>
                <c:pt idx="67">
                  <c:v>2028Q4</c:v>
                </c:pt>
              </c:strCache>
            </c:strRef>
          </c:cat>
          <c:val>
            <c:numRef>
              <c:f>'Chart 47'!$E$26:$E$93</c:f>
              <c:numCache>
                <c:formatCode>0.00</c:formatCode>
                <c:ptCount val="68"/>
                <c:pt idx="0">
                  <c:v>4.5456709200000001</c:v>
                </c:pt>
                <c:pt idx="1">
                  <c:v>5.0327846000000003</c:v>
                </c:pt>
                <c:pt idx="2">
                  <c:v>5.2545871000000002</c:v>
                </c:pt>
                <c:pt idx="3">
                  <c:v>5.22146139</c:v>
                </c:pt>
                <c:pt idx="4">
                  <c:v>5.1618312299999998</c:v>
                </c:pt>
                <c:pt idx="5">
                  <c:v>4.5440237100000003</c:v>
                </c:pt>
                <c:pt idx="6">
                  <c:v>3.9542767900000002</c:v>
                </c:pt>
                <c:pt idx="7">
                  <c:v>3.4794600199999999</c:v>
                </c:pt>
                <c:pt idx="8">
                  <c:v>3.0082642000000002</c:v>
                </c:pt>
                <c:pt idx="9">
                  <c:v>2.9074963</c:v>
                </c:pt>
                <c:pt idx="10">
                  <c:v>2.9525929299999998</c:v>
                </c:pt>
                <c:pt idx="11">
                  <c:v>3.0404393299999999</c:v>
                </c:pt>
                <c:pt idx="12">
                  <c:v>3.0807857699999999</c:v>
                </c:pt>
                <c:pt idx="13">
                  <c:v>3.3558979</c:v>
                </c:pt>
                <c:pt idx="14">
                  <c:v>3.5921719799999998</c:v>
                </c:pt>
                <c:pt idx="15">
                  <c:v>3.7100583199999999</c:v>
                </c:pt>
                <c:pt idx="16">
                  <c:v>3.71145119</c:v>
                </c:pt>
                <c:pt idx="17">
                  <c:v>3.4594852399999998</c:v>
                </c:pt>
                <c:pt idx="18">
                  <c:v>3.1394244599999999</c:v>
                </c:pt>
                <c:pt idx="19">
                  <c:v>2.9498084100000002</c:v>
                </c:pt>
                <c:pt idx="20">
                  <c:v>3.05729235</c:v>
                </c:pt>
                <c:pt idx="21">
                  <c:v>3.6040880199999998</c:v>
                </c:pt>
                <c:pt idx="22">
                  <c:v>4.4704452100000003</c:v>
                </c:pt>
                <c:pt idx="23">
                  <c:v>5.4165167299999997</c:v>
                </c:pt>
                <c:pt idx="24">
                  <c:v>6.1831426900000004</c:v>
                </c:pt>
                <c:pt idx="25">
                  <c:v>6.5213545100000001</c:v>
                </c:pt>
                <c:pt idx="26">
                  <c:v>6.3713566799999999</c:v>
                </c:pt>
                <c:pt idx="27">
                  <c:v>5.6713955900000004</c:v>
                </c:pt>
                <c:pt idx="28">
                  <c:v>4.6997792900000004</c:v>
                </c:pt>
                <c:pt idx="29">
                  <c:v>3.76569859</c:v>
                </c:pt>
                <c:pt idx="30">
                  <c:v>2.5512833000000001</c:v>
                </c:pt>
                <c:pt idx="31">
                  <c:v>1.2278402900000001</c:v>
                </c:pt>
                <c:pt idx="32">
                  <c:v>1.6937095900000001E-2</c:v>
                </c:pt>
                <c:pt idx="33">
                  <c:v>-0.90620707199999995</c:v>
                </c:pt>
                <c:pt idx="34">
                  <c:v>-1.3441333499999999</c:v>
                </c:pt>
                <c:pt idx="35">
                  <c:v>-0.70281036799999996</c:v>
                </c:pt>
                <c:pt idx="36">
                  <c:v>0.56460465800000004</c:v>
                </c:pt>
                <c:pt idx="37">
                  <c:v>2.0559649800000002</c:v>
                </c:pt>
                <c:pt idx="38">
                  <c:v>3.5552730100000001</c:v>
                </c:pt>
                <c:pt idx="39">
                  <c:v>4.66994226</c:v>
                </c:pt>
                <c:pt idx="40">
                  <c:v>5.3641054400000003</c:v>
                </c:pt>
                <c:pt idx="41">
                  <c:v>5.8752886100000001</c:v>
                </c:pt>
                <c:pt idx="42">
                  <c:v>6.3062136799999999</c:v>
                </c:pt>
                <c:pt idx="43">
                  <c:v>6.4469484599999998</c:v>
                </c:pt>
                <c:pt idx="44">
                  <c:v>6.6167930500000001</c:v>
                </c:pt>
                <c:pt idx="45">
                  <c:v>6.6863330799999998</c:v>
                </c:pt>
                <c:pt idx="46">
                  <c:v>6.8265725499999999</c:v>
                </c:pt>
                <c:pt idx="47">
                  <c:v>7.1413438600000001</c:v>
                </c:pt>
                <c:pt idx="48">
                  <c:v>7.3726734900000004</c:v>
                </c:pt>
                <c:pt idx="49">
                  <c:v>7.3312792699999996</c:v>
                </c:pt>
                <c:pt idx="50">
                  <c:v>6.9029837599999997</c:v>
                </c:pt>
                <c:pt idx="51">
                  <c:v>6.2585195799999997</c:v>
                </c:pt>
                <c:pt idx="52">
                  <c:v>5.6415908799999999</c:v>
                </c:pt>
                <c:pt idx="53">
                  <c:v>5.3494905599999996</c:v>
                </c:pt>
                <c:pt idx="54">
                  <c:v>5.2546780100000001</c:v>
                </c:pt>
                <c:pt idx="55">
                  <c:v>5.1715097800000001</c:v>
                </c:pt>
                <c:pt idx="56">
                  <c:v>5.0985013500000003</c:v>
                </c:pt>
                <c:pt idx="57">
                  <c:v>5.0343519099999998</c:v>
                </c:pt>
                <c:pt idx="58">
                  <c:v>4.9779223500000001</c:v>
                </c:pt>
                <c:pt idx="59">
                  <c:v>4.9282157599999996</c:v>
                </c:pt>
                <c:pt idx="60">
                  <c:v>4.8843603</c:v>
                </c:pt>
                <c:pt idx="61">
                  <c:v>4.8455939900000002</c:v>
                </c:pt>
                <c:pt idx="62">
                  <c:v>4.8112513999999997</c:v>
                </c:pt>
                <c:pt idx="63">
                  <c:v>4.7807518099999999</c:v>
                </c:pt>
                <c:pt idx="64">
                  <c:v>4.7535888799999997</c:v>
                </c:pt>
                <c:pt idx="65">
                  <c:v>4.7293214399999997</c:v>
                </c:pt>
                <c:pt idx="66">
                  <c:v>4.5999999999999996</c:v>
                </c:pt>
                <c:pt idx="67">
                  <c:v>4.5</c:v>
                </c:pt>
              </c:numCache>
            </c:numRef>
          </c:val>
          <c:smooth val="0"/>
          <c:extLst>
            <c:ext xmlns:c16="http://schemas.microsoft.com/office/drawing/2014/chart" uri="{C3380CC4-5D6E-409C-BE32-E72D297353CC}">
              <c16:uniqueId val="{00000003-3828-4D28-8614-9D707DEF365C}"/>
            </c:ext>
          </c:extLst>
        </c:ser>
        <c:ser>
          <c:idx val="4"/>
          <c:order val="4"/>
          <c:tx>
            <c:strRef>
              <c:f>'Chart 47'!$F$1</c:f>
              <c:strCache>
                <c:ptCount val="1"/>
                <c:pt idx="0">
                  <c:v>Potential growth, previous estimate</c:v>
                </c:pt>
              </c:strCache>
            </c:strRef>
          </c:tx>
          <c:spPr>
            <a:ln w="28575" cap="rnd">
              <a:solidFill>
                <a:schemeClr val="accent5"/>
              </a:solidFill>
              <a:round/>
            </a:ln>
            <a:effectLst/>
          </c:spPr>
          <c:marker>
            <c:symbol val="none"/>
          </c:marker>
          <c:cat>
            <c:strRef>
              <c:f>'Chart 47'!$A$26:$A$93</c:f>
              <c:strCache>
                <c:ptCount val="68"/>
                <c:pt idx="0">
                  <c:v>2012Q1</c:v>
                </c:pt>
                <c:pt idx="1">
                  <c:v>2012Q2</c:v>
                </c:pt>
                <c:pt idx="2">
                  <c:v>2012Q3</c:v>
                </c:pt>
                <c:pt idx="3">
                  <c:v>2012Q4</c:v>
                </c:pt>
                <c:pt idx="4">
                  <c:v>2013Q1</c:v>
                </c:pt>
                <c:pt idx="5">
                  <c:v>2013Q2</c:v>
                </c:pt>
                <c:pt idx="6">
                  <c:v>2013Q3</c:v>
                </c:pt>
                <c:pt idx="7">
                  <c:v>2013Q4</c:v>
                </c:pt>
                <c:pt idx="8">
                  <c:v>2014Q1</c:v>
                </c:pt>
                <c:pt idx="9">
                  <c:v>2014Q2</c:v>
                </c:pt>
                <c:pt idx="10">
                  <c:v>2014Q3</c:v>
                </c:pt>
                <c:pt idx="11">
                  <c:v>2014Q4</c:v>
                </c:pt>
                <c:pt idx="12">
                  <c:v>2015Q1</c:v>
                </c:pt>
                <c:pt idx="13">
                  <c:v>2015Q2</c:v>
                </c:pt>
                <c:pt idx="14">
                  <c:v>2015Q3</c:v>
                </c:pt>
                <c:pt idx="15">
                  <c:v>2015Q4</c:v>
                </c:pt>
                <c:pt idx="16">
                  <c:v>2016Q1</c:v>
                </c:pt>
                <c:pt idx="17">
                  <c:v>2016Q2</c:v>
                </c:pt>
                <c:pt idx="18">
                  <c:v>2016Q3</c:v>
                </c:pt>
                <c:pt idx="19">
                  <c:v>2016Q4</c:v>
                </c:pt>
                <c:pt idx="20">
                  <c:v>2017Q1</c:v>
                </c:pt>
                <c:pt idx="21">
                  <c:v>2017Q2</c:v>
                </c:pt>
                <c:pt idx="22">
                  <c:v>2017Q3</c:v>
                </c:pt>
                <c:pt idx="23">
                  <c:v>2017Q4</c:v>
                </c:pt>
                <c:pt idx="24">
                  <c:v>2018Q1</c:v>
                </c:pt>
                <c:pt idx="25">
                  <c:v>2018Q2</c:v>
                </c:pt>
                <c:pt idx="26">
                  <c:v>2018Q3</c:v>
                </c:pt>
                <c:pt idx="27">
                  <c:v>2018Q4</c:v>
                </c:pt>
                <c:pt idx="28">
                  <c:v>2019Q1</c:v>
                </c:pt>
                <c:pt idx="29">
                  <c:v>2019Q2</c:v>
                </c:pt>
                <c:pt idx="30">
                  <c:v>2019Q3</c:v>
                </c:pt>
                <c:pt idx="31">
                  <c:v>2019Q4</c:v>
                </c:pt>
                <c:pt idx="32">
                  <c:v>2020Q1</c:v>
                </c:pt>
                <c:pt idx="33">
                  <c:v>2020Q2</c:v>
                </c:pt>
                <c:pt idx="34">
                  <c:v>2020Q3</c:v>
                </c:pt>
                <c:pt idx="35">
                  <c:v>2020Q4</c:v>
                </c:pt>
                <c:pt idx="36">
                  <c:v>2021Q1</c:v>
                </c:pt>
                <c:pt idx="37">
                  <c:v>2021Q2</c:v>
                </c:pt>
                <c:pt idx="38">
                  <c:v>2021Q3</c:v>
                </c:pt>
                <c:pt idx="39">
                  <c:v>2021Q4</c:v>
                </c:pt>
                <c:pt idx="40">
                  <c:v>2022Q1</c:v>
                </c:pt>
                <c:pt idx="41">
                  <c:v>2022Q2</c:v>
                </c:pt>
                <c:pt idx="42">
                  <c:v>2022Q3</c:v>
                </c:pt>
                <c:pt idx="43">
                  <c:v>2022Q4</c:v>
                </c:pt>
                <c:pt idx="44">
                  <c:v>2023Q1</c:v>
                </c:pt>
                <c:pt idx="45">
                  <c:v>2023Q2</c:v>
                </c:pt>
                <c:pt idx="46">
                  <c:v>2023Q3</c:v>
                </c:pt>
                <c:pt idx="47">
                  <c:v>2023Q4</c:v>
                </c:pt>
                <c:pt idx="48">
                  <c:v>2024Q1</c:v>
                </c:pt>
                <c:pt idx="49">
                  <c:v>2024Q2</c:v>
                </c:pt>
                <c:pt idx="50">
                  <c:v>2024Q3</c:v>
                </c:pt>
                <c:pt idx="51">
                  <c:v>2024Q4</c:v>
                </c:pt>
                <c:pt idx="52">
                  <c:v>2025Q1</c:v>
                </c:pt>
                <c:pt idx="53">
                  <c:v>2025Q2</c:v>
                </c:pt>
                <c:pt idx="54">
                  <c:v>2025Q3</c:v>
                </c:pt>
                <c:pt idx="55">
                  <c:v>2025Q4</c:v>
                </c:pt>
                <c:pt idx="56">
                  <c:v>2026Q1</c:v>
                </c:pt>
                <c:pt idx="57">
                  <c:v>2026Q2</c:v>
                </c:pt>
                <c:pt idx="58">
                  <c:v>2026Q3</c:v>
                </c:pt>
                <c:pt idx="59">
                  <c:v>2026Q4</c:v>
                </c:pt>
                <c:pt idx="60">
                  <c:v>2027Q1</c:v>
                </c:pt>
                <c:pt idx="61">
                  <c:v>2027Q2</c:v>
                </c:pt>
                <c:pt idx="62">
                  <c:v>2027Q3</c:v>
                </c:pt>
                <c:pt idx="63">
                  <c:v>2027Q4</c:v>
                </c:pt>
                <c:pt idx="64">
                  <c:v>2028Q1</c:v>
                </c:pt>
                <c:pt idx="65">
                  <c:v>2028Q2</c:v>
                </c:pt>
                <c:pt idx="66">
                  <c:v>2028Q3</c:v>
                </c:pt>
                <c:pt idx="67">
                  <c:v>2028Q4</c:v>
                </c:pt>
              </c:strCache>
            </c:strRef>
          </c:cat>
          <c:val>
            <c:numRef>
              <c:f>'Chart 47'!$F$26:$F$93</c:f>
              <c:numCache>
                <c:formatCode>0.00</c:formatCode>
                <c:ptCount val="68"/>
                <c:pt idx="0">
                  <c:v>4.57784528</c:v>
                </c:pt>
                <c:pt idx="1">
                  <c:v>5.0479222799999999</c:v>
                </c:pt>
                <c:pt idx="2">
                  <c:v>5.2547237000000004</c:v>
                </c:pt>
                <c:pt idx="3">
                  <c:v>5.2120376999999998</c:v>
                </c:pt>
                <c:pt idx="4">
                  <c:v>5.15117125</c:v>
                </c:pt>
                <c:pt idx="5">
                  <c:v>4.5412546799999998</c:v>
                </c:pt>
                <c:pt idx="6">
                  <c:v>3.9651703399999998</c:v>
                </c:pt>
                <c:pt idx="7">
                  <c:v>3.5014742299999999</c:v>
                </c:pt>
                <c:pt idx="8">
                  <c:v>3.0335812400000002</c:v>
                </c:pt>
                <c:pt idx="9">
                  <c:v>2.92259023</c:v>
                </c:pt>
                <c:pt idx="10">
                  <c:v>2.9510153400000001</c:v>
                </c:pt>
                <c:pt idx="11">
                  <c:v>3.0185612100000001</c:v>
                </c:pt>
                <c:pt idx="12">
                  <c:v>3.0436556100000001</c:v>
                </c:pt>
                <c:pt idx="13">
                  <c:v>3.3119897800000002</c:v>
                </c:pt>
                <c:pt idx="14">
                  <c:v>3.54758101</c:v>
                </c:pt>
                <c:pt idx="15">
                  <c:v>3.6693381600000001</c:v>
                </c:pt>
                <c:pt idx="16">
                  <c:v>3.6777148099999999</c:v>
                </c:pt>
                <c:pt idx="17">
                  <c:v>3.43098904</c:v>
                </c:pt>
                <c:pt idx="18">
                  <c:v>3.1086521999999999</c:v>
                </c:pt>
                <c:pt idx="19">
                  <c:v>2.9140591499999999</c:v>
                </c:pt>
                <c:pt idx="20">
                  <c:v>3.0121438199999999</c:v>
                </c:pt>
                <c:pt idx="21">
                  <c:v>3.5462737899999999</c:v>
                </c:pt>
                <c:pt idx="22">
                  <c:v>4.3930338400000002</c:v>
                </c:pt>
                <c:pt idx="23">
                  <c:v>5.3285313800000003</c:v>
                </c:pt>
                <c:pt idx="24">
                  <c:v>6.10062456</c:v>
                </c:pt>
                <c:pt idx="25">
                  <c:v>6.4809542899999997</c:v>
                </c:pt>
                <c:pt idx="26">
                  <c:v>6.3596233900000003</c:v>
                </c:pt>
                <c:pt idx="27">
                  <c:v>5.7045334499999996</c:v>
                </c:pt>
                <c:pt idx="28">
                  <c:v>4.7707507900000001</c:v>
                </c:pt>
                <c:pt idx="29">
                  <c:v>3.8854297199999999</c:v>
                </c:pt>
                <c:pt idx="30">
                  <c:v>2.6600592999999999</c:v>
                </c:pt>
                <c:pt idx="31">
                  <c:v>1.31007959</c:v>
                </c:pt>
                <c:pt idx="32">
                  <c:v>3.3510511799999997E-2</c:v>
                </c:pt>
                <c:pt idx="33">
                  <c:v>-0.86893644699999995</c:v>
                </c:pt>
                <c:pt idx="34">
                  <c:v>-1.4580675299999999</c:v>
                </c:pt>
                <c:pt idx="35">
                  <c:v>-0.92048327799999996</c:v>
                </c:pt>
                <c:pt idx="36">
                  <c:v>0.178037948</c:v>
                </c:pt>
                <c:pt idx="37">
                  <c:v>1.59465759</c:v>
                </c:pt>
                <c:pt idx="38">
                  <c:v>3.0633191599999998</c:v>
                </c:pt>
                <c:pt idx="39">
                  <c:v>4.3403121499999999</c:v>
                </c:pt>
                <c:pt idx="40">
                  <c:v>5.3586301399999998</c:v>
                </c:pt>
                <c:pt idx="41">
                  <c:v>5.8453362599999998</c:v>
                </c:pt>
                <c:pt idx="42">
                  <c:v>6.2242046499999999</c:v>
                </c:pt>
                <c:pt idx="43">
                  <c:v>6.0792696199999998</c:v>
                </c:pt>
                <c:pt idx="44">
                  <c:v>5.9474386700000004</c:v>
                </c:pt>
                <c:pt idx="45">
                  <c:v>6.3438354300000004</c:v>
                </c:pt>
                <c:pt idx="46">
                  <c:v>6.9969530000000004</c:v>
                </c:pt>
                <c:pt idx="47">
                  <c:v>7.0413438599999996</c:v>
                </c:pt>
                <c:pt idx="48">
                  <c:v>7.26194557</c:v>
                </c:pt>
                <c:pt idx="49">
                  <c:v>7.2004247499999998</c:v>
                </c:pt>
                <c:pt idx="50">
                  <c:v>6.6540408900000001</c:v>
                </c:pt>
                <c:pt idx="51">
                  <c:v>6.1922604799999998</c:v>
                </c:pt>
                <c:pt idx="52">
                  <c:v>5.4</c:v>
                </c:pt>
                <c:pt idx="53">
                  <c:v>5</c:v>
                </c:pt>
                <c:pt idx="54">
                  <c:v>5.0999999999999996</c:v>
                </c:pt>
                <c:pt idx="55">
                  <c:v>5.1074212399999999</c:v>
                </c:pt>
                <c:pt idx="56">
                  <c:v>5</c:v>
                </c:pt>
                <c:pt idx="57">
                  <c:v>4.8499999999999996</c:v>
                </c:pt>
                <c:pt idx="58">
                  <c:v>4.7</c:v>
                </c:pt>
                <c:pt idx="59">
                  <c:v>4.5</c:v>
                </c:pt>
                <c:pt idx="60">
                  <c:v>4.4000000000000004</c:v>
                </c:pt>
                <c:pt idx="61">
                  <c:v>4.3899999999999997</c:v>
                </c:pt>
                <c:pt idx="62">
                  <c:v>4.28</c:v>
                </c:pt>
                <c:pt idx="63">
                  <c:v>4.25</c:v>
                </c:pt>
                <c:pt idx="64">
                  <c:v>4.2</c:v>
                </c:pt>
                <c:pt idx="65">
                  <c:v>4.16</c:v>
                </c:pt>
                <c:pt idx="66">
                  <c:v>4.0999999999999996</c:v>
                </c:pt>
                <c:pt idx="67">
                  <c:v>4</c:v>
                </c:pt>
              </c:numCache>
            </c:numRef>
          </c:val>
          <c:smooth val="0"/>
          <c:extLst>
            <c:ext xmlns:c16="http://schemas.microsoft.com/office/drawing/2014/chart" uri="{C3380CC4-5D6E-409C-BE32-E72D297353CC}">
              <c16:uniqueId val="{00000004-3828-4D28-8614-9D707DEF365C}"/>
            </c:ext>
          </c:extLst>
        </c:ser>
        <c:dLbls>
          <c:showLegendKey val="0"/>
          <c:showVal val="0"/>
          <c:showCatName val="0"/>
          <c:showSerName val="0"/>
          <c:showPercent val="0"/>
          <c:showBubbleSize val="0"/>
        </c:dLbls>
        <c:marker val="1"/>
        <c:smooth val="0"/>
        <c:axId val="649812464"/>
        <c:axId val="649805248"/>
      </c:lineChart>
      <c:catAx>
        <c:axId val="6498124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9805248"/>
        <c:crosses val="autoZero"/>
        <c:auto val="1"/>
        <c:lblAlgn val="ctr"/>
        <c:lblOffset val="100"/>
        <c:noMultiLvlLbl val="0"/>
      </c:catAx>
      <c:valAx>
        <c:axId val="649805248"/>
        <c:scaling>
          <c:orientation val="minMax"/>
          <c:max val="8"/>
          <c:min val="-3"/>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9812464"/>
        <c:crosses val="autoZero"/>
        <c:crossBetween val="between"/>
        <c:majorUnit val="1.5"/>
      </c:valAx>
      <c:spPr>
        <a:noFill/>
        <a:ln>
          <a:noFill/>
        </a:ln>
        <a:effectLst/>
      </c:spPr>
    </c:plotArea>
    <c:legend>
      <c:legendPos val="b"/>
      <c:layout>
        <c:manualLayout>
          <c:xMode val="edge"/>
          <c:yMode val="edge"/>
          <c:x val="4.0783142525302796E-2"/>
          <c:y val="0.74649325207542228"/>
          <c:w val="0.93834411813505891"/>
          <c:h val="0.227225538988966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 48'!$B$1</c:f>
              <c:strCache>
                <c:ptCount val="1"/>
                <c:pt idx="0">
                  <c:v>Current estimate</c:v>
                </c:pt>
              </c:strCache>
            </c:strRef>
          </c:tx>
          <c:spPr>
            <a:ln w="19050" cap="rnd">
              <a:solidFill>
                <a:schemeClr val="accent1"/>
              </a:solidFill>
              <a:round/>
            </a:ln>
            <a:effectLst/>
          </c:spPr>
          <c:marker>
            <c:symbol val="none"/>
          </c:marker>
          <c:cat>
            <c:strRef>
              <c:f>'Chart 48'!$A$2:$A$26</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'Chart 48'!$B$2:$B$26</c:f>
              <c:numCache>
                <c:formatCode>0.0</c:formatCode>
                <c:ptCount val="21"/>
                <c:pt idx="0">
                  <c:v>5.0221094029557065</c:v>
                </c:pt>
                <c:pt idx="1">
                  <c:v>4.9622860691974182</c:v>
                </c:pt>
                <c:pt idx="2">
                  <c:v>2.7228988627880284</c:v>
                </c:pt>
                <c:pt idx="3">
                  <c:v>3.9</c:v>
                </c:pt>
                <c:pt idx="4">
                  <c:v>3</c:v>
                </c:pt>
                <c:pt idx="5">
                  <c:v>3.6</c:v>
                </c:pt>
                <c:pt idx="6">
                  <c:v>4.5</c:v>
                </c:pt>
                <c:pt idx="7">
                  <c:v>3</c:v>
                </c:pt>
                <c:pt idx="8">
                  <c:v>7.7</c:v>
                </c:pt>
                <c:pt idx="9">
                  <c:v>0</c:v>
                </c:pt>
                <c:pt idx="10">
                  <c:v>2.1</c:v>
                </c:pt>
                <c:pt idx="11">
                  <c:v>2.7</c:v>
                </c:pt>
                <c:pt idx="12">
                  <c:v>1.7</c:v>
                </c:pt>
                <c:pt idx="13">
                  <c:v>10.199999999999999</c:v>
                </c:pt>
                <c:pt idx="14" formatCode="General">
                  <c:v>10.1</c:v>
                </c:pt>
                <c:pt idx="15" formatCode="General">
                  <c:v>9.8000000000000007</c:v>
                </c:pt>
                <c:pt idx="16" formatCode="General">
                  <c:v>11.1</c:v>
                </c:pt>
                <c:pt idx="17" formatCode="General">
                  <c:v>15.1</c:v>
                </c:pt>
                <c:pt idx="18" formatCode="General">
                  <c:v>21.7</c:v>
                </c:pt>
                <c:pt idx="19" formatCode="General">
                  <c:v>26.6</c:v>
                </c:pt>
                <c:pt idx="20" formatCode="General">
                  <c:v>26.5</c:v>
                </c:pt>
              </c:numCache>
            </c:numRef>
          </c:val>
          <c:smooth val="0"/>
          <c:extLst>
            <c:ext xmlns:c16="http://schemas.microsoft.com/office/drawing/2014/chart" uri="{C3380CC4-5D6E-409C-BE32-E72D297353CC}">
              <c16:uniqueId val="{00000001-0E0C-4F11-AA69-C62724DD2ED7}"/>
            </c:ext>
          </c:extLst>
        </c:ser>
        <c:ser>
          <c:idx val="1"/>
          <c:order val="1"/>
          <c:tx>
            <c:strRef>
              <c:f>'Chart 48'!$C$1</c:f>
              <c:strCache>
                <c:ptCount val="1"/>
                <c:pt idx="0">
                  <c:v>Previous estimate</c:v>
                </c:pt>
              </c:strCache>
            </c:strRef>
          </c:tx>
          <c:spPr>
            <a:ln w="19050" cap="rnd">
              <a:solidFill>
                <a:srgbClr val="C00000"/>
              </a:solidFill>
              <a:prstDash val="solid"/>
              <a:round/>
            </a:ln>
            <a:effectLst/>
          </c:spPr>
          <c:marker>
            <c:symbol val="none"/>
          </c:marker>
          <c:cat>
            <c:strRef>
              <c:f>'Chart 48'!$A$2:$A$26</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'Chart 48'!$C$2:$C$26</c:f>
              <c:numCache>
                <c:formatCode>0.0</c:formatCode>
                <c:ptCount val="21"/>
                <c:pt idx="0">
                  <c:v>5.0221094029557065</c:v>
                </c:pt>
                <c:pt idx="1">
                  <c:v>4.9622860691974182</c:v>
                </c:pt>
                <c:pt idx="2">
                  <c:v>2.7228988627880284</c:v>
                </c:pt>
                <c:pt idx="3">
                  <c:v>3.9</c:v>
                </c:pt>
                <c:pt idx="4">
                  <c:v>3</c:v>
                </c:pt>
                <c:pt idx="5">
                  <c:v>3.6</c:v>
                </c:pt>
                <c:pt idx="6">
                  <c:v>4.5</c:v>
                </c:pt>
                <c:pt idx="7">
                  <c:v>3</c:v>
                </c:pt>
                <c:pt idx="8">
                  <c:v>7.7</c:v>
                </c:pt>
                <c:pt idx="9">
                  <c:v>0</c:v>
                </c:pt>
                <c:pt idx="10">
                  <c:v>2.1</c:v>
                </c:pt>
                <c:pt idx="11">
                  <c:v>2.7</c:v>
                </c:pt>
                <c:pt idx="12">
                  <c:v>1.7</c:v>
                </c:pt>
                <c:pt idx="13">
                  <c:v>10.199999999999999</c:v>
                </c:pt>
                <c:pt idx="14" formatCode="General">
                  <c:v>10.1</c:v>
                </c:pt>
                <c:pt idx="15" formatCode="General">
                  <c:v>9.8000000000000007</c:v>
                </c:pt>
                <c:pt idx="16" formatCode="General">
                  <c:v>11.1</c:v>
                </c:pt>
                <c:pt idx="17" formatCode="General">
                  <c:v>15.1</c:v>
                </c:pt>
                <c:pt idx="18" formatCode="General">
                  <c:v>21.7</c:v>
                </c:pt>
                <c:pt idx="19" formatCode="General">
                  <c:v>26.6</c:v>
                </c:pt>
                <c:pt idx="20" formatCode="General">
                  <c:v>24.8</c:v>
                </c:pt>
              </c:numCache>
            </c:numRef>
          </c:val>
          <c:smooth val="0"/>
          <c:extLst>
            <c:ext xmlns:c16="http://schemas.microsoft.com/office/drawing/2014/chart" uri="{C3380CC4-5D6E-409C-BE32-E72D297353CC}">
              <c16:uniqueId val="{00000003-0E0C-4F11-AA69-C62724DD2ED7}"/>
            </c:ext>
          </c:extLst>
        </c:ser>
        <c:dLbls>
          <c:showLegendKey val="0"/>
          <c:showVal val="0"/>
          <c:showCatName val="0"/>
          <c:showSerName val="0"/>
          <c:showPercent val="0"/>
          <c:showBubbleSize val="0"/>
        </c:dLbls>
        <c:smooth val="0"/>
        <c:axId val="123978496"/>
        <c:axId val="123980032"/>
      </c:lineChart>
      <c:catAx>
        <c:axId val="123978496"/>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3980032"/>
        <c:crosses val="autoZero"/>
        <c:auto val="1"/>
        <c:lblAlgn val="ctr"/>
        <c:lblOffset val="100"/>
        <c:noMultiLvlLbl val="0"/>
      </c:catAx>
      <c:valAx>
        <c:axId val="123980032"/>
        <c:scaling>
          <c:orientation val="minMax"/>
        </c:scaling>
        <c:delete val="0"/>
        <c:axPos val="l"/>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3978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600">
          <a:solidFill>
            <a:sysClr val="windowText" lastClr="000000"/>
          </a:solidFill>
          <a:latin typeface="GHEA Grapalat" panose="02000506050000020003" pitchFamily="50" charset="0"/>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643478536957083E-2"/>
          <c:y val="4.3568414192459319E-2"/>
          <c:w val="0.86103394081788165"/>
          <c:h val="0.64587147130626144"/>
        </c:manualLayout>
      </c:layout>
      <c:barChart>
        <c:barDir val="col"/>
        <c:grouping val="stacked"/>
        <c:varyColors val="0"/>
        <c:ser>
          <c:idx val="0"/>
          <c:order val="0"/>
          <c:tx>
            <c:strRef>
              <c:f>'Chart 49'!$B$1</c:f>
              <c:strCache>
                <c:ptCount val="1"/>
                <c:pt idx="0">
                  <c:v>Private sector wage</c:v>
                </c:pt>
              </c:strCache>
            </c:strRef>
          </c:tx>
          <c:invertIfNegative val="0"/>
          <c:cat>
            <c:strRef>
              <c:f>'Chart 49'!$A$2:$A$30</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'Chart 49'!$B$2:$B$30</c:f>
              <c:numCache>
                <c:formatCode>0.0</c:formatCode>
                <c:ptCount val="21"/>
                <c:pt idx="0">
                  <c:v>5</c:v>
                </c:pt>
                <c:pt idx="1">
                  <c:v>5</c:v>
                </c:pt>
                <c:pt idx="2">
                  <c:v>2.7</c:v>
                </c:pt>
                <c:pt idx="3">
                  <c:v>3.9</c:v>
                </c:pt>
                <c:pt idx="4" formatCode="General">
                  <c:v>3</c:v>
                </c:pt>
                <c:pt idx="5" formatCode="General">
                  <c:v>3.6</c:v>
                </c:pt>
                <c:pt idx="6" formatCode="General">
                  <c:v>4.4000000000000004</c:v>
                </c:pt>
                <c:pt idx="7" formatCode="General">
                  <c:v>3</c:v>
                </c:pt>
                <c:pt idx="8" formatCode="General">
                  <c:v>7.7</c:v>
                </c:pt>
                <c:pt idx="9" formatCode="General">
                  <c:v>0</c:v>
                </c:pt>
                <c:pt idx="10" formatCode="General">
                  <c:v>2.1</c:v>
                </c:pt>
                <c:pt idx="11" formatCode="General">
                  <c:v>2.7</c:v>
                </c:pt>
                <c:pt idx="12" formatCode="General">
                  <c:v>1.7</c:v>
                </c:pt>
                <c:pt idx="13" formatCode="General">
                  <c:v>10.199999999999999</c:v>
                </c:pt>
                <c:pt idx="14" formatCode="General">
                  <c:v>10.1</c:v>
                </c:pt>
                <c:pt idx="15" formatCode="General">
                  <c:v>9.8000000000000007</c:v>
                </c:pt>
                <c:pt idx="16" formatCode="General">
                  <c:v>11.1</c:v>
                </c:pt>
                <c:pt idx="17" formatCode="General">
                  <c:v>15.1</c:v>
                </c:pt>
                <c:pt idx="18" formatCode="General">
                  <c:v>21.7</c:v>
                </c:pt>
                <c:pt idx="19" formatCode="General">
                  <c:v>26.6</c:v>
                </c:pt>
                <c:pt idx="20" formatCode="General">
                  <c:v>26.5</c:v>
                </c:pt>
              </c:numCache>
            </c:numRef>
          </c:val>
          <c:extLst>
            <c:ext xmlns:c16="http://schemas.microsoft.com/office/drawing/2014/chart" uri="{C3380CC4-5D6E-409C-BE32-E72D297353CC}">
              <c16:uniqueId val="{00000000-BB7D-4295-B66D-560B15FC9023}"/>
            </c:ext>
          </c:extLst>
        </c:ser>
        <c:ser>
          <c:idx val="1"/>
          <c:order val="1"/>
          <c:tx>
            <c:strRef>
              <c:f>'Chart 49'!$C$1</c:f>
              <c:strCache>
                <c:ptCount val="1"/>
                <c:pt idx="0">
                  <c:v>Real output per employed</c:v>
                </c:pt>
              </c:strCache>
            </c:strRef>
          </c:tx>
          <c:invertIfNegative val="0"/>
          <c:cat>
            <c:strRef>
              <c:f>'Chart 49'!$A$2:$A$30</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'Chart 49'!$C$2:$C$30</c:f>
              <c:numCache>
                <c:formatCode>0.0</c:formatCode>
                <c:ptCount val="21"/>
                <c:pt idx="0">
                  <c:v>-3</c:v>
                </c:pt>
                <c:pt idx="1">
                  <c:v>-7.6</c:v>
                </c:pt>
                <c:pt idx="2">
                  <c:v>-1.9</c:v>
                </c:pt>
                <c:pt idx="3">
                  <c:v>-5.3</c:v>
                </c:pt>
                <c:pt idx="4" formatCode="General">
                  <c:v>-2.1</c:v>
                </c:pt>
                <c:pt idx="5" formatCode="General">
                  <c:v>4.3</c:v>
                </c:pt>
                <c:pt idx="6" formatCode="General">
                  <c:v>4</c:v>
                </c:pt>
                <c:pt idx="7" formatCode="General">
                  <c:v>5.2</c:v>
                </c:pt>
                <c:pt idx="8" formatCode="General">
                  <c:v>-3.5</c:v>
                </c:pt>
                <c:pt idx="9" formatCode="General">
                  <c:v>11.5</c:v>
                </c:pt>
                <c:pt idx="10">
                  <c:v>3.8261708300000001</c:v>
                </c:pt>
                <c:pt idx="11">
                  <c:v>2.2999999999999998</c:v>
                </c:pt>
                <c:pt idx="12">
                  <c:v>3.3074308584615437</c:v>
                </c:pt>
                <c:pt idx="13">
                  <c:v>-20.62570863434425</c:v>
                </c:pt>
                <c:pt idx="14">
                  <c:v>-9.4601904636109992</c:v>
                </c:pt>
                <c:pt idx="15">
                  <c:v>-13.45291904424117</c:v>
                </c:pt>
                <c:pt idx="16">
                  <c:v>-13.766821409687083</c:v>
                </c:pt>
                <c:pt idx="17">
                  <c:v>-21.344690757169129</c:v>
                </c:pt>
                <c:pt idx="18">
                  <c:v>-24.662580523299837</c:v>
                </c:pt>
                <c:pt idx="19">
                  <c:v>-18.169597599957427</c:v>
                </c:pt>
                <c:pt idx="20">
                  <c:v>-22.171811699999999</c:v>
                </c:pt>
              </c:numCache>
            </c:numRef>
          </c:val>
          <c:extLst>
            <c:ext xmlns:c16="http://schemas.microsoft.com/office/drawing/2014/chart" uri="{C3380CC4-5D6E-409C-BE32-E72D297353CC}">
              <c16:uniqueId val="{00000001-BB7D-4295-B66D-560B15FC9023}"/>
            </c:ext>
          </c:extLst>
        </c:ser>
        <c:dLbls>
          <c:showLegendKey val="0"/>
          <c:showVal val="0"/>
          <c:showCatName val="0"/>
          <c:showSerName val="0"/>
          <c:showPercent val="0"/>
          <c:showBubbleSize val="0"/>
        </c:dLbls>
        <c:gapWidth val="150"/>
        <c:overlap val="100"/>
        <c:axId val="124599680"/>
        <c:axId val="124605568"/>
      </c:barChart>
      <c:lineChart>
        <c:grouping val="standard"/>
        <c:varyColors val="0"/>
        <c:ser>
          <c:idx val="2"/>
          <c:order val="2"/>
          <c:tx>
            <c:strRef>
              <c:f>'Chart 49'!$D$1</c:f>
              <c:strCache>
                <c:ptCount val="1"/>
                <c:pt idx="0">
                  <c:v>Unit labor costs</c:v>
                </c:pt>
              </c:strCache>
            </c:strRef>
          </c:tx>
          <c:spPr>
            <a:ln>
              <a:solidFill>
                <a:srgbClr val="C00000"/>
              </a:solidFill>
            </a:ln>
          </c:spPr>
          <c:marker>
            <c:symbol val="none"/>
          </c:marker>
          <c:cat>
            <c:strRef>
              <c:f>'Chart 49'!$A$2:$A$30</c:f>
              <c:strCache>
                <c:ptCount val="21"/>
                <c:pt idx="0">
                  <c:v>I 18</c:v>
                </c:pt>
                <c:pt idx="1">
                  <c:v>II</c:v>
                </c:pt>
                <c:pt idx="2">
                  <c:v>III</c:v>
                </c:pt>
                <c:pt idx="3">
                  <c:v>IV</c:v>
                </c:pt>
                <c:pt idx="4">
                  <c:v>I 19</c:v>
                </c:pt>
                <c:pt idx="5">
                  <c:v>II</c:v>
                </c:pt>
                <c:pt idx="6">
                  <c:v>III</c:v>
                </c:pt>
                <c:pt idx="7">
                  <c:v>IV</c:v>
                </c:pt>
                <c:pt idx="8">
                  <c:v>I 20</c:v>
                </c:pt>
                <c:pt idx="9">
                  <c:v>II</c:v>
                </c:pt>
                <c:pt idx="10">
                  <c:v>III</c:v>
                </c:pt>
                <c:pt idx="11">
                  <c:v>IV</c:v>
                </c:pt>
                <c:pt idx="12">
                  <c:v>I 21</c:v>
                </c:pt>
                <c:pt idx="13">
                  <c:v>II</c:v>
                </c:pt>
                <c:pt idx="14">
                  <c:v>III</c:v>
                </c:pt>
                <c:pt idx="15">
                  <c:v>IV</c:v>
                </c:pt>
                <c:pt idx="16">
                  <c:v>I 22</c:v>
                </c:pt>
                <c:pt idx="17">
                  <c:v>II</c:v>
                </c:pt>
                <c:pt idx="18">
                  <c:v>III</c:v>
                </c:pt>
                <c:pt idx="19">
                  <c:v>IV</c:v>
                </c:pt>
                <c:pt idx="20">
                  <c:v>I 23</c:v>
                </c:pt>
              </c:strCache>
            </c:strRef>
          </c:cat>
          <c:val>
            <c:numRef>
              <c:f>'Chart 49'!$D$2:$D$30</c:f>
              <c:numCache>
                <c:formatCode>0.0</c:formatCode>
                <c:ptCount val="21"/>
                <c:pt idx="0">
                  <c:v>2.0061339299999998</c:v>
                </c:pt>
                <c:pt idx="1">
                  <c:v>-2.6364120099999999</c:v>
                </c:pt>
                <c:pt idx="2">
                  <c:v>1.18833696</c:v>
                </c:pt>
                <c:pt idx="3">
                  <c:v>-1.8000294999999999</c:v>
                </c:pt>
                <c:pt idx="4">
                  <c:v>0.93705443099999997</c:v>
                </c:pt>
                <c:pt idx="5">
                  <c:v>7.9429593199999999</c:v>
                </c:pt>
                <c:pt idx="6">
                  <c:v>8.3133774099999993</c:v>
                </c:pt>
                <c:pt idx="7">
                  <c:v>8.2615451800000006</c:v>
                </c:pt>
                <c:pt idx="8">
                  <c:v>5.1346284999999998</c:v>
                </c:pt>
                <c:pt idx="9">
                  <c:v>11.3905166</c:v>
                </c:pt>
                <c:pt idx="10">
                  <c:v>5.9261708300000002</c:v>
                </c:pt>
                <c:pt idx="11">
                  <c:v>5</c:v>
                </c:pt>
                <c:pt idx="12">
                  <c:v>5.0074308584615439</c:v>
                </c:pt>
                <c:pt idx="13">
                  <c:v>-10.42570863434425</c:v>
                </c:pt>
                <c:pt idx="14">
                  <c:v>0.6398095363890004</c:v>
                </c:pt>
                <c:pt idx="15">
                  <c:v>-3.6529190442411696</c:v>
                </c:pt>
                <c:pt idx="16">
                  <c:v>-2.666821409687083</c:v>
                </c:pt>
                <c:pt idx="17">
                  <c:v>-6.2446907571691304</c:v>
                </c:pt>
                <c:pt idx="18">
                  <c:v>-2.9625805232998381</c:v>
                </c:pt>
                <c:pt idx="19">
                  <c:v>8.4304024000425741</c:v>
                </c:pt>
                <c:pt idx="20">
                  <c:v>4.3281882999999999</c:v>
                </c:pt>
              </c:numCache>
            </c:numRef>
          </c:val>
          <c:smooth val="0"/>
          <c:extLst>
            <c:ext xmlns:c16="http://schemas.microsoft.com/office/drawing/2014/chart" uri="{C3380CC4-5D6E-409C-BE32-E72D297353CC}">
              <c16:uniqueId val="{00000002-BB7D-4295-B66D-560B15FC9023}"/>
            </c:ext>
          </c:extLst>
        </c:ser>
        <c:dLbls>
          <c:showLegendKey val="0"/>
          <c:showVal val="0"/>
          <c:showCatName val="0"/>
          <c:showSerName val="0"/>
          <c:showPercent val="0"/>
          <c:showBubbleSize val="0"/>
        </c:dLbls>
        <c:marker val="1"/>
        <c:smooth val="0"/>
        <c:axId val="124599680"/>
        <c:axId val="124605568"/>
      </c:lineChart>
      <c:catAx>
        <c:axId val="12459968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4605568"/>
        <c:crosses val="autoZero"/>
        <c:auto val="1"/>
        <c:lblAlgn val="ctr"/>
        <c:lblOffset val="100"/>
        <c:noMultiLvlLbl val="0"/>
      </c:catAx>
      <c:valAx>
        <c:axId val="124605568"/>
        <c:scaling>
          <c:orientation val="minMax"/>
          <c:max val="30"/>
          <c:min val="-25"/>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4599680"/>
        <c:crosses val="autoZero"/>
        <c:crossBetween val="between"/>
      </c:valAx>
      <c:spPr>
        <a:noFill/>
        <a:ln>
          <a:noFill/>
        </a:ln>
        <a:effectLst/>
      </c:spPr>
    </c:plotArea>
    <c:legend>
      <c:legendPos val="b"/>
      <c:layout>
        <c:manualLayout>
          <c:xMode val="edge"/>
          <c:yMode val="edge"/>
          <c:x val="0"/>
          <c:y val="0.80467507826581908"/>
          <c:w val="0.77832857142857148"/>
          <c:h val="0.19532492173418076"/>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7472205821226606E-2"/>
          <c:y val="5.2060648787123541E-2"/>
          <c:w val="0.88909856788575237"/>
          <c:h val="0.57015053325176002"/>
        </c:manualLayout>
      </c:layout>
      <c:lineChart>
        <c:grouping val="standard"/>
        <c:varyColors val="0"/>
        <c:ser>
          <c:idx val="1"/>
          <c:order val="0"/>
          <c:tx>
            <c:strRef>
              <c:f>'Chart 50'!$B$1</c:f>
              <c:strCache>
                <c:ptCount val="1"/>
                <c:pt idx="0">
                  <c:v>CBA repo average</c:v>
                </c:pt>
              </c:strCache>
            </c:strRef>
          </c:tx>
          <c:spPr>
            <a:ln w="12700">
              <a:solidFill>
                <a:srgbClr val="C00000"/>
              </a:solidFill>
            </a:ln>
          </c:spPr>
          <c:marker>
            <c:symbol val="none"/>
          </c:marker>
          <c:cat>
            <c:numRef>
              <c:f>'Chart 50'!$A$2:$A$324</c:f>
              <c:numCache>
                <c:formatCode>[$-409]dd\-mmm\-yy;@</c:formatCode>
                <c:ptCount val="322"/>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pt idx="219">
                  <c:v>44300</c:v>
                </c:pt>
                <c:pt idx="220">
                  <c:v>44307</c:v>
                </c:pt>
                <c:pt idx="221">
                  <c:v>44314</c:v>
                </c:pt>
                <c:pt idx="222">
                  <c:v>44321</c:v>
                </c:pt>
                <c:pt idx="223">
                  <c:v>44328</c:v>
                </c:pt>
                <c:pt idx="224">
                  <c:v>44335</c:v>
                </c:pt>
                <c:pt idx="225">
                  <c:v>44342</c:v>
                </c:pt>
                <c:pt idx="226">
                  <c:v>44349</c:v>
                </c:pt>
                <c:pt idx="227">
                  <c:v>44356</c:v>
                </c:pt>
                <c:pt idx="228">
                  <c:v>44363</c:v>
                </c:pt>
                <c:pt idx="229">
                  <c:v>44370</c:v>
                </c:pt>
                <c:pt idx="230">
                  <c:v>44377</c:v>
                </c:pt>
                <c:pt idx="231">
                  <c:v>44384</c:v>
                </c:pt>
                <c:pt idx="232">
                  <c:v>44391</c:v>
                </c:pt>
                <c:pt idx="233">
                  <c:v>44398</c:v>
                </c:pt>
                <c:pt idx="234">
                  <c:v>44405</c:v>
                </c:pt>
                <c:pt idx="235">
                  <c:v>44412</c:v>
                </c:pt>
                <c:pt idx="236">
                  <c:v>44419</c:v>
                </c:pt>
                <c:pt idx="237">
                  <c:v>44426</c:v>
                </c:pt>
                <c:pt idx="238">
                  <c:v>44433</c:v>
                </c:pt>
                <c:pt idx="239">
                  <c:v>44440</c:v>
                </c:pt>
                <c:pt idx="240">
                  <c:v>44447</c:v>
                </c:pt>
                <c:pt idx="241">
                  <c:v>44454</c:v>
                </c:pt>
                <c:pt idx="242">
                  <c:v>44461</c:v>
                </c:pt>
                <c:pt idx="243">
                  <c:v>44468</c:v>
                </c:pt>
                <c:pt idx="244">
                  <c:v>44475</c:v>
                </c:pt>
                <c:pt idx="245">
                  <c:v>44482</c:v>
                </c:pt>
                <c:pt idx="246">
                  <c:v>44489</c:v>
                </c:pt>
                <c:pt idx="247">
                  <c:v>44496</c:v>
                </c:pt>
                <c:pt idx="248">
                  <c:v>44503</c:v>
                </c:pt>
                <c:pt idx="249">
                  <c:v>44510</c:v>
                </c:pt>
                <c:pt idx="250">
                  <c:v>44517</c:v>
                </c:pt>
                <c:pt idx="251">
                  <c:v>44524</c:v>
                </c:pt>
                <c:pt idx="252">
                  <c:v>44531</c:v>
                </c:pt>
                <c:pt idx="253">
                  <c:v>44538</c:v>
                </c:pt>
                <c:pt idx="254">
                  <c:v>44545</c:v>
                </c:pt>
                <c:pt idx="255">
                  <c:v>44552</c:v>
                </c:pt>
                <c:pt idx="256">
                  <c:v>44559</c:v>
                </c:pt>
                <c:pt idx="257">
                  <c:v>44566</c:v>
                </c:pt>
                <c:pt idx="258">
                  <c:v>44573</c:v>
                </c:pt>
                <c:pt idx="259">
                  <c:v>44580</c:v>
                </c:pt>
                <c:pt idx="260">
                  <c:v>44587</c:v>
                </c:pt>
                <c:pt idx="261">
                  <c:v>44594</c:v>
                </c:pt>
                <c:pt idx="262">
                  <c:v>44601</c:v>
                </c:pt>
                <c:pt idx="263">
                  <c:v>44608</c:v>
                </c:pt>
                <c:pt idx="264">
                  <c:v>44615</c:v>
                </c:pt>
                <c:pt idx="265">
                  <c:v>44622</c:v>
                </c:pt>
                <c:pt idx="266">
                  <c:v>44629</c:v>
                </c:pt>
                <c:pt idx="267">
                  <c:v>44636</c:v>
                </c:pt>
                <c:pt idx="268">
                  <c:v>44643</c:v>
                </c:pt>
                <c:pt idx="269">
                  <c:v>44650</c:v>
                </c:pt>
                <c:pt idx="270">
                  <c:v>44657</c:v>
                </c:pt>
                <c:pt idx="271">
                  <c:v>44664</c:v>
                </c:pt>
                <c:pt idx="272">
                  <c:v>44671</c:v>
                </c:pt>
                <c:pt idx="273">
                  <c:v>44678</c:v>
                </c:pt>
                <c:pt idx="274">
                  <c:v>44685</c:v>
                </c:pt>
                <c:pt idx="275">
                  <c:v>44692</c:v>
                </c:pt>
                <c:pt idx="276">
                  <c:v>44699</c:v>
                </c:pt>
                <c:pt idx="277">
                  <c:v>44706</c:v>
                </c:pt>
                <c:pt idx="278">
                  <c:v>44713</c:v>
                </c:pt>
                <c:pt idx="279">
                  <c:v>44720</c:v>
                </c:pt>
                <c:pt idx="280">
                  <c:v>44727</c:v>
                </c:pt>
                <c:pt idx="281">
                  <c:v>44734</c:v>
                </c:pt>
                <c:pt idx="282">
                  <c:v>44741</c:v>
                </c:pt>
                <c:pt idx="283">
                  <c:v>44748</c:v>
                </c:pt>
                <c:pt idx="284">
                  <c:v>44755</c:v>
                </c:pt>
                <c:pt idx="285">
                  <c:v>44762</c:v>
                </c:pt>
                <c:pt idx="286">
                  <c:v>44769</c:v>
                </c:pt>
                <c:pt idx="287">
                  <c:v>44776</c:v>
                </c:pt>
                <c:pt idx="288">
                  <c:v>44783</c:v>
                </c:pt>
                <c:pt idx="289">
                  <c:v>44790</c:v>
                </c:pt>
                <c:pt idx="290">
                  <c:v>44797</c:v>
                </c:pt>
                <c:pt idx="291">
                  <c:v>44804</c:v>
                </c:pt>
                <c:pt idx="292">
                  <c:v>44811</c:v>
                </c:pt>
                <c:pt idx="293">
                  <c:v>44818</c:v>
                </c:pt>
                <c:pt idx="294">
                  <c:v>44825</c:v>
                </c:pt>
                <c:pt idx="295">
                  <c:v>44832</c:v>
                </c:pt>
                <c:pt idx="296">
                  <c:v>44839</c:v>
                </c:pt>
                <c:pt idx="297">
                  <c:v>44846</c:v>
                </c:pt>
                <c:pt idx="298">
                  <c:v>44853</c:v>
                </c:pt>
                <c:pt idx="299">
                  <c:v>44860</c:v>
                </c:pt>
                <c:pt idx="300">
                  <c:v>44867</c:v>
                </c:pt>
                <c:pt idx="301">
                  <c:v>44874</c:v>
                </c:pt>
                <c:pt idx="302">
                  <c:v>44881</c:v>
                </c:pt>
                <c:pt idx="303">
                  <c:v>44888</c:v>
                </c:pt>
                <c:pt idx="304">
                  <c:v>44895</c:v>
                </c:pt>
                <c:pt idx="305">
                  <c:v>44902</c:v>
                </c:pt>
                <c:pt idx="306">
                  <c:v>44909</c:v>
                </c:pt>
                <c:pt idx="307">
                  <c:v>44916</c:v>
                </c:pt>
                <c:pt idx="308">
                  <c:v>44923</c:v>
                </c:pt>
                <c:pt idx="309">
                  <c:v>44930</c:v>
                </c:pt>
                <c:pt idx="310">
                  <c:v>44937</c:v>
                </c:pt>
                <c:pt idx="311">
                  <c:v>44944</c:v>
                </c:pt>
                <c:pt idx="312">
                  <c:v>44951</c:v>
                </c:pt>
                <c:pt idx="313">
                  <c:v>44958</c:v>
                </c:pt>
                <c:pt idx="314">
                  <c:v>44965</c:v>
                </c:pt>
                <c:pt idx="315">
                  <c:v>44972</c:v>
                </c:pt>
                <c:pt idx="316">
                  <c:v>44979</c:v>
                </c:pt>
                <c:pt idx="317">
                  <c:v>44986</c:v>
                </c:pt>
                <c:pt idx="318">
                  <c:v>44994</c:v>
                </c:pt>
                <c:pt idx="319">
                  <c:v>45000</c:v>
                </c:pt>
                <c:pt idx="320">
                  <c:v>45007</c:v>
                </c:pt>
                <c:pt idx="321">
                  <c:v>45014</c:v>
                </c:pt>
              </c:numCache>
            </c:numRef>
          </c:cat>
          <c:val>
            <c:numRef>
              <c:f>'Chart 50'!$B$2:$B$324</c:f>
              <c:numCache>
                <c:formatCode>_(* #,##0.0_);_(* \(#,##0.0\);_(* "-"??_);_(@_)</c:formatCode>
                <c:ptCount val="322"/>
                <c:pt idx="2">
                  <c:v>6.2901999999999996</c:v>
                </c:pt>
                <c:pt idx="3">
                  <c:v>6.3182</c:v>
                </c:pt>
                <c:pt idx="5">
                  <c:v>6.0892999999999997</c:v>
                </c:pt>
                <c:pt idx="6">
                  <c:v>6.0994000000000002</c:v>
                </c:pt>
                <c:pt idx="7">
                  <c:v>6.0571999999999999</c:v>
                </c:pt>
                <c:pt idx="9">
                  <c:v>6.0473999999999997</c:v>
                </c:pt>
                <c:pt idx="10">
                  <c:v>6.1036000000000001</c:v>
                </c:pt>
                <c:pt idx="11">
                  <c:v>6.1547999999999998</c:v>
                </c:pt>
                <c:pt idx="12">
                  <c:v>6.1231999999999998</c:v>
                </c:pt>
                <c:pt idx="13">
                  <c:v>6.15</c:v>
                </c:pt>
                <c:pt idx="14">
                  <c:v>6.1228999999999996</c:v>
                </c:pt>
                <c:pt idx="15">
                  <c:v>6.0957999999999997</c:v>
                </c:pt>
                <c:pt idx="16">
                  <c:v>6.1369999999999996</c:v>
                </c:pt>
                <c:pt idx="23">
                  <c:v>6.0250000000000004</c:v>
                </c:pt>
                <c:pt idx="24">
                  <c:v>6.0038</c:v>
                </c:pt>
                <c:pt idx="37">
                  <c:v>6.06</c:v>
                </c:pt>
                <c:pt idx="41">
                  <c:v>6.0339999999999998</c:v>
                </c:pt>
                <c:pt idx="45">
                  <c:v>6.0890000000000004</c:v>
                </c:pt>
                <c:pt idx="46">
                  <c:v>6.1220999999999997</c:v>
                </c:pt>
                <c:pt idx="47">
                  <c:v>6.2652000000000001</c:v>
                </c:pt>
                <c:pt idx="48">
                  <c:v>6.3860000000000001</c:v>
                </c:pt>
                <c:pt idx="49">
                  <c:v>6.4134000000000002</c:v>
                </c:pt>
                <c:pt idx="50">
                  <c:v>6</c:v>
                </c:pt>
                <c:pt idx="51">
                  <c:v>6.22</c:v>
                </c:pt>
                <c:pt idx="53">
                  <c:v>6.3964999999999996</c:v>
                </c:pt>
                <c:pt idx="54">
                  <c:v>6.4024000000000001</c:v>
                </c:pt>
                <c:pt idx="62">
                  <c:v>6.02</c:v>
                </c:pt>
                <c:pt idx="65">
                  <c:v>6.02</c:v>
                </c:pt>
                <c:pt idx="66">
                  <c:v>6.2953999999999999</c:v>
                </c:pt>
                <c:pt idx="67">
                  <c:v>6.72</c:v>
                </c:pt>
                <c:pt idx="68">
                  <c:v>6.74</c:v>
                </c:pt>
                <c:pt idx="69">
                  <c:v>6.3329000000000004</c:v>
                </c:pt>
                <c:pt idx="70">
                  <c:v>6.0762</c:v>
                </c:pt>
                <c:pt idx="71">
                  <c:v>6.0975999999999999</c:v>
                </c:pt>
                <c:pt idx="72">
                  <c:v>6.03</c:v>
                </c:pt>
                <c:pt idx="73">
                  <c:v>6.1089000000000002</c:v>
                </c:pt>
                <c:pt idx="74">
                  <c:v>6.2840999999999996</c:v>
                </c:pt>
                <c:pt idx="75">
                  <c:v>6.3470000000000004</c:v>
                </c:pt>
                <c:pt idx="76">
                  <c:v>6.32</c:v>
                </c:pt>
                <c:pt idx="77">
                  <c:v>6.2958999999999996</c:v>
                </c:pt>
                <c:pt idx="78">
                  <c:v>6.3375000000000004</c:v>
                </c:pt>
                <c:pt idx="79">
                  <c:v>6.3617999999999997</c:v>
                </c:pt>
                <c:pt idx="80">
                  <c:v>6.2065000000000001</c:v>
                </c:pt>
                <c:pt idx="81">
                  <c:v>6.1406000000000001</c:v>
                </c:pt>
                <c:pt idx="82">
                  <c:v>6.23</c:v>
                </c:pt>
                <c:pt idx="83">
                  <c:v>6.1238999999999999</c:v>
                </c:pt>
                <c:pt idx="84">
                  <c:v>6.13</c:v>
                </c:pt>
                <c:pt idx="85">
                  <c:v>6.09</c:v>
                </c:pt>
                <c:pt idx="86">
                  <c:v>6.0777099999999997</c:v>
                </c:pt>
                <c:pt idx="87">
                  <c:v>6.0891000000000002</c:v>
                </c:pt>
                <c:pt idx="88">
                  <c:v>6.1158000000000001</c:v>
                </c:pt>
                <c:pt idx="89">
                  <c:v>6.07</c:v>
                </c:pt>
                <c:pt idx="90">
                  <c:v>6.0991</c:v>
                </c:pt>
                <c:pt idx="91">
                  <c:v>6.1059000000000001</c:v>
                </c:pt>
                <c:pt idx="92">
                  <c:v>6.1375999999999999</c:v>
                </c:pt>
                <c:pt idx="93">
                  <c:v>6.1649000000000003</c:v>
                </c:pt>
                <c:pt idx="94">
                  <c:v>6.1645000000000003</c:v>
                </c:pt>
                <c:pt idx="95">
                  <c:v>6.1894999999999998</c:v>
                </c:pt>
                <c:pt idx="96">
                  <c:v>6.1772</c:v>
                </c:pt>
                <c:pt idx="97">
                  <c:v>6.1957000000000004</c:v>
                </c:pt>
                <c:pt idx="98">
                  <c:v>6.2080000000000002</c:v>
                </c:pt>
                <c:pt idx="99">
                  <c:v>6.1848000000000001</c:v>
                </c:pt>
                <c:pt idx="100">
                  <c:v>6.2054999999999998</c:v>
                </c:pt>
                <c:pt idx="101">
                  <c:v>6.19</c:v>
                </c:pt>
                <c:pt idx="102">
                  <c:v>6.1890000000000001</c:v>
                </c:pt>
                <c:pt idx="103">
                  <c:v>6.1487999999999996</c:v>
                </c:pt>
                <c:pt idx="104">
                  <c:v>6.1308999999999996</c:v>
                </c:pt>
                <c:pt idx="105">
                  <c:v>5.8731999999999998</c:v>
                </c:pt>
                <c:pt idx="106">
                  <c:v>5.8270999999999997</c:v>
                </c:pt>
                <c:pt idx="107">
                  <c:v>5.8521999999999998</c:v>
                </c:pt>
                <c:pt idx="108">
                  <c:v>5.8295000000000003</c:v>
                </c:pt>
                <c:pt idx="109">
                  <c:v>5.8215000000000003</c:v>
                </c:pt>
                <c:pt idx="110">
                  <c:v>5.8072999999999997</c:v>
                </c:pt>
                <c:pt idx="111">
                  <c:v>5.8365</c:v>
                </c:pt>
                <c:pt idx="112">
                  <c:v>5.8543000000000003</c:v>
                </c:pt>
                <c:pt idx="113">
                  <c:v>5.9100999999999999</c:v>
                </c:pt>
                <c:pt idx="114">
                  <c:v>5.8362999999999996</c:v>
                </c:pt>
                <c:pt idx="115">
                  <c:v>5.8845000000000001</c:v>
                </c:pt>
                <c:pt idx="116">
                  <c:v>5.9</c:v>
                </c:pt>
                <c:pt idx="117">
                  <c:v>5.8917999999999999</c:v>
                </c:pt>
                <c:pt idx="118">
                  <c:v>5.8655999999999997</c:v>
                </c:pt>
                <c:pt idx="119">
                  <c:v>5.83</c:v>
                </c:pt>
                <c:pt idx="120">
                  <c:v>5.8545999999999996</c:v>
                </c:pt>
                <c:pt idx="121">
                  <c:v>5.8369999999999997</c:v>
                </c:pt>
                <c:pt idx="122">
                  <c:v>5.8221999999999996</c:v>
                </c:pt>
                <c:pt idx="123">
                  <c:v>5.8293999999999997</c:v>
                </c:pt>
                <c:pt idx="124">
                  <c:v>5.8301999999999996</c:v>
                </c:pt>
                <c:pt idx="125">
                  <c:v>5.82</c:v>
                </c:pt>
                <c:pt idx="126">
                  <c:v>5.8746</c:v>
                </c:pt>
                <c:pt idx="127">
                  <c:v>5.8163999999999998</c:v>
                </c:pt>
                <c:pt idx="128">
                  <c:v>5.8456000000000001</c:v>
                </c:pt>
                <c:pt idx="129">
                  <c:v>5.8647</c:v>
                </c:pt>
                <c:pt idx="130">
                  <c:v>5.84</c:v>
                </c:pt>
                <c:pt idx="131">
                  <c:v>5.8512000000000004</c:v>
                </c:pt>
                <c:pt idx="132">
                  <c:v>5.8356000000000003</c:v>
                </c:pt>
                <c:pt idx="133">
                  <c:v>5.84</c:v>
                </c:pt>
                <c:pt idx="134">
                  <c:v>5.85</c:v>
                </c:pt>
                <c:pt idx="135">
                  <c:v>5.8471000000000002</c:v>
                </c:pt>
                <c:pt idx="136">
                  <c:v>5.8448000000000002</c:v>
                </c:pt>
                <c:pt idx="137">
                  <c:v>5.6417999999999999</c:v>
                </c:pt>
                <c:pt idx="138">
                  <c:v>5.6178999999999997</c:v>
                </c:pt>
                <c:pt idx="139">
                  <c:v>5.6574999999999998</c:v>
                </c:pt>
                <c:pt idx="140">
                  <c:v>5.6417000000000002</c:v>
                </c:pt>
                <c:pt idx="141">
                  <c:v>5.6257000000000001</c:v>
                </c:pt>
                <c:pt idx="142">
                  <c:v>5.5979000000000001</c:v>
                </c:pt>
                <c:pt idx="143">
                  <c:v>5.6109</c:v>
                </c:pt>
                <c:pt idx="144">
                  <c:v>5.6036999999999999</c:v>
                </c:pt>
                <c:pt idx="145">
                  <c:v>5.5660999999999996</c:v>
                </c:pt>
                <c:pt idx="146">
                  <c:v>5.58</c:v>
                </c:pt>
                <c:pt idx="147">
                  <c:v>5.5776000000000003</c:v>
                </c:pt>
                <c:pt idx="148">
                  <c:v>5.6077000000000004</c:v>
                </c:pt>
                <c:pt idx="149">
                  <c:v>5.6371000000000002</c:v>
                </c:pt>
                <c:pt idx="150">
                  <c:v>5.6555999999999997</c:v>
                </c:pt>
                <c:pt idx="151">
                  <c:v>5.6614000000000004</c:v>
                </c:pt>
                <c:pt idx="152">
                  <c:v>5.6547000000000001</c:v>
                </c:pt>
                <c:pt idx="153">
                  <c:v>5.6988000000000003</c:v>
                </c:pt>
                <c:pt idx="154">
                  <c:v>5.6435000000000004</c:v>
                </c:pt>
                <c:pt idx="155">
                  <c:v>5.6520000000000001</c:v>
                </c:pt>
                <c:pt idx="156">
                  <c:v>5.6627999999999998</c:v>
                </c:pt>
                <c:pt idx="157">
                  <c:v>5.6718000000000002</c:v>
                </c:pt>
                <c:pt idx="158">
                  <c:v>5.6215000000000002</c:v>
                </c:pt>
                <c:pt idx="159">
                  <c:v>5.6394000000000002</c:v>
                </c:pt>
                <c:pt idx="160">
                  <c:v>5.6044</c:v>
                </c:pt>
                <c:pt idx="161">
                  <c:v>5.6044</c:v>
                </c:pt>
                <c:pt idx="162">
                  <c:v>5.5686999999999998</c:v>
                </c:pt>
                <c:pt idx="163">
                  <c:v>5.5808999999999997</c:v>
                </c:pt>
                <c:pt idx="164">
                  <c:v>5.4010999999999996</c:v>
                </c:pt>
                <c:pt idx="165">
                  <c:v>5.42</c:v>
                </c:pt>
                <c:pt idx="166">
                  <c:v>5.4532999999999996</c:v>
                </c:pt>
                <c:pt idx="167">
                  <c:v>5.3922999999999996</c:v>
                </c:pt>
                <c:pt idx="168">
                  <c:v>5.4227999999999996</c:v>
                </c:pt>
                <c:pt idx="169">
                  <c:v>5.4207999999999998</c:v>
                </c:pt>
                <c:pt idx="170">
                  <c:v>5.18</c:v>
                </c:pt>
                <c:pt idx="171">
                  <c:v>5.1624999999999996</c:v>
                </c:pt>
                <c:pt idx="172">
                  <c:v>5.1741999999999999</c:v>
                </c:pt>
                <c:pt idx="173">
                  <c:v>5.2241</c:v>
                </c:pt>
                <c:pt idx="174">
                  <c:v>5.2241</c:v>
                </c:pt>
                <c:pt idx="175">
                  <c:v>5.1571999999999996</c:v>
                </c:pt>
                <c:pt idx="176">
                  <c:v>5.1391</c:v>
                </c:pt>
                <c:pt idx="177">
                  <c:v>4.6524000000000001</c:v>
                </c:pt>
                <c:pt idx="178">
                  <c:v>4.6763000000000003</c:v>
                </c:pt>
                <c:pt idx="179">
                  <c:v>4.6083999999999996</c:v>
                </c:pt>
                <c:pt idx="180">
                  <c:v>4.5579999999999998</c:v>
                </c:pt>
                <c:pt idx="181">
                  <c:v>4.6585999999999999</c:v>
                </c:pt>
                <c:pt idx="182">
                  <c:v>4.6186999999999996</c:v>
                </c:pt>
                <c:pt idx="183">
                  <c:v>4.5968</c:v>
                </c:pt>
                <c:pt idx="184">
                  <c:v>4.5843999999999996</c:v>
                </c:pt>
                <c:pt idx="185">
                  <c:v>4.6215999999999999</c:v>
                </c:pt>
                <c:pt idx="186">
                  <c:v>4.5945</c:v>
                </c:pt>
                <c:pt idx="187">
                  <c:v>4.5896999999999997</c:v>
                </c:pt>
                <c:pt idx="188">
                  <c:v>4.5949999999999998</c:v>
                </c:pt>
                <c:pt idx="189">
                  <c:v>4.5728999999999997</c:v>
                </c:pt>
                <c:pt idx="190">
                  <c:v>4.3284000000000002</c:v>
                </c:pt>
                <c:pt idx="191">
                  <c:v>4.3257000000000003</c:v>
                </c:pt>
                <c:pt idx="192">
                  <c:v>4.3662999999999998</c:v>
                </c:pt>
                <c:pt idx="193">
                  <c:v>4.3277000000000001</c:v>
                </c:pt>
                <c:pt idx="194">
                  <c:v>4.3193000000000001</c:v>
                </c:pt>
                <c:pt idx="195">
                  <c:v>4.3094999999999999</c:v>
                </c:pt>
                <c:pt idx="196">
                  <c:v>4.3129</c:v>
                </c:pt>
                <c:pt idx="197">
                  <c:v>4.3018000000000001</c:v>
                </c:pt>
                <c:pt idx="198">
                  <c:v>4.3018000000000001</c:v>
                </c:pt>
                <c:pt idx="199">
                  <c:v>4.3010000000000002</c:v>
                </c:pt>
                <c:pt idx="200">
                  <c:v>4.3207000000000004</c:v>
                </c:pt>
                <c:pt idx="201">
                  <c:v>4.2930000000000001</c:v>
                </c:pt>
                <c:pt idx="202">
                  <c:v>4.306</c:v>
                </c:pt>
                <c:pt idx="203">
                  <c:v>5.4139999999999997</c:v>
                </c:pt>
                <c:pt idx="204">
                  <c:v>5.4524999999999997</c:v>
                </c:pt>
                <c:pt idx="205">
                  <c:v>5.5835999999999997</c:v>
                </c:pt>
                <c:pt idx="206">
                  <c:v>5.4767000000000001</c:v>
                </c:pt>
                <c:pt idx="207">
                  <c:v>5.5444000000000004</c:v>
                </c:pt>
                <c:pt idx="208">
                  <c:v>5.4527999999999999</c:v>
                </c:pt>
                <c:pt idx="209">
                  <c:v>5.3888999999999996</c:v>
                </c:pt>
                <c:pt idx="210">
                  <c:v>5.6105999999999998</c:v>
                </c:pt>
                <c:pt idx="211">
                  <c:v>5.609</c:v>
                </c:pt>
                <c:pt idx="212">
                  <c:v>5.6058000000000003</c:v>
                </c:pt>
                <c:pt idx="213">
                  <c:v>5.6135000000000002</c:v>
                </c:pt>
                <c:pt idx="214">
                  <c:v>5.6035000000000004</c:v>
                </c:pt>
                <c:pt idx="215">
                  <c:v>5.6120999999999999</c:v>
                </c:pt>
                <c:pt idx="216">
                  <c:v>5.6254999999999997</c:v>
                </c:pt>
                <c:pt idx="217">
                  <c:v>5.5968999999999998</c:v>
                </c:pt>
                <c:pt idx="218">
                  <c:v>5.6435724770642199</c:v>
                </c:pt>
                <c:pt idx="219">
                  <c:v>5.6128999999999998</c:v>
                </c:pt>
                <c:pt idx="220">
                  <c:v>5.6363000000000003</c:v>
                </c:pt>
                <c:pt idx="221">
                  <c:v>5.8842891891891895</c:v>
                </c:pt>
                <c:pt idx="222">
                  <c:v>6.5331000000000001</c:v>
                </c:pt>
                <c:pt idx="223">
                  <c:v>6.6927274905422447</c:v>
                </c:pt>
                <c:pt idx="224">
                  <c:v>6.8192000000000004</c:v>
                </c:pt>
                <c:pt idx="225">
                  <c:v>6.7970032258064519</c:v>
                </c:pt>
                <c:pt idx="226">
                  <c:v>6.7149999999999999</c:v>
                </c:pt>
                <c:pt idx="227">
                  <c:v>6.5175999999999998</c:v>
                </c:pt>
                <c:pt idx="228">
                  <c:v>6.9901</c:v>
                </c:pt>
                <c:pt idx="229">
                  <c:v>6.8855000000000004</c:v>
                </c:pt>
                <c:pt idx="230">
                  <c:v>7.1645000000000003</c:v>
                </c:pt>
                <c:pt idx="231">
                  <c:v>6.9141000000000004</c:v>
                </c:pt>
                <c:pt idx="232">
                  <c:v>6.8966000000000003</c:v>
                </c:pt>
                <c:pt idx="233">
                  <c:v>6.9466000000000001</c:v>
                </c:pt>
                <c:pt idx="234">
                  <c:v>7.0122</c:v>
                </c:pt>
                <c:pt idx="235">
                  <c:v>7.3554000000000004</c:v>
                </c:pt>
                <c:pt idx="236">
                  <c:v>7.3535000000000004</c:v>
                </c:pt>
                <c:pt idx="237">
                  <c:v>7.28</c:v>
                </c:pt>
                <c:pt idx="238">
                  <c:v>7.3630000000000004</c:v>
                </c:pt>
                <c:pt idx="239">
                  <c:v>7.4103000000000003</c:v>
                </c:pt>
                <c:pt idx="240">
                  <c:v>7.2805</c:v>
                </c:pt>
                <c:pt idx="241">
                  <c:v>7.5259999999999998</c:v>
                </c:pt>
                <c:pt idx="242">
                  <c:v>7.5583</c:v>
                </c:pt>
                <c:pt idx="243">
                  <c:v>7.6387999999999998</c:v>
                </c:pt>
                <c:pt idx="244">
                  <c:v>7.6393000000000004</c:v>
                </c:pt>
                <c:pt idx="245">
                  <c:v>7.5929000000000002</c:v>
                </c:pt>
                <c:pt idx="246">
                  <c:v>7.4794</c:v>
                </c:pt>
                <c:pt idx="247">
                  <c:v>7.4518000000000004</c:v>
                </c:pt>
                <c:pt idx="248">
                  <c:v>7.3936000000000002</c:v>
                </c:pt>
                <c:pt idx="249">
                  <c:v>7.5096999999999996</c:v>
                </c:pt>
                <c:pt idx="250">
                  <c:v>7.5271999999999997</c:v>
                </c:pt>
                <c:pt idx="251">
                  <c:v>7.4497999999999998</c:v>
                </c:pt>
                <c:pt idx="252">
                  <c:v>7.3887999999999998</c:v>
                </c:pt>
                <c:pt idx="253">
                  <c:v>7.3455000000000004</c:v>
                </c:pt>
                <c:pt idx="254">
                  <c:v>7.9104000000000001</c:v>
                </c:pt>
                <c:pt idx="255">
                  <c:v>7.9067999999999996</c:v>
                </c:pt>
                <c:pt idx="256">
                  <c:v>8.0508000000000006</c:v>
                </c:pt>
                <c:pt idx="257">
                  <c:v>7.8479000000000001</c:v>
                </c:pt>
                <c:pt idx="258">
                  <c:v>7.8963000000000001</c:v>
                </c:pt>
                <c:pt idx="259">
                  <c:v>7.9100999999999999</c:v>
                </c:pt>
                <c:pt idx="260">
                  <c:v>7.9347000000000003</c:v>
                </c:pt>
                <c:pt idx="261">
                  <c:v>8.1336999999999993</c:v>
                </c:pt>
                <c:pt idx="262">
                  <c:v>8.1989000000000001</c:v>
                </c:pt>
                <c:pt idx="263">
                  <c:v>8.2151999999999994</c:v>
                </c:pt>
                <c:pt idx="264">
                  <c:v>8.2270000000000003</c:v>
                </c:pt>
                <c:pt idx="265">
                  <c:v>8.2522000000000002</c:v>
                </c:pt>
                <c:pt idx="266">
                  <c:v>8.1519999999999992</c:v>
                </c:pt>
                <c:pt idx="267">
                  <c:v>9.4639000000000006</c:v>
                </c:pt>
                <c:pt idx="268">
                  <c:v>9.4344000000000001</c:v>
                </c:pt>
                <c:pt idx="269">
                  <c:v>9.4707000000000008</c:v>
                </c:pt>
                <c:pt idx="270">
                  <c:v>9.3519000000000005</c:v>
                </c:pt>
                <c:pt idx="271">
                  <c:v>9.4506999999999994</c:v>
                </c:pt>
                <c:pt idx="272">
                  <c:v>9.4849999999999994</c:v>
                </c:pt>
                <c:pt idx="273">
                  <c:v>9.5174000000000003</c:v>
                </c:pt>
                <c:pt idx="274">
                  <c:v>9.3901000000000003</c:v>
                </c:pt>
                <c:pt idx="275">
                  <c:v>9.5068000000000001</c:v>
                </c:pt>
                <c:pt idx="276">
                  <c:v>9.5243000000000002</c:v>
                </c:pt>
                <c:pt idx="277">
                  <c:v>9.5566999999999993</c:v>
                </c:pt>
                <c:pt idx="278">
                  <c:v>9.5515000000000008</c:v>
                </c:pt>
                <c:pt idx="279">
                  <c:v>9.5409000000000006</c:v>
                </c:pt>
                <c:pt idx="280">
                  <c:v>9.5265000000000004</c:v>
                </c:pt>
                <c:pt idx="281">
                  <c:v>9.5509000000000004</c:v>
                </c:pt>
                <c:pt idx="282">
                  <c:v>9.6165000000000003</c:v>
                </c:pt>
                <c:pt idx="283">
                  <c:v>9.4428999999999998</c:v>
                </c:pt>
                <c:pt idx="284">
                  <c:v>9.4946000000000002</c:v>
                </c:pt>
                <c:pt idx="285">
                  <c:v>9.5372000000000003</c:v>
                </c:pt>
                <c:pt idx="286">
                  <c:v>9.5411000000000001</c:v>
                </c:pt>
                <c:pt idx="287">
                  <c:v>9.7941000000000003</c:v>
                </c:pt>
                <c:pt idx="288">
                  <c:v>9.7523999999999997</c:v>
                </c:pt>
                <c:pt idx="289">
                  <c:v>9.7568000000000001</c:v>
                </c:pt>
                <c:pt idx="290">
                  <c:v>9.7181999999999995</c:v>
                </c:pt>
                <c:pt idx="291">
                  <c:v>9.7622999999999998</c:v>
                </c:pt>
                <c:pt idx="292">
                  <c:v>9.7152999999999992</c:v>
                </c:pt>
                <c:pt idx="293">
                  <c:v>10.3003</c:v>
                </c:pt>
                <c:pt idx="294">
                  <c:v>10.3193</c:v>
                </c:pt>
                <c:pt idx="295">
                  <c:v>10.4032</c:v>
                </c:pt>
                <c:pt idx="296">
                  <c:v>10.2835</c:v>
                </c:pt>
                <c:pt idx="297">
                  <c:v>10.276199999999999</c:v>
                </c:pt>
                <c:pt idx="298">
                  <c:v>10.3338</c:v>
                </c:pt>
                <c:pt idx="299">
                  <c:v>10.335100000000001</c:v>
                </c:pt>
                <c:pt idx="300">
                  <c:v>10.7415</c:v>
                </c:pt>
                <c:pt idx="301">
                  <c:v>10.647399999999999</c:v>
                </c:pt>
                <c:pt idx="302">
                  <c:v>10.6829</c:v>
                </c:pt>
                <c:pt idx="303">
                  <c:v>10.7141</c:v>
                </c:pt>
                <c:pt idx="304">
                  <c:v>10.735300000000001</c:v>
                </c:pt>
                <c:pt idx="305">
                  <c:v>10.7301</c:v>
                </c:pt>
                <c:pt idx="306">
                  <c:v>10.862</c:v>
                </c:pt>
                <c:pt idx="307">
                  <c:v>10.977600000000001</c:v>
                </c:pt>
                <c:pt idx="308">
                  <c:v>11.1066</c:v>
                </c:pt>
                <c:pt idx="309" formatCode="0.00">
                  <c:v>11.306699999999999</c:v>
                </c:pt>
                <c:pt idx="310" formatCode="0.00">
                  <c:v>11.275</c:v>
                </c:pt>
                <c:pt idx="311" formatCode="0.00">
                  <c:v>11.2494</c:v>
                </c:pt>
                <c:pt idx="312" formatCode="0.00">
                  <c:v>11.307399999999999</c:v>
                </c:pt>
                <c:pt idx="313" formatCode="0.00">
                  <c:v>11.187486666666667</c:v>
                </c:pt>
                <c:pt idx="314" formatCode="0.00">
                  <c:v>11.268599999999999</c:v>
                </c:pt>
                <c:pt idx="315" formatCode="0.00">
                  <c:v>11.280749999999999</c:v>
                </c:pt>
                <c:pt idx="316" formatCode="0.00">
                  <c:v>11.270488888888888</c:v>
                </c:pt>
                <c:pt idx="317" formatCode="0.00">
                  <c:v>11.231532152588557</c:v>
                </c:pt>
                <c:pt idx="318" formatCode="0.00">
                  <c:v>10.920509433962264</c:v>
                </c:pt>
                <c:pt idx="319" formatCode="0.00">
                  <c:v>10.939</c:v>
                </c:pt>
                <c:pt idx="320" formatCode="0.00">
                  <c:v>10.9154</c:v>
                </c:pt>
                <c:pt idx="321" formatCode="0.00">
                  <c:v>11.033132800000001</c:v>
                </c:pt>
              </c:numCache>
            </c:numRef>
          </c:val>
          <c:smooth val="0"/>
          <c:extLst>
            <c:ext xmlns:c16="http://schemas.microsoft.com/office/drawing/2014/chart" uri="{C3380CC4-5D6E-409C-BE32-E72D297353CC}">
              <c16:uniqueId val="{00000000-8936-41DB-81C8-AB422FBB222F}"/>
            </c:ext>
          </c:extLst>
        </c:ser>
        <c:ser>
          <c:idx val="2"/>
          <c:order val="1"/>
          <c:tx>
            <c:strRef>
              <c:f>'Chart 50'!$C$1</c:f>
              <c:strCache>
                <c:ptCount val="1"/>
                <c:pt idx="0">
                  <c:v>Interbank repo rate</c:v>
                </c:pt>
              </c:strCache>
            </c:strRef>
          </c:tx>
          <c:spPr>
            <a:ln w="12700">
              <a:solidFill>
                <a:srgbClr val="00B050"/>
              </a:solidFill>
            </a:ln>
          </c:spPr>
          <c:marker>
            <c:symbol val="none"/>
          </c:marker>
          <c:cat>
            <c:numRef>
              <c:f>'Chart 50'!$A$2:$A$324</c:f>
              <c:numCache>
                <c:formatCode>[$-409]dd\-mmm\-yy;@</c:formatCode>
                <c:ptCount val="322"/>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pt idx="219">
                  <c:v>44300</c:v>
                </c:pt>
                <c:pt idx="220">
                  <c:v>44307</c:v>
                </c:pt>
                <c:pt idx="221">
                  <c:v>44314</c:v>
                </c:pt>
                <c:pt idx="222">
                  <c:v>44321</c:v>
                </c:pt>
                <c:pt idx="223">
                  <c:v>44328</c:v>
                </c:pt>
                <c:pt idx="224">
                  <c:v>44335</c:v>
                </c:pt>
                <c:pt idx="225">
                  <c:v>44342</c:v>
                </c:pt>
                <c:pt idx="226">
                  <c:v>44349</c:v>
                </c:pt>
                <c:pt idx="227">
                  <c:v>44356</c:v>
                </c:pt>
                <c:pt idx="228">
                  <c:v>44363</c:v>
                </c:pt>
                <c:pt idx="229">
                  <c:v>44370</c:v>
                </c:pt>
                <c:pt idx="230">
                  <c:v>44377</c:v>
                </c:pt>
                <c:pt idx="231">
                  <c:v>44384</c:v>
                </c:pt>
                <c:pt idx="232">
                  <c:v>44391</c:v>
                </c:pt>
                <c:pt idx="233">
                  <c:v>44398</c:v>
                </c:pt>
                <c:pt idx="234">
                  <c:v>44405</c:v>
                </c:pt>
                <c:pt idx="235">
                  <c:v>44412</c:v>
                </c:pt>
                <c:pt idx="236">
                  <c:v>44419</c:v>
                </c:pt>
                <c:pt idx="237">
                  <c:v>44426</c:v>
                </c:pt>
                <c:pt idx="238">
                  <c:v>44433</c:v>
                </c:pt>
                <c:pt idx="239">
                  <c:v>44440</c:v>
                </c:pt>
                <c:pt idx="240">
                  <c:v>44447</c:v>
                </c:pt>
                <c:pt idx="241">
                  <c:v>44454</c:v>
                </c:pt>
                <c:pt idx="242">
                  <c:v>44461</c:v>
                </c:pt>
                <c:pt idx="243">
                  <c:v>44468</c:v>
                </c:pt>
                <c:pt idx="244">
                  <c:v>44475</c:v>
                </c:pt>
                <c:pt idx="245">
                  <c:v>44482</c:v>
                </c:pt>
                <c:pt idx="246">
                  <c:v>44489</c:v>
                </c:pt>
                <c:pt idx="247">
                  <c:v>44496</c:v>
                </c:pt>
                <c:pt idx="248">
                  <c:v>44503</c:v>
                </c:pt>
                <c:pt idx="249">
                  <c:v>44510</c:v>
                </c:pt>
                <c:pt idx="250">
                  <c:v>44517</c:v>
                </c:pt>
                <c:pt idx="251">
                  <c:v>44524</c:v>
                </c:pt>
                <c:pt idx="252">
                  <c:v>44531</c:v>
                </c:pt>
                <c:pt idx="253">
                  <c:v>44538</c:v>
                </c:pt>
                <c:pt idx="254">
                  <c:v>44545</c:v>
                </c:pt>
                <c:pt idx="255">
                  <c:v>44552</c:v>
                </c:pt>
                <c:pt idx="256">
                  <c:v>44559</c:v>
                </c:pt>
                <c:pt idx="257">
                  <c:v>44566</c:v>
                </c:pt>
                <c:pt idx="258">
                  <c:v>44573</c:v>
                </c:pt>
                <c:pt idx="259">
                  <c:v>44580</c:v>
                </c:pt>
                <c:pt idx="260">
                  <c:v>44587</c:v>
                </c:pt>
                <c:pt idx="261">
                  <c:v>44594</c:v>
                </c:pt>
                <c:pt idx="262">
                  <c:v>44601</c:v>
                </c:pt>
                <c:pt idx="263">
                  <c:v>44608</c:v>
                </c:pt>
                <c:pt idx="264">
                  <c:v>44615</c:v>
                </c:pt>
                <c:pt idx="265">
                  <c:v>44622</c:v>
                </c:pt>
                <c:pt idx="266">
                  <c:v>44629</c:v>
                </c:pt>
                <c:pt idx="267">
                  <c:v>44636</c:v>
                </c:pt>
                <c:pt idx="268">
                  <c:v>44643</c:v>
                </c:pt>
                <c:pt idx="269">
                  <c:v>44650</c:v>
                </c:pt>
                <c:pt idx="270">
                  <c:v>44657</c:v>
                </c:pt>
                <c:pt idx="271">
                  <c:v>44664</c:v>
                </c:pt>
                <c:pt idx="272">
                  <c:v>44671</c:v>
                </c:pt>
                <c:pt idx="273">
                  <c:v>44678</c:v>
                </c:pt>
                <c:pt idx="274">
                  <c:v>44685</c:v>
                </c:pt>
                <c:pt idx="275">
                  <c:v>44692</c:v>
                </c:pt>
                <c:pt idx="276">
                  <c:v>44699</c:v>
                </c:pt>
                <c:pt idx="277">
                  <c:v>44706</c:v>
                </c:pt>
                <c:pt idx="278">
                  <c:v>44713</c:v>
                </c:pt>
                <c:pt idx="279">
                  <c:v>44720</c:v>
                </c:pt>
                <c:pt idx="280">
                  <c:v>44727</c:v>
                </c:pt>
                <c:pt idx="281">
                  <c:v>44734</c:v>
                </c:pt>
                <c:pt idx="282">
                  <c:v>44741</c:v>
                </c:pt>
                <c:pt idx="283">
                  <c:v>44748</c:v>
                </c:pt>
                <c:pt idx="284">
                  <c:v>44755</c:v>
                </c:pt>
                <c:pt idx="285">
                  <c:v>44762</c:v>
                </c:pt>
                <c:pt idx="286">
                  <c:v>44769</c:v>
                </c:pt>
                <c:pt idx="287">
                  <c:v>44776</c:v>
                </c:pt>
                <c:pt idx="288">
                  <c:v>44783</c:v>
                </c:pt>
                <c:pt idx="289">
                  <c:v>44790</c:v>
                </c:pt>
                <c:pt idx="290">
                  <c:v>44797</c:v>
                </c:pt>
                <c:pt idx="291">
                  <c:v>44804</c:v>
                </c:pt>
                <c:pt idx="292">
                  <c:v>44811</c:v>
                </c:pt>
                <c:pt idx="293">
                  <c:v>44818</c:v>
                </c:pt>
                <c:pt idx="294">
                  <c:v>44825</c:v>
                </c:pt>
                <c:pt idx="295">
                  <c:v>44832</c:v>
                </c:pt>
                <c:pt idx="296">
                  <c:v>44839</c:v>
                </c:pt>
                <c:pt idx="297">
                  <c:v>44846</c:v>
                </c:pt>
                <c:pt idx="298">
                  <c:v>44853</c:v>
                </c:pt>
                <c:pt idx="299">
                  <c:v>44860</c:v>
                </c:pt>
                <c:pt idx="300">
                  <c:v>44867</c:v>
                </c:pt>
                <c:pt idx="301">
                  <c:v>44874</c:v>
                </c:pt>
                <c:pt idx="302">
                  <c:v>44881</c:v>
                </c:pt>
                <c:pt idx="303">
                  <c:v>44888</c:v>
                </c:pt>
                <c:pt idx="304">
                  <c:v>44895</c:v>
                </c:pt>
                <c:pt idx="305">
                  <c:v>44902</c:v>
                </c:pt>
                <c:pt idx="306">
                  <c:v>44909</c:v>
                </c:pt>
                <c:pt idx="307">
                  <c:v>44916</c:v>
                </c:pt>
                <c:pt idx="308">
                  <c:v>44923</c:v>
                </c:pt>
                <c:pt idx="309">
                  <c:v>44930</c:v>
                </c:pt>
                <c:pt idx="310">
                  <c:v>44937</c:v>
                </c:pt>
                <c:pt idx="311">
                  <c:v>44944</c:v>
                </c:pt>
                <c:pt idx="312">
                  <c:v>44951</c:v>
                </c:pt>
                <c:pt idx="313">
                  <c:v>44958</c:v>
                </c:pt>
                <c:pt idx="314">
                  <c:v>44965</c:v>
                </c:pt>
                <c:pt idx="315">
                  <c:v>44972</c:v>
                </c:pt>
                <c:pt idx="316">
                  <c:v>44979</c:v>
                </c:pt>
                <c:pt idx="317">
                  <c:v>44986</c:v>
                </c:pt>
                <c:pt idx="318">
                  <c:v>44994</c:v>
                </c:pt>
                <c:pt idx="319">
                  <c:v>45000</c:v>
                </c:pt>
                <c:pt idx="320">
                  <c:v>45007</c:v>
                </c:pt>
                <c:pt idx="321">
                  <c:v>45014</c:v>
                </c:pt>
              </c:numCache>
            </c:numRef>
          </c:cat>
          <c:val>
            <c:numRef>
              <c:f>'Chart 50'!$C$2:$C$324</c:f>
              <c:numCache>
                <c:formatCode>_(* #,##0.0_);_(* \(#,##0.0\);_(* "-"??_);_(@_)</c:formatCode>
                <c:ptCount val="322"/>
                <c:pt idx="0">
                  <c:v>5.9596689160691687</c:v>
                </c:pt>
                <c:pt idx="1">
                  <c:v>5.9889129642749754</c:v>
                </c:pt>
                <c:pt idx="2">
                  <c:v>6.2032623493730519</c:v>
                </c:pt>
                <c:pt idx="3">
                  <c:v>6.2051500307809997</c:v>
                </c:pt>
                <c:pt idx="4">
                  <c:v>6.23</c:v>
                </c:pt>
                <c:pt idx="5">
                  <c:v>6.0102644753384808</c:v>
                </c:pt>
                <c:pt idx="6">
                  <c:v>6.0323513318576367</c:v>
                </c:pt>
                <c:pt idx="7">
                  <c:v>6.0374430500501646</c:v>
                </c:pt>
                <c:pt idx="8">
                  <c:v>6.0205572915955949</c:v>
                </c:pt>
                <c:pt idx="9">
                  <c:v>5.950039091712557</c:v>
                </c:pt>
                <c:pt idx="10">
                  <c:v>6.0578014215399145</c:v>
                </c:pt>
                <c:pt idx="11">
                  <c:v>6.0581107877178653</c:v>
                </c:pt>
                <c:pt idx="12">
                  <c:v>6.0791317020426385</c:v>
                </c:pt>
                <c:pt idx="13">
                  <c:v>6.05</c:v>
                </c:pt>
                <c:pt idx="14">
                  <c:v>6.0321002862215138</c:v>
                </c:pt>
                <c:pt idx="15">
                  <c:v>6.0066171310312324</c:v>
                </c:pt>
                <c:pt idx="16">
                  <c:v>5.9973996065825457</c:v>
                </c:pt>
                <c:pt idx="17">
                  <c:v>5.8215825058102686</c:v>
                </c:pt>
                <c:pt idx="18">
                  <c:v>5.921652791330164</c:v>
                </c:pt>
                <c:pt idx="19">
                  <c:v>5.9599285745974004</c:v>
                </c:pt>
                <c:pt idx="20">
                  <c:v>5.6825393610413464</c:v>
                </c:pt>
                <c:pt idx="21">
                  <c:v>5.5825809738900514</c:v>
                </c:pt>
                <c:pt idx="22">
                  <c:v>5.5893664874551972</c:v>
                </c:pt>
                <c:pt idx="23">
                  <c:v>5.648756308175396</c:v>
                </c:pt>
                <c:pt idx="24">
                  <c:v>5.7324251734390481</c:v>
                </c:pt>
                <c:pt idx="25">
                  <c:v>5.6591731711520943</c:v>
                </c:pt>
                <c:pt idx="26">
                  <c:v>5.7363224503409427</c:v>
                </c:pt>
                <c:pt idx="27">
                  <c:v>5.6222268338503207</c:v>
                </c:pt>
                <c:pt idx="28">
                  <c:v>5.4184975890733753</c:v>
                </c:pt>
                <c:pt idx="29">
                  <c:v>5.1593812313060816</c:v>
                </c:pt>
                <c:pt idx="30">
                  <c:v>5.1214706025979106</c:v>
                </c:pt>
                <c:pt idx="31">
                  <c:v>5.35</c:v>
                </c:pt>
                <c:pt idx="32">
                  <c:v>5.32</c:v>
                </c:pt>
                <c:pt idx="33">
                  <c:v>5.15</c:v>
                </c:pt>
                <c:pt idx="34">
                  <c:v>5.0138238524684935</c:v>
                </c:pt>
                <c:pt idx="35">
                  <c:v>5.1504264894280993</c:v>
                </c:pt>
                <c:pt idx="36">
                  <c:v>5.1483917927491119</c:v>
                </c:pt>
                <c:pt idx="37">
                  <c:v>5.3033478016209967</c:v>
                </c:pt>
                <c:pt idx="38">
                  <c:v>5.5327476295087159</c:v>
                </c:pt>
                <c:pt idx="39">
                  <c:v>5.6196299863289711</c:v>
                </c:pt>
                <c:pt idx="40">
                  <c:v>5.8051203582290327</c:v>
                </c:pt>
                <c:pt idx="41">
                  <c:v>5.8392499217170517</c:v>
                </c:pt>
                <c:pt idx="42">
                  <c:v>5.7981012605695126</c:v>
                </c:pt>
                <c:pt idx="43">
                  <c:v>5.7309841211589809</c:v>
                </c:pt>
                <c:pt idx="44">
                  <c:v>5.7680539294035764</c:v>
                </c:pt>
                <c:pt idx="45">
                  <c:v>5.9224645906709288</c:v>
                </c:pt>
                <c:pt idx="46">
                  <c:v>6.0148700927824228</c:v>
                </c:pt>
                <c:pt idx="47">
                  <c:v>6.0653071273234582</c:v>
                </c:pt>
                <c:pt idx="48">
                  <c:v>6.2127851509905749</c:v>
                </c:pt>
                <c:pt idx="49">
                  <c:v>6.2651924841720819</c:v>
                </c:pt>
                <c:pt idx="50">
                  <c:v>5.9856117145876686</c:v>
                </c:pt>
                <c:pt idx="51">
                  <c:v>6.0539318271516995</c:v>
                </c:pt>
                <c:pt idx="52">
                  <c:v>5.9768534270388853</c:v>
                </c:pt>
                <c:pt idx="53">
                  <c:v>5.9801343580372981</c:v>
                </c:pt>
                <c:pt idx="54">
                  <c:v>6.1</c:v>
                </c:pt>
                <c:pt idx="55">
                  <c:v>5.4880153899549891</c:v>
                </c:pt>
                <c:pt idx="56">
                  <c:v>5.9317163527745986</c:v>
                </c:pt>
                <c:pt idx="57">
                  <c:v>6.0052236806857753</c:v>
                </c:pt>
                <c:pt idx="58">
                  <c:v>5.9854191980558928</c:v>
                </c:pt>
                <c:pt idx="59">
                  <c:v>6</c:v>
                </c:pt>
                <c:pt idx="60">
                  <c:v>6</c:v>
                </c:pt>
                <c:pt idx="61">
                  <c:v>6</c:v>
                </c:pt>
                <c:pt idx="62">
                  <c:v>6</c:v>
                </c:pt>
                <c:pt idx="63">
                  <c:v>5.9931242274412853</c:v>
                </c:pt>
                <c:pt idx="64">
                  <c:v>5.7975766215253026</c:v>
                </c:pt>
                <c:pt idx="65">
                  <c:v>5.9846561584600364</c:v>
                </c:pt>
                <c:pt idx="66">
                  <c:v>5.97</c:v>
                </c:pt>
                <c:pt idx="67">
                  <c:v>6.22</c:v>
                </c:pt>
                <c:pt idx="68">
                  <c:v>6.3575452500803253</c:v>
                </c:pt>
                <c:pt idx="69">
                  <c:v>6.2369926199261991</c:v>
                </c:pt>
                <c:pt idx="70">
                  <c:v>6.1466738732745716</c:v>
                </c:pt>
                <c:pt idx="71">
                  <c:v>6.1141669406092483</c:v>
                </c:pt>
                <c:pt idx="72">
                  <c:v>6.0287004181979471</c:v>
                </c:pt>
                <c:pt idx="73">
                  <c:v>6.0660363946545353</c:v>
                </c:pt>
                <c:pt idx="74">
                  <c:v>6.1178801386825157</c:v>
                </c:pt>
                <c:pt idx="75">
                  <c:v>6.1842472118959106</c:v>
                </c:pt>
                <c:pt idx="76">
                  <c:v>6.1740266811870406</c:v>
                </c:pt>
                <c:pt idx="77">
                  <c:v>6.2080984409356565</c:v>
                </c:pt>
                <c:pt idx="78">
                  <c:v>6.2756697085663822</c:v>
                </c:pt>
                <c:pt idx="79">
                  <c:v>6.225542168674699</c:v>
                </c:pt>
                <c:pt idx="80">
                  <c:v>6.2175656984785617</c:v>
                </c:pt>
                <c:pt idx="81">
                  <c:v>6.1192982456140355</c:v>
                </c:pt>
                <c:pt idx="82">
                  <c:v>6.1504322003178764</c:v>
                </c:pt>
                <c:pt idx="83">
                  <c:v>6.1831895635915526</c:v>
                </c:pt>
                <c:pt idx="84">
                  <c:v>6.15</c:v>
                </c:pt>
                <c:pt idx="85">
                  <c:v>6.14</c:v>
                </c:pt>
                <c:pt idx="86">
                  <c:v>6.15</c:v>
                </c:pt>
                <c:pt idx="87">
                  <c:v>6.1407030284880024</c:v>
                </c:pt>
                <c:pt idx="88">
                  <c:v>6.1345191248229183</c:v>
                </c:pt>
                <c:pt idx="89">
                  <c:v>6.0758602711157454</c:v>
                </c:pt>
                <c:pt idx="90">
                  <c:v>6.0638725605454971</c:v>
                </c:pt>
                <c:pt idx="91">
                  <c:v>6.1192257855523158</c:v>
                </c:pt>
                <c:pt idx="92">
                  <c:v>6.13</c:v>
                </c:pt>
                <c:pt idx="93">
                  <c:v>6.1475630252100837</c:v>
                </c:pt>
                <c:pt idx="94">
                  <c:v>6.1538277511961725</c:v>
                </c:pt>
                <c:pt idx="95">
                  <c:v>6.1533333333333333</c:v>
                </c:pt>
                <c:pt idx="96">
                  <c:v>6.1698630136986301</c:v>
                </c:pt>
                <c:pt idx="97">
                  <c:v>6.2091416813639038</c:v>
                </c:pt>
                <c:pt idx="98">
                  <c:v>6.1951086956521735</c:v>
                </c:pt>
                <c:pt idx="99">
                  <c:v>6.233770992366412</c:v>
                </c:pt>
                <c:pt idx="100">
                  <c:v>6.2431917211328978</c:v>
                </c:pt>
                <c:pt idx="101">
                  <c:v>6.2190794096978212</c:v>
                </c:pt>
                <c:pt idx="102">
                  <c:v>6.18</c:v>
                </c:pt>
                <c:pt idx="103">
                  <c:v>6.1661837151388781</c:v>
                </c:pt>
                <c:pt idx="104">
                  <c:v>6.1546624389659828</c:v>
                </c:pt>
                <c:pt idx="105">
                  <c:v>6.05</c:v>
                </c:pt>
                <c:pt idx="106">
                  <c:v>5.8128192290592038</c:v>
                </c:pt>
                <c:pt idx="107">
                  <c:v>5.7245196060798778</c:v>
                </c:pt>
                <c:pt idx="108">
                  <c:v>5.8182928327098447</c:v>
                </c:pt>
                <c:pt idx="109">
                  <c:v>5.8258644487620828</c:v>
                </c:pt>
                <c:pt idx="110">
                  <c:v>5.7906085945487487</c:v>
                </c:pt>
                <c:pt idx="111">
                  <c:v>5.7622013095987645</c:v>
                </c:pt>
                <c:pt idx="112">
                  <c:v>5.84</c:v>
                </c:pt>
                <c:pt idx="113">
                  <c:v>5.9402980046405487</c:v>
                </c:pt>
                <c:pt idx="114">
                  <c:v>5.9202920516783912</c:v>
                </c:pt>
                <c:pt idx="115">
                  <c:v>5.8915724039079738</c:v>
                </c:pt>
                <c:pt idx="116">
                  <c:v>5.99</c:v>
                </c:pt>
                <c:pt idx="117">
                  <c:v>5.9893093531815866</c:v>
                </c:pt>
                <c:pt idx="118">
                  <c:v>5.8999571916138267</c:v>
                </c:pt>
                <c:pt idx="119">
                  <c:v>5.86</c:v>
                </c:pt>
                <c:pt idx="120">
                  <c:v>5.75</c:v>
                </c:pt>
                <c:pt idx="121">
                  <c:v>5.8449213239207376</c:v>
                </c:pt>
                <c:pt idx="122">
                  <c:v>5.8203349747512965</c:v>
                </c:pt>
                <c:pt idx="123">
                  <c:v>5.84</c:v>
                </c:pt>
                <c:pt idx="124">
                  <c:v>5.8146849424778315</c:v>
                </c:pt>
                <c:pt idx="125">
                  <c:v>5.807754884596033</c:v>
                </c:pt>
                <c:pt idx="126">
                  <c:v>5.9012247558221507</c:v>
                </c:pt>
                <c:pt idx="127">
                  <c:v>5.84</c:v>
                </c:pt>
                <c:pt idx="128">
                  <c:v>5.7454281083844663</c:v>
                </c:pt>
                <c:pt idx="129">
                  <c:v>5.8554104516965362</c:v>
                </c:pt>
                <c:pt idx="130">
                  <c:v>5.8201493911435902</c:v>
                </c:pt>
                <c:pt idx="131">
                  <c:v>5.8090873400077303</c:v>
                </c:pt>
                <c:pt idx="132">
                  <c:v>5.8227331556615054</c:v>
                </c:pt>
                <c:pt idx="133">
                  <c:v>5.82</c:v>
                </c:pt>
                <c:pt idx="134">
                  <c:v>5.83</c:v>
                </c:pt>
                <c:pt idx="135">
                  <c:v>5.8418996547308115</c:v>
                </c:pt>
                <c:pt idx="136">
                  <c:v>5.8407804821314304</c:v>
                </c:pt>
                <c:pt idx="137">
                  <c:v>5.6670726230894246</c:v>
                </c:pt>
                <c:pt idx="138">
                  <c:v>5.6117567330943636</c:v>
                </c:pt>
                <c:pt idx="139">
                  <c:v>5.6205719446555644</c:v>
                </c:pt>
                <c:pt idx="140">
                  <c:v>5.5941583899577267</c:v>
                </c:pt>
                <c:pt idx="141">
                  <c:v>5.5793678099980566</c:v>
                </c:pt>
                <c:pt idx="142">
                  <c:v>5.596229629404248</c:v>
                </c:pt>
                <c:pt idx="143">
                  <c:v>5.5950981689261852</c:v>
                </c:pt>
                <c:pt idx="144">
                  <c:v>5.5953969121890248</c:v>
                </c:pt>
                <c:pt idx="145">
                  <c:v>5.537875519210302</c:v>
                </c:pt>
                <c:pt idx="146">
                  <c:v>5.4195369096192447</c:v>
                </c:pt>
                <c:pt idx="147">
                  <c:v>5.5471635190014927</c:v>
                </c:pt>
                <c:pt idx="148">
                  <c:v>5.5571906945800453</c:v>
                </c:pt>
                <c:pt idx="149">
                  <c:v>5.5506721155914978</c:v>
                </c:pt>
                <c:pt idx="150">
                  <c:v>5.55</c:v>
                </c:pt>
                <c:pt idx="151">
                  <c:v>5.5962933720911927</c:v>
                </c:pt>
                <c:pt idx="152">
                  <c:v>5.57</c:v>
                </c:pt>
                <c:pt idx="153">
                  <c:v>5.5328100542664567</c:v>
                </c:pt>
                <c:pt idx="154">
                  <c:v>5.475380695768516</c:v>
                </c:pt>
                <c:pt idx="155">
                  <c:v>5.5751006793786813</c:v>
                </c:pt>
                <c:pt idx="156">
                  <c:v>5.5676166111481358</c:v>
                </c:pt>
                <c:pt idx="157">
                  <c:v>5.6065227271971851</c:v>
                </c:pt>
                <c:pt idx="158">
                  <c:v>5.577755403542179</c:v>
                </c:pt>
                <c:pt idx="159">
                  <c:v>5.4766489324738332</c:v>
                </c:pt>
                <c:pt idx="160">
                  <c:v>5.5722343346760672</c:v>
                </c:pt>
                <c:pt idx="161">
                  <c:v>5.56</c:v>
                </c:pt>
                <c:pt idx="162">
                  <c:v>5.5258448851085307</c:v>
                </c:pt>
                <c:pt idx="163">
                  <c:v>5.4546563657904565</c:v>
                </c:pt>
                <c:pt idx="164">
                  <c:v>5.25</c:v>
                </c:pt>
                <c:pt idx="165">
                  <c:v>5.3948897220931826</c:v>
                </c:pt>
                <c:pt idx="166">
                  <c:v>5.3144781144181197</c:v>
                </c:pt>
                <c:pt idx="167">
                  <c:v>5.2881424284647833</c:v>
                </c:pt>
                <c:pt idx="168">
                  <c:v>5.2678692632695965</c:v>
                </c:pt>
                <c:pt idx="169">
                  <c:v>5.3433022070178104</c:v>
                </c:pt>
                <c:pt idx="170">
                  <c:v>5.1371072181305157</c:v>
                </c:pt>
                <c:pt idx="171">
                  <c:v>5.08457449190856</c:v>
                </c:pt>
                <c:pt idx="172">
                  <c:v>5.0263901494140155</c:v>
                </c:pt>
                <c:pt idx="173">
                  <c:v>5.1752846097997471</c:v>
                </c:pt>
                <c:pt idx="174">
                  <c:v>5.1752846097997471</c:v>
                </c:pt>
                <c:pt idx="175">
                  <c:v>5.1486587382478968</c:v>
                </c:pt>
                <c:pt idx="176">
                  <c:v>5.09</c:v>
                </c:pt>
                <c:pt idx="177">
                  <c:v>4.6524903459415725</c:v>
                </c:pt>
                <c:pt idx="178">
                  <c:v>4.6218349115572446</c:v>
                </c:pt>
                <c:pt idx="179">
                  <c:v>4.6302491198938878</c:v>
                </c:pt>
                <c:pt idx="180">
                  <c:v>4.5136174886469149</c:v>
                </c:pt>
                <c:pt idx="181">
                  <c:v>4.403913758973399</c:v>
                </c:pt>
                <c:pt idx="182">
                  <c:v>4.6428864085541788</c:v>
                </c:pt>
                <c:pt idx="183">
                  <c:v>4.6185148060946712</c:v>
                </c:pt>
                <c:pt idx="184">
                  <c:v>4.5627335724088001</c:v>
                </c:pt>
                <c:pt idx="185">
                  <c:v>4.6003259326497306</c:v>
                </c:pt>
                <c:pt idx="186">
                  <c:v>4.6190329096674008</c:v>
                </c:pt>
                <c:pt idx="187">
                  <c:v>4.612938509941598</c:v>
                </c:pt>
                <c:pt idx="188">
                  <c:v>4.5688688602141587</c:v>
                </c:pt>
                <c:pt idx="189">
                  <c:v>4.5664460066339183</c:v>
                </c:pt>
                <c:pt idx="190">
                  <c:v>4.2097593573002516</c:v>
                </c:pt>
                <c:pt idx="191">
                  <c:v>4.3616011093810059</c:v>
                </c:pt>
                <c:pt idx="192">
                  <c:v>4.2911489061419577</c:v>
                </c:pt>
                <c:pt idx="193">
                  <c:v>4.3247328941561722</c:v>
                </c:pt>
                <c:pt idx="194">
                  <c:v>4.0809621390872879</c:v>
                </c:pt>
                <c:pt idx="195">
                  <c:v>4.3561106393289535</c:v>
                </c:pt>
                <c:pt idx="196">
                  <c:v>4.3346487573917605</c:v>
                </c:pt>
                <c:pt idx="197">
                  <c:v>4.3892896849110263</c:v>
                </c:pt>
                <c:pt idx="198">
                  <c:v>4.2164521830903956</c:v>
                </c:pt>
                <c:pt idx="199">
                  <c:v>4.326621475367463</c:v>
                </c:pt>
                <c:pt idx="200">
                  <c:v>4.3229679215176722</c:v>
                </c:pt>
                <c:pt idx="201">
                  <c:v>4.316035286591716</c:v>
                </c:pt>
                <c:pt idx="202">
                  <c:v>4.28</c:v>
                </c:pt>
                <c:pt idx="203">
                  <c:v>5.4410350043820106</c:v>
                </c:pt>
                <c:pt idx="204">
                  <c:v>5.4671620190968238</c:v>
                </c:pt>
                <c:pt idx="205">
                  <c:v>5.549497161661411</c:v>
                </c:pt>
                <c:pt idx="206">
                  <c:v>5.4168161801892802</c:v>
                </c:pt>
                <c:pt idx="207">
                  <c:v>5.5594589038551812</c:v>
                </c:pt>
                <c:pt idx="208">
                  <c:v>5.4916286861656474</c:v>
                </c:pt>
                <c:pt idx="209">
                  <c:v>5.368214101429845</c:v>
                </c:pt>
                <c:pt idx="210">
                  <c:v>5.6158036259752953</c:v>
                </c:pt>
                <c:pt idx="211">
                  <c:v>5.5132378866191143</c:v>
                </c:pt>
                <c:pt idx="212">
                  <c:v>5.6715907371046876</c:v>
                </c:pt>
                <c:pt idx="213">
                  <c:v>5.6136056903557252</c:v>
                </c:pt>
                <c:pt idx="214">
                  <c:v>5.6286686784298743</c:v>
                </c:pt>
                <c:pt idx="215">
                  <c:v>5.618704581948581</c:v>
                </c:pt>
                <c:pt idx="216">
                  <c:v>5.4232775375525293</c:v>
                </c:pt>
                <c:pt idx="217">
                  <c:v>5.6791322403481566</c:v>
                </c:pt>
                <c:pt idx="218">
                  <c:v>5.6726330602870814</c:v>
                </c:pt>
                <c:pt idx="219">
                  <c:v>5.2701892753044604</c:v>
                </c:pt>
                <c:pt idx="220">
                  <c:v>5.6</c:v>
                </c:pt>
                <c:pt idx="221">
                  <c:v>6.0817786190601542</c:v>
                </c:pt>
                <c:pt idx="222">
                  <c:v>6.5580160013073954</c:v>
                </c:pt>
                <c:pt idx="223">
                  <c:v>6.5845253072049292</c:v>
                </c:pt>
                <c:pt idx="224">
                  <c:v>6.8552832663412318</c:v>
                </c:pt>
                <c:pt idx="225">
                  <c:v>6.9915832132603315</c:v>
                </c:pt>
                <c:pt idx="226">
                  <c:v>7.0000000000000009</c:v>
                </c:pt>
                <c:pt idx="227">
                  <c:v>6.0393030242425993</c:v>
                </c:pt>
                <c:pt idx="230">
                  <c:v>6.7</c:v>
                </c:pt>
                <c:pt idx="231">
                  <c:v>6.5</c:v>
                </c:pt>
                <c:pt idx="232">
                  <c:v>6.9794642857142861</c:v>
                </c:pt>
                <c:pt idx="233">
                  <c:v>7.2499999999999991</c:v>
                </c:pt>
                <c:pt idx="234">
                  <c:v>7.1544543429844083</c:v>
                </c:pt>
                <c:pt idx="236">
                  <c:v>7.1047661870503598</c:v>
                </c:pt>
                <c:pt idx="238">
                  <c:v>7.2260841998478318</c:v>
                </c:pt>
                <c:pt idx="239">
                  <c:v>7.25</c:v>
                </c:pt>
                <c:pt idx="240">
                  <c:v>7.4</c:v>
                </c:pt>
                <c:pt idx="241">
                  <c:v>6.8835101978089268</c:v>
                </c:pt>
                <c:pt idx="244">
                  <c:v>7.8352686794470117</c:v>
                </c:pt>
                <c:pt idx="248">
                  <c:v>7.5</c:v>
                </c:pt>
                <c:pt idx="249">
                  <c:v>6.6094886128507158</c:v>
                </c:pt>
                <c:pt idx="250">
                  <c:v>7.5</c:v>
                </c:pt>
                <c:pt idx="252">
                  <c:v>7.4249310890223494</c:v>
                </c:pt>
                <c:pt idx="253">
                  <c:v>7.3374854785059505</c:v>
                </c:pt>
                <c:pt idx="254">
                  <c:v>7.0138665473931674</c:v>
                </c:pt>
                <c:pt idx="255">
                  <c:v>8.0500000000000007</c:v>
                </c:pt>
                <c:pt idx="256">
                  <c:v>8.1</c:v>
                </c:pt>
                <c:pt idx="257">
                  <c:v>7.8158995964278954</c:v>
                </c:pt>
                <c:pt idx="258">
                  <c:v>7.1663807286947918</c:v>
                </c:pt>
                <c:pt idx="259">
                  <c:v>7.8406291501172927</c:v>
                </c:pt>
                <c:pt idx="260">
                  <c:v>7.8</c:v>
                </c:pt>
                <c:pt idx="261">
                  <c:v>8.0837480242023165</c:v>
                </c:pt>
                <c:pt idx="262">
                  <c:v>8.2883165095382196</c:v>
                </c:pt>
                <c:pt idx="263">
                  <c:v>8.1007325545798157</c:v>
                </c:pt>
                <c:pt idx="264">
                  <c:v>8.0500000000000007</c:v>
                </c:pt>
                <c:pt idx="265">
                  <c:v>8.4</c:v>
                </c:pt>
                <c:pt idx="266">
                  <c:v>8.25</c:v>
                </c:pt>
                <c:pt idx="267">
                  <c:v>7.8514772174570808</c:v>
                </c:pt>
                <c:pt idx="268">
                  <c:v>9.2902326654007048</c:v>
                </c:pt>
                <c:pt idx="269">
                  <c:v>9.4</c:v>
                </c:pt>
                <c:pt idx="270">
                  <c:v>9.3737395048932317</c:v>
                </c:pt>
                <c:pt idx="271">
                  <c:v>9.4067559861286583</c:v>
                </c:pt>
                <c:pt idx="272">
                  <c:v>9.4355524078555089</c:v>
                </c:pt>
                <c:pt idx="273">
                  <c:v>9.577107454631701</c:v>
                </c:pt>
                <c:pt idx="274">
                  <c:v>9.5504358550961044</c:v>
                </c:pt>
                <c:pt idx="275">
                  <c:v>9.4655531619787947</c:v>
                </c:pt>
                <c:pt idx="276">
                  <c:v>9.5243000000000002</c:v>
                </c:pt>
                <c:pt idx="277">
                  <c:v>9.7959413032217579</c:v>
                </c:pt>
                <c:pt idx="278">
                  <c:v>9.551499999999999</c:v>
                </c:pt>
                <c:pt idx="279">
                  <c:v>9.5526858328867892</c:v>
                </c:pt>
                <c:pt idx="280">
                  <c:v>9.1621559431558701</c:v>
                </c:pt>
                <c:pt idx="281">
                  <c:v>9.5509000000000004</c:v>
                </c:pt>
                <c:pt idx="282">
                  <c:v>9.6165000000000003</c:v>
                </c:pt>
                <c:pt idx="283">
                  <c:v>9.5776036545219938</c:v>
                </c:pt>
                <c:pt idx="284">
                  <c:v>8.9982955154504687</c:v>
                </c:pt>
                <c:pt idx="285">
                  <c:v>9.551028807888466</c:v>
                </c:pt>
                <c:pt idx="286">
                  <c:v>9.6623515975018428</c:v>
                </c:pt>
                <c:pt idx="287">
                  <c:v>9.7147371512424243</c:v>
                </c:pt>
                <c:pt idx="288">
                  <c:v>9.7168986866534581</c:v>
                </c:pt>
                <c:pt idx="289">
                  <c:v>9.760456434137458</c:v>
                </c:pt>
                <c:pt idx="290">
                  <c:v>9.7560179053177514</c:v>
                </c:pt>
                <c:pt idx="291">
                  <c:v>9.7426734533375825</c:v>
                </c:pt>
                <c:pt idx="292">
                  <c:v>9.6844848644216022</c:v>
                </c:pt>
                <c:pt idx="293">
                  <c:v>9.9293456651951413</c:v>
                </c:pt>
                <c:pt idx="294">
                  <c:v>10.228871565706939</c:v>
                </c:pt>
                <c:pt idx="295">
                  <c:v>10.354068589117469</c:v>
                </c:pt>
                <c:pt idx="296">
                  <c:v>10.408474611285509</c:v>
                </c:pt>
                <c:pt idx="297">
                  <c:v>10.174113911397246</c:v>
                </c:pt>
                <c:pt idx="298">
                  <c:v>10.311073152135029</c:v>
                </c:pt>
                <c:pt idx="299">
                  <c:v>10.3338</c:v>
                </c:pt>
                <c:pt idx="300">
                  <c:v>10.657626838223164</c:v>
                </c:pt>
                <c:pt idx="301">
                  <c:v>10.571918474250834</c:v>
                </c:pt>
                <c:pt idx="302">
                  <c:v>10.6462312669737</c:v>
                </c:pt>
                <c:pt idx="303">
                  <c:v>10.659896069117538</c:v>
                </c:pt>
                <c:pt idx="304">
                  <c:v>10.725189417731713</c:v>
                </c:pt>
                <c:pt idx="305">
                  <c:v>10.697798536060729</c:v>
                </c:pt>
                <c:pt idx="306">
                  <c:v>10.766792554257346</c:v>
                </c:pt>
                <c:pt idx="307">
                  <c:v>10.944862231992248</c:v>
                </c:pt>
                <c:pt idx="308">
                  <c:v>11.063659804324336</c:v>
                </c:pt>
                <c:pt idx="309" formatCode="0.00">
                  <c:v>11.191098381109798</c:v>
                </c:pt>
                <c:pt idx="310" formatCode="0.00">
                  <c:v>11.164578917958448</c:v>
                </c:pt>
                <c:pt idx="311" formatCode="0.00">
                  <c:v>11.173531279158857</c:v>
                </c:pt>
                <c:pt idx="312" formatCode="0.00">
                  <c:v>11.28056701627828</c:v>
                </c:pt>
                <c:pt idx="313" formatCode="0.00">
                  <c:v>11.050680085936852</c:v>
                </c:pt>
                <c:pt idx="314" formatCode="0.00">
                  <c:v>11.1231154700532</c:v>
                </c:pt>
                <c:pt idx="315" formatCode="0.00">
                  <c:v>11.255630584273019</c:v>
                </c:pt>
                <c:pt idx="316" formatCode="0.00">
                  <c:v>11.291573462113572</c:v>
                </c:pt>
                <c:pt idx="317" formatCode="0.00">
                  <c:v>11.094163692924937</c:v>
                </c:pt>
                <c:pt idx="318" formatCode="0.00">
                  <c:v>10.882208229605313</c:v>
                </c:pt>
                <c:pt idx="319" formatCode="0.00">
                  <c:v>10.985558922595876</c:v>
                </c:pt>
                <c:pt idx="320" formatCode="0.00">
                  <c:v>10.903518265733368</c:v>
                </c:pt>
                <c:pt idx="321" formatCode="0.00">
                  <c:v>10.935783237813942</c:v>
                </c:pt>
              </c:numCache>
            </c:numRef>
          </c:val>
          <c:smooth val="0"/>
          <c:extLst>
            <c:ext xmlns:c16="http://schemas.microsoft.com/office/drawing/2014/chart" uri="{C3380CC4-5D6E-409C-BE32-E72D297353CC}">
              <c16:uniqueId val="{00000001-8936-41DB-81C8-AB422FBB222F}"/>
            </c:ext>
          </c:extLst>
        </c:ser>
        <c:ser>
          <c:idx val="3"/>
          <c:order val="2"/>
          <c:tx>
            <c:strRef>
              <c:f>'[1]Գրաֆիկ 36'!$D$1</c:f>
              <c:strCache>
                <c:ptCount val="1"/>
                <c:pt idx="0">
                  <c:v>Բորսայական վարկերի %</c:v>
                </c:pt>
              </c:strCache>
            </c:strRef>
          </c:tx>
          <c:marker>
            <c:symbol val="none"/>
          </c:marker>
          <c:cat>
            <c:numRef>
              <c:f>'[1]Գրաֆիկ 36'!$A$2:$A$281</c:f>
              <c:numCache>
                <c:formatCode>General</c:formatCode>
                <c:ptCount val="280"/>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pt idx="219">
                  <c:v>44293</c:v>
                </c:pt>
                <c:pt idx="220">
                  <c:v>44300</c:v>
                </c:pt>
                <c:pt idx="221">
                  <c:v>44307</c:v>
                </c:pt>
                <c:pt idx="222">
                  <c:v>44314</c:v>
                </c:pt>
                <c:pt idx="223">
                  <c:v>44321</c:v>
                </c:pt>
                <c:pt idx="224">
                  <c:v>44328</c:v>
                </c:pt>
                <c:pt idx="225">
                  <c:v>44335</c:v>
                </c:pt>
                <c:pt idx="226">
                  <c:v>44342</c:v>
                </c:pt>
                <c:pt idx="227">
                  <c:v>44349</c:v>
                </c:pt>
                <c:pt idx="228">
                  <c:v>44356</c:v>
                </c:pt>
                <c:pt idx="229">
                  <c:v>44363</c:v>
                </c:pt>
                <c:pt idx="230">
                  <c:v>44370</c:v>
                </c:pt>
                <c:pt idx="231">
                  <c:v>44377</c:v>
                </c:pt>
                <c:pt idx="232">
                  <c:v>44384</c:v>
                </c:pt>
                <c:pt idx="233">
                  <c:v>44391</c:v>
                </c:pt>
                <c:pt idx="234">
                  <c:v>44398</c:v>
                </c:pt>
                <c:pt idx="235">
                  <c:v>44405</c:v>
                </c:pt>
                <c:pt idx="236">
                  <c:v>44412</c:v>
                </c:pt>
                <c:pt idx="237">
                  <c:v>44419</c:v>
                </c:pt>
                <c:pt idx="238">
                  <c:v>44426</c:v>
                </c:pt>
                <c:pt idx="239">
                  <c:v>44433</c:v>
                </c:pt>
                <c:pt idx="240">
                  <c:v>44440</c:v>
                </c:pt>
                <c:pt idx="241">
                  <c:v>44447</c:v>
                </c:pt>
                <c:pt idx="242">
                  <c:v>44454</c:v>
                </c:pt>
                <c:pt idx="243">
                  <c:v>44461</c:v>
                </c:pt>
                <c:pt idx="244">
                  <c:v>44468</c:v>
                </c:pt>
                <c:pt idx="245">
                  <c:v>44475</c:v>
                </c:pt>
                <c:pt idx="246">
                  <c:v>44482</c:v>
                </c:pt>
                <c:pt idx="247">
                  <c:v>44489</c:v>
                </c:pt>
                <c:pt idx="248">
                  <c:v>44496</c:v>
                </c:pt>
                <c:pt idx="249">
                  <c:v>44503</c:v>
                </c:pt>
                <c:pt idx="250">
                  <c:v>44510</c:v>
                </c:pt>
                <c:pt idx="251">
                  <c:v>44517</c:v>
                </c:pt>
                <c:pt idx="252">
                  <c:v>44524</c:v>
                </c:pt>
                <c:pt idx="253">
                  <c:v>44531</c:v>
                </c:pt>
                <c:pt idx="254">
                  <c:v>44538</c:v>
                </c:pt>
                <c:pt idx="255">
                  <c:v>44545</c:v>
                </c:pt>
                <c:pt idx="256">
                  <c:v>44552</c:v>
                </c:pt>
                <c:pt idx="257">
                  <c:v>44559</c:v>
                </c:pt>
                <c:pt idx="258">
                  <c:v>44566</c:v>
                </c:pt>
                <c:pt idx="259">
                  <c:v>44573</c:v>
                </c:pt>
                <c:pt idx="260">
                  <c:v>44580</c:v>
                </c:pt>
                <c:pt idx="261">
                  <c:v>44587</c:v>
                </c:pt>
                <c:pt idx="262">
                  <c:v>44594</c:v>
                </c:pt>
                <c:pt idx="263">
                  <c:v>44601</c:v>
                </c:pt>
                <c:pt idx="264">
                  <c:v>44608</c:v>
                </c:pt>
                <c:pt idx="265">
                  <c:v>44615</c:v>
                </c:pt>
                <c:pt idx="266">
                  <c:v>44622</c:v>
                </c:pt>
                <c:pt idx="267">
                  <c:v>44629</c:v>
                </c:pt>
                <c:pt idx="268">
                  <c:v>44636</c:v>
                </c:pt>
                <c:pt idx="269">
                  <c:v>44643</c:v>
                </c:pt>
                <c:pt idx="270">
                  <c:v>44650</c:v>
                </c:pt>
                <c:pt idx="271">
                  <c:v>0</c:v>
                </c:pt>
                <c:pt idx="272">
                  <c:v>0</c:v>
                </c:pt>
                <c:pt idx="273">
                  <c:v>0</c:v>
                </c:pt>
                <c:pt idx="274">
                  <c:v>0</c:v>
                </c:pt>
                <c:pt idx="275">
                  <c:v>0</c:v>
                </c:pt>
                <c:pt idx="276">
                  <c:v>0</c:v>
                </c:pt>
                <c:pt idx="277">
                  <c:v>0</c:v>
                </c:pt>
                <c:pt idx="278">
                  <c:v>0</c:v>
                </c:pt>
                <c:pt idx="279">
                  <c:v>0</c:v>
                </c:pt>
              </c:numCache>
            </c:numRef>
          </c:cat>
          <c:val>
            <c:numRef>
              <c:f>'[1]Գրաֆիկ 36'!$D$2:$D$281</c:f>
              <c:numCache>
                <c:formatCode>General</c:formatCode>
                <c:ptCount val="28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numCache>
            </c:numRef>
          </c:val>
          <c:smooth val="0"/>
          <c:extLst>
            <c:ext xmlns:c16="http://schemas.microsoft.com/office/drawing/2014/chart" uri="{C3380CC4-5D6E-409C-BE32-E72D297353CC}">
              <c16:uniqueId val="{00000002-8936-41DB-81C8-AB422FBB222F}"/>
            </c:ext>
          </c:extLst>
        </c:ser>
        <c:ser>
          <c:idx val="4"/>
          <c:order val="3"/>
          <c:tx>
            <c:strRef>
              <c:f>'Chart 50'!$D$1</c:f>
              <c:strCache>
                <c:ptCount val="1"/>
                <c:pt idx="0">
                  <c:v>CBA refinancing rate</c:v>
                </c:pt>
              </c:strCache>
            </c:strRef>
          </c:tx>
          <c:spPr>
            <a:ln w="12700">
              <a:prstDash val="solid"/>
            </a:ln>
          </c:spPr>
          <c:marker>
            <c:symbol val="none"/>
          </c:marker>
          <c:cat>
            <c:numRef>
              <c:f>'Chart 50'!$A$2:$A$324</c:f>
              <c:numCache>
                <c:formatCode>[$-409]dd\-mmm\-yy;@</c:formatCode>
                <c:ptCount val="322"/>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pt idx="219">
                  <c:v>44300</c:v>
                </c:pt>
                <c:pt idx="220">
                  <c:v>44307</c:v>
                </c:pt>
                <c:pt idx="221">
                  <c:v>44314</c:v>
                </c:pt>
                <c:pt idx="222">
                  <c:v>44321</c:v>
                </c:pt>
                <c:pt idx="223">
                  <c:v>44328</c:v>
                </c:pt>
                <c:pt idx="224">
                  <c:v>44335</c:v>
                </c:pt>
                <c:pt idx="225">
                  <c:v>44342</c:v>
                </c:pt>
                <c:pt idx="226">
                  <c:v>44349</c:v>
                </c:pt>
                <c:pt idx="227">
                  <c:v>44356</c:v>
                </c:pt>
                <c:pt idx="228">
                  <c:v>44363</c:v>
                </c:pt>
                <c:pt idx="229">
                  <c:v>44370</c:v>
                </c:pt>
                <c:pt idx="230">
                  <c:v>44377</c:v>
                </c:pt>
                <c:pt idx="231">
                  <c:v>44384</c:v>
                </c:pt>
                <c:pt idx="232">
                  <c:v>44391</c:v>
                </c:pt>
                <c:pt idx="233">
                  <c:v>44398</c:v>
                </c:pt>
                <c:pt idx="234">
                  <c:v>44405</c:v>
                </c:pt>
                <c:pt idx="235">
                  <c:v>44412</c:v>
                </c:pt>
                <c:pt idx="236">
                  <c:v>44419</c:v>
                </c:pt>
                <c:pt idx="237">
                  <c:v>44426</c:v>
                </c:pt>
                <c:pt idx="238">
                  <c:v>44433</c:v>
                </c:pt>
                <c:pt idx="239">
                  <c:v>44440</c:v>
                </c:pt>
                <c:pt idx="240">
                  <c:v>44447</c:v>
                </c:pt>
                <c:pt idx="241">
                  <c:v>44454</c:v>
                </c:pt>
                <c:pt idx="242">
                  <c:v>44461</c:v>
                </c:pt>
                <c:pt idx="243">
                  <c:v>44468</c:v>
                </c:pt>
                <c:pt idx="244">
                  <c:v>44475</c:v>
                </c:pt>
                <c:pt idx="245">
                  <c:v>44482</c:v>
                </c:pt>
                <c:pt idx="246">
                  <c:v>44489</c:v>
                </c:pt>
                <c:pt idx="247">
                  <c:v>44496</c:v>
                </c:pt>
                <c:pt idx="248">
                  <c:v>44503</c:v>
                </c:pt>
                <c:pt idx="249">
                  <c:v>44510</c:v>
                </c:pt>
                <c:pt idx="250">
                  <c:v>44517</c:v>
                </c:pt>
                <c:pt idx="251">
                  <c:v>44524</c:v>
                </c:pt>
                <c:pt idx="252">
                  <c:v>44531</c:v>
                </c:pt>
                <c:pt idx="253">
                  <c:v>44538</c:v>
                </c:pt>
                <c:pt idx="254">
                  <c:v>44545</c:v>
                </c:pt>
                <c:pt idx="255">
                  <c:v>44552</c:v>
                </c:pt>
                <c:pt idx="256">
                  <c:v>44559</c:v>
                </c:pt>
                <c:pt idx="257">
                  <c:v>44566</c:v>
                </c:pt>
                <c:pt idx="258">
                  <c:v>44573</c:v>
                </c:pt>
                <c:pt idx="259">
                  <c:v>44580</c:v>
                </c:pt>
                <c:pt idx="260">
                  <c:v>44587</c:v>
                </c:pt>
                <c:pt idx="261">
                  <c:v>44594</c:v>
                </c:pt>
                <c:pt idx="262">
                  <c:v>44601</c:v>
                </c:pt>
                <c:pt idx="263">
                  <c:v>44608</c:v>
                </c:pt>
                <c:pt idx="264">
                  <c:v>44615</c:v>
                </c:pt>
                <c:pt idx="265">
                  <c:v>44622</c:v>
                </c:pt>
                <c:pt idx="266">
                  <c:v>44629</c:v>
                </c:pt>
                <c:pt idx="267">
                  <c:v>44636</c:v>
                </c:pt>
                <c:pt idx="268">
                  <c:v>44643</c:v>
                </c:pt>
                <c:pt idx="269">
                  <c:v>44650</c:v>
                </c:pt>
                <c:pt idx="270">
                  <c:v>44657</c:v>
                </c:pt>
                <c:pt idx="271">
                  <c:v>44664</c:v>
                </c:pt>
                <c:pt idx="272">
                  <c:v>44671</c:v>
                </c:pt>
                <c:pt idx="273">
                  <c:v>44678</c:v>
                </c:pt>
                <c:pt idx="274">
                  <c:v>44685</c:v>
                </c:pt>
                <c:pt idx="275">
                  <c:v>44692</c:v>
                </c:pt>
                <c:pt idx="276">
                  <c:v>44699</c:v>
                </c:pt>
                <c:pt idx="277">
                  <c:v>44706</c:v>
                </c:pt>
                <c:pt idx="278">
                  <c:v>44713</c:v>
                </c:pt>
                <c:pt idx="279">
                  <c:v>44720</c:v>
                </c:pt>
                <c:pt idx="280">
                  <c:v>44727</c:v>
                </c:pt>
                <c:pt idx="281">
                  <c:v>44734</c:v>
                </c:pt>
                <c:pt idx="282">
                  <c:v>44741</c:v>
                </c:pt>
                <c:pt idx="283">
                  <c:v>44748</c:v>
                </c:pt>
                <c:pt idx="284">
                  <c:v>44755</c:v>
                </c:pt>
                <c:pt idx="285">
                  <c:v>44762</c:v>
                </c:pt>
                <c:pt idx="286">
                  <c:v>44769</c:v>
                </c:pt>
                <c:pt idx="287">
                  <c:v>44776</c:v>
                </c:pt>
                <c:pt idx="288">
                  <c:v>44783</c:v>
                </c:pt>
                <c:pt idx="289">
                  <c:v>44790</c:v>
                </c:pt>
                <c:pt idx="290">
                  <c:v>44797</c:v>
                </c:pt>
                <c:pt idx="291">
                  <c:v>44804</c:v>
                </c:pt>
                <c:pt idx="292">
                  <c:v>44811</c:v>
                </c:pt>
                <c:pt idx="293">
                  <c:v>44818</c:v>
                </c:pt>
                <c:pt idx="294">
                  <c:v>44825</c:v>
                </c:pt>
                <c:pt idx="295">
                  <c:v>44832</c:v>
                </c:pt>
                <c:pt idx="296">
                  <c:v>44839</c:v>
                </c:pt>
                <c:pt idx="297">
                  <c:v>44846</c:v>
                </c:pt>
                <c:pt idx="298">
                  <c:v>44853</c:v>
                </c:pt>
                <c:pt idx="299">
                  <c:v>44860</c:v>
                </c:pt>
                <c:pt idx="300">
                  <c:v>44867</c:v>
                </c:pt>
                <c:pt idx="301">
                  <c:v>44874</c:v>
                </c:pt>
                <c:pt idx="302">
                  <c:v>44881</c:v>
                </c:pt>
                <c:pt idx="303">
                  <c:v>44888</c:v>
                </c:pt>
                <c:pt idx="304">
                  <c:v>44895</c:v>
                </c:pt>
                <c:pt idx="305">
                  <c:v>44902</c:v>
                </c:pt>
                <c:pt idx="306">
                  <c:v>44909</c:v>
                </c:pt>
                <c:pt idx="307">
                  <c:v>44916</c:v>
                </c:pt>
                <c:pt idx="308">
                  <c:v>44923</c:v>
                </c:pt>
                <c:pt idx="309">
                  <c:v>44930</c:v>
                </c:pt>
                <c:pt idx="310">
                  <c:v>44937</c:v>
                </c:pt>
                <c:pt idx="311">
                  <c:v>44944</c:v>
                </c:pt>
                <c:pt idx="312">
                  <c:v>44951</c:v>
                </c:pt>
                <c:pt idx="313">
                  <c:v>44958</c:v>
                </c:pt>
                <c:pt idx="314">
                  <c:v>44965</c:v>
                </c:pt>
                <c:pt idx="315">
                  <c:v>44972</c:v>
                </c:pt>
                <c:pt idx="316">
                  <c:v>44979</c:v>
                </c:pt>
                <c:pt idx="317">
                  <c:v>44986</c:v>
                </c:pt>
                <c:pt idx="318">
                  <c:v>44994</c:v>
                </c:pt>
                <c:pt idx="319">
                  <c:v>45000</c:v>
                </c:pt>
                <c:pt idx="320">
                  <c:v>45007</c:v>
                </c:pt>
                <c:pt idx="321">
                  <c:v>45014</c:v>
                </c:pt>
              </c:numCache>
            </c:numRef>
          </c:cat>
          <c:val>
            <c:numRef>
              <c:f>'Chart 50'!$D$2:$D$324</c:f>
              <c:numCache>
                <c:formatCode>_(* #,##0.0_);_(* \(#,##0.0\);_(* "-"??_);_(@_)</c:formatCode>
                <c:ptCount val="322"/>
                <c:pt idx="0">
                  <c:v>6.25</c:v>
                </c:pt>
                <c:pt idx="1">
                  <c:v>6.25</c:v>
                </c:pt>
                <c:pt idx="2">
                  <c:v>6.25</c:v>
                </c:pt>
                <c:pt idx="3">
                  <c:v>6.25</c:v>
                </c:pt>
                <c:pt idx="4">
                  <c:v>6.25</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pt idx="25">
                  <c:v>6</c:v>
                </c:pt>
                <c:pt idx="26">
                  <c:v>6</c:v>
                </c:pt>
                <c:pt idx="27">
                  <c:v>6</c:v>
                </c:pt>
                <c:pt idx="28">
                  <c:v>6</c:v>
                </c:pt>
                <c:pt idx="29">
                  <c:v>6</c:v>
                </c:pt>
                <c:pt idx="30">
                  <c:v>6</c:v>
                </c:pt>
                <c:pt idx="31">
                  <c:v>6</c:v>
                </c:pt>
                <c:pt idx="32">
                  <c:v>6</c:v>
                </c:pt>
                <c:pt idx="33">
                  <c:v>6</c:v>
                </c:pt>
                <c:pt idx="34">
                  <c:v>6</c:v>
                </c:pt>
                <c:pt idx="35">
                  <c:v>6</c:v>
                </c:pt>
                <c:pt idx="36">
                  <c:v>6</c:v>
                </c:pt>
                <c:pt idx="37">
                  <c:v>6</c:v>
                </c:pt>
                <c:pt idx="38">
                  <c:v>6</c:v>
                </c:pt>
                <c:pt idx="39">
                  <c:v>6</c:v>
                </c:pt>
                <c:pt idx="40">
                  <c:v>6</c:v>
                </c:pt>
                <c:pt idx="41">
                  <c:v>6</c:v>
                </c:pt>
                <c:pt idx="42">
                  <c:v>6</c:v>
                </c:pt>
                <c:pt idx="43">
                  <c:v>6</c:v>
                </c:pt>
                <c:pt idx="44">
                  <c:v>6</c:v>
                </c:pt>
                <c:pt idx="45">
                  <c:v>6</c:v>
                </c:pt>
                <c:pt idx="46">
                  <c:v>6</c:v>
                </c:pt>
                <c:pt idx="47">
                  <c:v>6</c:v>
                </c:pt>
                <c:pt idx="48">
                  <c:v>6</c:v>
                </c:pt>
                <c:pt idx="49">
                  <c:v>6</c:v>
                </c:pt>
                <c:pt idx="50">
                  <c:v>6</c:v>
                </c:pt>
                <c:pt idx="51">
                  <c:v>6</c:v>
                </c:pt>
                <c:pt idx="52">
                  <c:v>6</c:v>
                </c:pt>
                <c:pt idx="53">
                  <c:v>6</c:v>
                </c:pt>
                <c:pt idx="54">
                  <c:v>6</c:v>
                </c:pt>
                <c:pt idx="55">
                  <c:v>6</c:v>
                </c:pt>
                <c:pt idx="56">
                  <c:v>6</c:v>
                </c:pt>
                <c:pt idx="57">
                  <c:v>6</c:v>
                </c:pt>
                <c:pt idx="58">
                  <c:v>6</c:v>
                </c:pt>
                <c:pt idx="59">
                  <c:v>6</c:v>
                </c:pt>
                <c:pt idx="60">
                  <c:v>6</c:v>
                </c:pt>
                <c:pt idx="61">
                  <c:v>6</c:v>
                </c:pt>
                <c:pt idx="62">
                  <c:v>6</c:v>
                </c:pt>
                <c:pt idx="63">
                  <c:v>6</c:v>
                </c:pt>
                <c:pt idx="64">
                  <c:v>6</c:v>
                </c:pt>
                <c:pt idx="65">
                  <c:v>6</c:v>
                </c:pt>
                <c:pt idx="66">
                  <c:v>6</c:v>
                </c:pt>
                <c:pt idx="67">
                  <c:v>6</c:v>
                </c:pt>
                <c:pt idx="68">
                  <c:v>6</c:v>
                </c:pt>
                <c:pt idx="69">
                  <c:v>6</c:v>
                </c:pt>
                <c:pt idx="70">
                  <c:v>6</c:v>
                </c:pt>
                <c:pt idx="71">
                  <c:v>6</c:v>
                </c:pt>
                <c:pt idx="72">
                  <c:v>6</c:v>
                </c:pt>
                <c:pt idx="73">
                  <c:v>6</c:v>
                </c:pt>
                <c:pt idx="74">
                  <c:v>6</c:v>
                </c:pt>
                <c:pt idx="75">
                  <c:v>6</c:v>
                </c:pt>
                <c:pt idx="76">
                  <c:v>6</c:v>
                </c:pt>
                <c:pt idx="77">
                  <c:v>6</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5.75</c:v>
                </c:pt>
                <c:pt idx="106">
                  <c:v>5.75</c:v>
                </c:pt>
                <c:pt idx="107">
                  <c:v>5.75</c:v>
                </c:pt>
                <c:pt idx="108">
                  <c:v>5.75</c:v>
                </c:pt>
                <c:pt idx="109">
                  <c:v>5.75</c:v>
                </c:pt>
                <c:pt idx="110">
                  <c:v>5.75</c:v>
                </c:pt>
                <c:pt idx="111">
                  <c:v>5.75</c:v>
                </c:pt>
                <c:pt idx="112">
                  <c:v>5.75</c:v>
                </c:pt>
                <c:pt idx="113">
                  <c:v>5.75</c:v>
                </c:pt>
                <c:pt idx="114">
                  <c:v>5.75</c:v>
                </c:pt>
                <c:pt idx="115">
                  <c:v>5.75</c:v>
                </c:pt>
                <c:pt idx="116">
                  <c:v>5.75</c:v>
                </c:pt>
                <c:pt idx="117">
                  <c:v>5.75</c:v>
                </c:pt>
                <c:pt idx="118">
                  <c:v>5.75</c:v>
                </c:pt>
                <c:pt idx="119">
                  <c:v>5.75</c:v>
                </c:pt>
                <c:pt idx="120">
                  <c:v>5.75</c:v>
                </c:pt>
                <c:pt idx="121">
                  <c:v>5.75</c:v>
                </c:pt>
                <c:pt idx="122">
                  <c:v>5.75</c:v>
                </c:pt>
                <c:pt idx="123">
                  <c:v>5.75</c:v>
                </c:pt>
                <c:pt idx="124">
                  <c:v>5.75</c:v>
                </c:pt>
                <c:pt idx="125">
                  <c:v>5.75</c:v>
                </c:pt>
                <c:pt idx="126">
                  <c:v>5.75</c:v>
                </c:pt>
                <c:pt idx="127">
                  <c:v>5.75</c:v>
                </c:pt>
                <c:pt idx="128">
                  <c:v>5.75</c:v>
                </c:pt>
                <c:pt idx="129">
                  <c:v>5.75</c:v>
                </c:pt>
                <c:pt idx="130">
                  <c:v>5.75</c:v>
                </c:pt>
                <c:pt idx="131">
                  <c:v>5.75</c:v>
                </c:pt>
                <c:pt idx="132">
                  <c:v>5.75</c:v>
                </c:pt>
                <c:pt idx="133">
                  <c:v>5.75</c:v>
                </c:pt>
                <c:pt idx="134">
                  <c:v>5.75</c:v>
                </c:pt>
                <c:pt idx="135">
                  <c:v>5.75</c:v>
                </c:pt>
                <c:pt idx="136">
                  <c:v>5.75</c:v>
                </c:pt>
                <c:pt idx="137">
                  <c:v>5.5</c:v>
                </c:pt>
                <c:pt idx="138">
                  <c:v>5.5</c:v>
                </c:pt>
                <c:pt idx="139">
                  <c:v>5.5</c:v>
                </c:pt>
                <c:pt idx="140">
                  <c:v>5.5</c:v>
                </c:pt>
                <c:pt idx="141">
                  <c:v>5.5</c:v>
                </c:pt>
                <c:pt idx="142">
                  <c:v>5.5</c:v>
                </c:pt>
                <c:pt idx="143">
                  <c:v>5.5</c:v>
                </c:pt>
                <c:pt idx="144">
                  <c:v>5.5</c:v>
                </c:pt>
                <c:pt idx="145">
                  <c:v>5.5</c:v>
                </c:pt>
                <c:pt idx="146">
                  <c:v>5.5</c:v>
                </c:pt>
                <c:pt idx="147">
                  <c:v>5.5</c:v>
                </c:pt>
                <c:pt idx="148">
                  <c:v>5.5</c:v>
                </c:pt>
                <c:pt idx="149">
                  <c:v>5.5</c:v>
                </c:pt>
                <c:pt idx="150">
                  <c:v>5.5</c:v>
                </c:pt>
                <c:pt idx="151">
                  <c:v>5.5</c:v>
                </c:pt>
                <c:pt idx="152">
                  <c:v>5.5</c:v>
                </c:pt>
                <c:pt idx="153">
                  <c:v>5.5</c:v>
                </c:pt>
                <c:pt idx="154">
                  <c:v>5.5</c:v>
                </c:pt>
                <c:pt idx="155">
                  <c:v>5.5</c:v>
                </c:pt>
                <c:pt idx="156">
                  <c:v>5.5</c:v>
                </c:pt>
                <c:pt idx="157">
                  <c:v>5.5</c:v>
                </c:pt>
                <c:pt idx="158">
                  <c:v>5.5</c:v>
                </c:pt>
                <c:pt idx="159">
                  <c:v>5.5</c:v>
                </c:pt>
                <c:pt idx="160">
                  <c:v>5.5</c:v>
                </c:pt>
                <c:pt idx="161">
                  <c:v>5.5</c:v>
                </c:pt>
                <c:pt idx="162">
                  <c:v>5.5</c:v>
                </c:pt>
                <c:pt idx="163">
                  <c:v>5.5</c:v>
                </c:pt>
                <c:pt idx="164">
                  <c:v>5.25</c:v>
                </c:pt>
                <c:pt idx="165">
                  <c:v>5.25</c:v>
                </c:pt>
                <c:pt idx="166">
                  <c:v>5.25</c:v>
                </c:pt>
                <c:pt idx="167">
                  <c:v>5.25</c:v>
                </c:pt>
                <c:pt idx="168">
                  <c:v>5.25</c:v>
                </c:pt>
                <c:pt idx="169">
                  <c:v>5.25</c:v>
                </c:pt>
                <c:pt idx="170">
                  <c:v>5</c:v>
                </c:pt>
                <c:pt idx="171">
                  <c:v>5</c:v>
                </c:pt>
                <c:pt idx="172">
                  <c:v>5</c:v>
                </c:pt>
                <c:pt idx="173">
                  <c:v>5</c:v>
                </c:pt>
                <c:pt idx="174">
                  <c:v>5</c:v>
                </c:pt>
                <c:pt idx="175">
                  <c:v>5</c:v>
                </c:pt>
                <c:pt idx="176">
                  <c:v>5</c:v>
                </c:pt>
                <c:pt idx="177">
                  <c:v>4.5</c:v>
                </c:pt>
                <c:pt idx="178">
                  <c:v>4.5</c:v>
                </c:pt>
                <c:pt idx="179">
                  <c:v>4.5</c:v>
                </c:pt>
                <c:pt idx="180">
                  <c:v>4.5</c:v>
                </c:pt>
                <c:pt idx="181">
                  <c:v>4.5</c:v>
                </c:pt>
                <c:pt idx="182">
                  <c:v>4.5</c:v>
                </c:pt>
                <c:pt idx="183">
                  <c:v>4.5</c:v>
                </c:pt>
                <c:pt idx="184">
                  <c:v>4.5</c:v>
                </c:pt>
                <c:pt idx="185">
                  <c:v>4.5</c:v>
                </c:pt>
                <c:pt idx="186">
                  <c:v>4.5</c:v>
                </c:pt>
                <c:pt idx="187">
                  <c:v>4.5</c:v>
                </c:pt>
                <c:pt idx="188">
                  <c:v>4.5</c:v>
                </c:pt>
                <c:pt idx="189">
                  <c:v>4.5</c:v>
                </c:pt>
                <c:pt idx="190">
                  <c:v>4.25</c:v>
                </c:pt>
                <c:pt idx="191">
                  <c:v>4.25</c:v>
                </c:pt>
                <c:pt idx="192">
                  <c:v>4.25</c:v>
                </c:pt>
                <c:pt idx="193">
                  <c:v>4.25</c:v>
                </c:pt>
                <c:pt idx="194">
                  <c:v>4.25</c:v>
                </c:pt>
                <c:pt idx="195">
                  <c:v>4.25</c:v>
                </c:pt>
                <c:pt idx="196">
                  <c:v>4.25</c:v>
                </c:pt>
                <c:pt idx="197">
                  <c:v>4.25</c:v>
                </c:pt>
                <c:pt idx="198">
                  <c:v>4.25</c:v>
                </c:pt>
                <c:pt idx="199">
                  <c:v>4.25</c:v>
                </c:pt>
                <c:pt idx="200">
                  <c:v>4.25</c:v>
                </c:pt>
                <c:pt idx="201">
                  <c:v>4.25</c:v>
                </c:pt>
                <c:pt idx="202">
                  <c:v>4.25</c:v>
                </c:pt>
                <c:pt idx="203">
                  <c:v>5.25</c:v>
                </c:pt>
                <c:pt idx="204">
                  <c:v>5.25</c:v>
                </c:pt>
                <c:pt idx="205">
                  <c:v>5.25</c:v>
                </c:pt>
                <c:pt idx="206">
                  <c:v>5.25</c:v>
                </c:pt>
                <c:pt idx="207">
                  <c:v>5.25</c:v>
                </c:pt>
                <c:pt idx="208">
                  <c:v>5.25</c:v>
                </c:pt>
                <c:pt idx="209">
                  <c:v>5.25</c:v>
                </c:pt>
                <c:pt idx="210">
                  <c:v>5.5</c:v>
                </c:pt>
                <c:pt idx="211">
                  <c:v>5.5</c:v>
                </c:pt>
                <c:pt idx="212">
                  <c:v>5.5</c:v>
                </c:pt>
                <c:pt idx="213">
                  <c:v>5.5</c:v>
                </c:pt>
                <c:pt idx="214">
                  <c:v>5.5</c:v>
                </c:pt>
                <c:pt idx="215">
                  <c:v>5.5</c:v>
                </c:pt>
                <c:pt idx="216">
                  <c:v>5.5</c:v>
                </c:pt>
                <c:pt idx="217">
                  <c:v>5.5</c:v>
                </c:pt>
                <c:pt idx="218">
                  <c:v>5.5</c:v>
                </c:pt>
                <c:pt idx="219">
                  <c:v>5.5</c:v>
                </c:pt>
                <c:pt idx="220">
                  <c:v>5.5</c:v>
                </c:pt>
                <c:pt idx="221">
                  <c:v>5.5</c:v>
                </c:pt>
                <c:pt idx="222">
                  <c:v>6</c:v>
                </c:pt>
                <c:pt idx="223">
                  <c:v>6</c:v>
                </c:pt>
                <c:pt idx="224">
                  <c:v>6</c:v>
                </c:pt>
                <c:pt idx="225">
                  <c:v>6</c:v>
                </c:pt>
                <c:pt idx="226">
                  <c:v>6</c:v>
                </c:pt>
                <c:pt idx="227">
                  <c:v>6</c:v>
                </c:pt>
                <c:pt idx="228">
                  <c:v>6.5</c:v>
                </c:pt>
                <c:pt idx="229">
                  <c:v>6.5</c:v>
                </c:pt>
                <c:pt idx="230">
                  <c:v>6.5</c:v>
                </c:pt>
                <c:pt idx="231">
                  <c:v>6.5</c:v>
                </c:pt>
                <c:pt idx="232">
                  <c:v>6.5</c:v>
                </c:pt>
                <c:pt idx="233">
                  <c:v>6.5</c:v>
                </c:pt>
                <c:pt idx="234">
                  <c:v>6.5</c:v>
                </c:pt>
                <c:pt idx="235">
                  <c:v>7</c:v>
                </c:pt>
                <c:pt idx="236">
                  <c:v>7</c:v>
                </c:pt>
                <c:pt idx="237">
                  <c:v>7</c:v>
                </c:pt>
                <c:pt idx="238">
                  <c:v>7</c:v>
                </c:pt>
                <c:pt idx="239">
                  <c:v>7</c:v>
                </c:pt>
                <c:pt idx="240">
                  <c:v>7</c:v>
                </c:pt>
                <c:pt idx="241">
                  <c:v>7.25</c:v>
                </c:pt>
                <c:pt idx="242">
                  <c:v>7.25</c:v>
                </c:pt>
                <c:pt idx="243">
                  <c:v>7.25</c:v>
                </c:pt>
                <c:pt idx="244">
                  <c:v>7.25</c:v>
                </c:pt>
                <c:pt idx="245">
                  <c:v>7.25</c:v>
                </c:pt>
                <c:pt idx="246">
                  <c:v>7.25</c:v>
                </c:pt>
                <c:pt idx="247">
                  <c:v>7.25</c:v>
                </c:pt>
                <c:pt idx="248">
                  <c:v>7.25</c:v>
                </c:pt>
                <c:pt idx="249">
                  <c:v>7.25</c:v>
                </c:pt>
                <c:pt idx="250">
                  <c:v>7.25</c:v>
                </c:pt>
                <c:pt idx="251">
                  <c:v>7.25</c:v>
                </c:pt>
                <c:pt idx="252">
                  <c:v>7.25</c:v>
                </c:pt>
                <c:pt idx="253">
                  <c:v>7.25</c:v>
                </c:pt>
                <c:pt idx="254">
                  <c:v>7.75</c:v>
                </c:pt>
                <c:pt idx="255">
                  <c:v>7.75</c:v>
                </c:pt>
                <c:pt idx="256">
                  <c:v>7.75</c:v>
                </c:pt>
                <c:pt idx="257">
                  <c:v>7.75</c:v>
                </c:pt>
                <c:pt idx="258">
                  <c:v>7.75</c:v>
                </c:pt>
                <c:pt idx="259">
                  <c:v>7.75</c:v>
                </c:pt>
                <c:pt idx="260">
                  <c:v>7.75</c:v>
                </c:pt>
                <c:pt idx="261">
                  <c:v>8</c:v>
                </c:pt>
                <c:pt idx="262">
                  <c:v>8</c:v>
                </c:pt>
                <c:pt idx="263">
                  <c:v>8</c:v>
                </c:pt>
                <c:pt idx="264">
                  <c:v>8</c:v>
                </c:pt>
                <c:pt idx="265">
                  <c:v>8</c:v>
                </c:pt>
                <c:pt idx="266">
                  <c:v>8</c:v>
                </c:pt>
                <c:pt idx="267">
                  <c:v>9.25</c:v>
                </c:pt>
                <c:pt idx="268">
                  <c:v>9.25</c:v>
                </c:pt>
                <c:pt idx="269">
                  <c:v>9.25</c:v>
                </c:pt>
                <c:pt idx="270">
                  <c:v>9.25</c:v>
                </c:pt>
                <c:pt idx="271">
                  <c:v>9.25</c:v>
                </c:pt>
                <c:pt idx="272">
                  <c:v>9.25</c:v>
                </c:pt>
                <c:pt idx="273">
                  <c:v>9.25</c:v>
                </c:pt>
                <c:pt idx="274">
                  <c:v>9.25</c:v>
                </c:pt>
                <c:pt idx="275">
                  <c:v>9.25</c:v>
                </c:pt>
                <c:pt idx="276">
                  <c:v>9.25</c:v>
                </c:pt>
                <c:pt idx="277">
                  <c:v>9.25</c:v>
                </c:pt>
                <c:pt idx="278">
                  <c:v>9.25</c:v>
                </c:pt>
                <c:pt idx="279">
                  <c:v>9.25</c:v>
                </c:pt>
                <c:pt idx="280">
                  <c:v>9.25</c:v>
                </c:pt>
                <c:pt idx="281">
                  <c:v>9.25</c:v>
                </c:pt>
                <c:pt idx="282">
                  <c:v>9.25</c:v>
                </c:pt>
                <c:pt idx="283">
                  <c:v>9.25</c:v>
                </c:pt>
                <c:pt idx="284">
                  <c:v>9.25</c:v>
                </c:pt>
                <c:pt idx="285">
                  <c:v>9.25</c:v>
                </c:pt>
                <c:pt idx="286">
                  <c:v>9.25</c:v>
                </c:pt>
                <c:pt idx="287">
                  <c:v>9.5</c:v>
                </c:pt>
                <c:pt idx="288">
                  <c:v>9.5</c:v>
                </c:pt>
                <c:pt idx="289">
                  <c:v>9.5</c:v>
                </c:pt>
                <c:pt idx="290">
                  <c:v>9.5</c:v>
                </c:pt>
                <c:pt idx="291">
                  <c:v>9.5</c:v>
                </c:pt>
                <c:pt idx="292">
                  <c:v>9.5</c:v>
                </c:pt>
                <c:pt idx="293">
                  <c:v>10</c:v>
                </c:pt>
                <c:pt idx="294">
                  <c:v>10</c:v>
                </c:pt>
                <c:pt idx="295">
                  <c:v>10</c:v>
                </c:pt>
                <c:pt idx="296">
                  <c:v>10</c:v>
                </c:pt>
                <c:pt idx="297">
                  <c:v>10</c:v>
                </c:pt>
                <c:pt idx="298">
                  <c:v>10</c:v>
                </c:pt>
                <c:pt idx="299">
                  <c:v>10</c:v>
                </c:pt>
                <c:pt idx="300">
                  <c:v>10.5</c:v>
                </c:pt>
                <c:pt idx="301">
                  <c:v>10.5</c:v>
                </c:pt>
                <c:pt idx="302">
                  <c:v>10.5</c:v>
                </c:pt>
                <c:pt idx="303">
                  <c:v>10.5</c:v>
                </c:pt>
                <c:pt idx="304">
                  <c:v>10.5</c:v>
                </c:pt>
                <c:pt idx="305">
                  <c:v>10.5</c:v>
                </c:pt>
                <c:pt idx="306">
                  <c:v>10.75</c:v>
                </c:pt>
                <c:pt idx="307">
                  <c:v>10.75</c:v>
                </c:pt>
                <c:pt idx="308">
                  <c:v>10.75</c:v>
                </c:pt>
                <c:pt idx="309" formatCode="_(* #,##0.00_);_(* \(#,##0.00\);_(* &quot;-&quot;??_);_(@_)">
                  <c:v>10.75</c:v>
                </c:pt>
                <c:pt idx="310" formatCode="_(* #,##0.00_);_(* \(#,##0.00\);_(* &quot;-&quot;??_);_(@_)">
                  <c:v>10.75</c:v>
                </c:pt>
                <c:pt idx="311" formatCode="_(* #,##0.00_);_(* \(#,##0.00\);_(* &quot;-&quot;??_);_(@_)">
                  <c:v>10.75</c:v>
                </c:pt>
                <c:pt idx="312" formatCode="_(* #,##0.00_);_(* \(#,##0.00\);_(* &quot;-&quot;??_);_(@_)">
                  <c:v>10.75</c:v>
                </c:pt>
                <c:pt idx="313" formatCode="_(* #,##0.00_);_(* \(#,##0.00\);_(* &quot;-&quot;??_);_(@_)">
                  <c:v>10.75</c:v>
                </c:pt>
                <c:pt idx="314" formatCode="_(* #,##0.00_);_(* \(#,##0.00\);_(* &quot;-&quot;??_);_(@_)">
                  <c:v>10.75</c:v>
                </c:pt>
                <c:pt idx="315" formatCode="_(* #,##0.00_);_(* \(#,##0.00\);_(* &quot;-&quot;??_);_(@_)">
                  <c:v>10.75</c:v>
                </c:pt>
                <c:pt idx="316" formatCode="_(* #,##0.00_);_(* \(#,##0.00\);_(* &quot;-&quot;??_);_(@_)">
                  <c:v>10.75</c:v>
                </c:pt>
                <c:pt idx="317" formatCode="_(* #,##0.00_);_(* \(#,##0.00\);_(* &quot;-&quot;??_);_(@_)">
                  <c:v>10.75</c:v>
                </c:pt>
                <c:pt idx="318" formatCode="_(* #,##0.00_);_(* \(#,##0.00\);_(* &quot;-&quot;??_);_(@_)">
                  <c:v>10.75</c:v>
                </c:pt>
                <c:pt idx="319" formatCode="_(* #,##0.00_);_(* \(#,##0.00\);_(* &quot;-&quot;??_);_(@_)">
                  <c:v>10.75</c:v>
                </c:pt>
                <c:pt idx="320" formatCode="_(* #,##0.00_);_(* \(#,##0.00\);_(* &quot;-&quot;??_);_(@_)">
                  <c:v>10.75</c:v>
                </c:pt>
                <c:pt idx="321" formatCode="_(* #,##0.00_);_(* \(#,##0.00\);_(* &quot;-&quot;??_);_(@_)">
                  <c:v>10.75</c:v>
                </c:pt>
              </c:numCache>
            </c:numRef>
          </c:val>
          <c:smooth val="0"/>
          <c:extLst>
            <c:ext xmlns:c16="http://schemas.microsoft.com/office/drawing/2014/chart" uri="{C3380CC4-5D6E-409C-BE32-E72D297353CC}">
              <c16:uniqueId val="{00000003-8936-41DB-81C8-AB422FBB222F}"/>
            </c:ext>
          </c:extLst>
        </c:ser>
        <c:ser>
          <c:idx val="5"/>
          <c:order val="4"/>
          <c:tx>
            <c:strRef>
              <c:f>'Chart 50'!$E$1</c:f>
              <c:strCache>
                <c:ptCount val="1"/>
                <c:pt idx="0">
                  <c:v>CBA deposit facility</c:v>
                </c:pt>
              </c:strCache>
            </c:strRef>
          </c:tx>
          <c:spPr>
            <a:ln w="12700">
              <a:solidFill>
                <a:srgbClr val="8064A2">
                  <a:lumMod val="50000"/>
                </a:srgbClr>
              </a:solidFill>
            </a:ln>
          </c:spPr>
          <c:marker>
            <c:symbol val="none"/>
          </c:marker>
          <c:cat>
            <c:numRef>
              <c:f>'Chart 50'!$A$2:$A$324</c:f>
              <c:numCache>
                <c:formatCode>[$-409]dd\-mmm\-yy;@</c:formatCode>
                <c:ptCount val="322"/>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pt idx="219">
                  <c:v>44300</c:v>
                </c:pt>
                <c:pt idx="220">
                  <c:v>44307</c:v>
                </c:pt>
                <c:pt idx="221">
                  <c:v>44314</c:v>
                </c:pt>
                <c:pt idx="222">
                  <c:v>44321</c:v>
                </c:pt>
                <c:pt idx="223">
                  <c:v>44328</c:v>
                </c:pt>
                <c:pt idx="224">
                  <c:v>44335</c:v>
                </c:pt>
                <c:pt idx="225">
                  <c:v>44342</c:v>
                </c:pt>
                <c:pt idx="226">
                  <c:v>44349</c:v>
                </c:pt>
                <c:pt idx="227">
                  <c:v>44356</c:v>
                </c:pt>
                <c:pt idx="228">
                  <c:v>44363</c:v>
                </c:pt>
                <c:pt idx="229">
                  <c:v>44370</c:v>
                </c:pt>
                <c:pt idx="230">
                  <c:v>44377</c:v>
                </c:pt>
                <c:pt idx="231">
                  <c:v>44384</c:v>
                </c:pt>
                <c:pt idx="232">
                  <c:v>44391</c:v>
                </c:pt>
                <c:pt idx="233">
                  <c:v>44398</c:v>
                </c:pt>
                <c:pt idx="234">
                  <c:v>44405</c:v>
                </c:pt>
                <c:pt idx="235">
                  <c:v>44412</c:v>
                </c:pt>
                <c:pt idx="236">
                  <c:v>44419</c:v>
                </c:pt>
                <c:pt idx="237">
                  <c:v>44426</c:v>
                </c:pt>
                <c:pt idx="238">
                  <c:v>44433</c:v>
                </c:pt>
                <c:pt idx="239">
                  <c:v>44440</c:v>
                </c:pt>
                <c:pt idx="240">
                  <c:v>44447</c:v>
                </c:pt>
                <c:pt idx="241">
                  <c:v>44454</c:v>
                </c:pt>
                <c:pt idx="242">
                  <c:v>44461</c:v>
                </c:pt>
                <c:pt idx="243">
                  <c:v>44468</c:v>
                </c:pt>
                <c:pt idx="244">
                  <c:v>44475</c:v>
                </c:pt>
                <c:pt idx="245">
                  <c:v>44482</c:v>
                </c:pt>
                <c:pt idx="246">
                  <c:v>44489</c:v>
                </c:pt>
                <c:pt idx="247">
                  <c:v>44496</c:v>
                </c:pt>
                <c:pt idx="248">
                  <c:v>44503</c:v>
                </c:pt>
                <c:pt idx="249">
                  <c:v>44510</c:v>
                </c:pt>
                <c:pt idx="250">
                  <c:v>44517</c:v>
                </c:pt>
                <c:pt idx="251">
                  <c:v>44524</c:v>
                </c:pt>
                <c:pt idx="252">
                  <c:v>44531</c:v>
                </c:pt>
                <c:pt idx="253">
                  <c:v>44538</c:v>
                </c:pt>
                <c:pt idx="254">
                  <c:v>44545</c:v>
                </c:pt>
                <c:pt idx="255">
                  <c:v>44552</c:v>
                </c:pt>
                <c:pt idx="256">
                  <c:v>44559</c:v>
                </c:pt>
                <c:pt idx="257">
                  <c:v>44566</c:v>
                </c:pt>
                <c:pt idx="258">
                  <c:v>44573</c:v>
                </c:pt>
                <c:pt idx="259">
                  <c:v>44580</c:v>
                </c:pt>
                <c:pt idx="260">
                  <c:v>44587</c:v>
                </c:pt>
                <c:pt idx="261">
                  <c:v>44594</c:v>
                </c:pt>
                <c:pt idx="262">
                  <c:v>44601</c:v>
                </c:pt>
                <c:pt idx="263">
                  <c:v>44608</c:v>
                </c:pt>
                <c:pt idx="264">
                  <c:v>44615</c:v>
                </c:pt>
                <c:pt idx="265">
                  <c:v>44622</c:v>
                </c:pt>
                <c:pt idx="266">
                  <c:v>44629</c:v>
                </c:pt>
                <c:pt idx="267">
                  <c:v>44636</c:v>
                </c:pt>
                <c:pt idx="268">
                  <c:v>44643</c:v>
                </c:pt>
                <c:pt idx="269">
                  <c:v>44650</c:v>
                </c:pt>
                <c:pt idx="270">
                  <c:v>44657</c:v>
                </c:pt>
                <c:pt idx="271">
                  <c:v>44664</c:v>
                </c:pt>
                <c:pt idx="272">
                  <c:v>44671</c:v>
                </c:pt>
                <c:pt idx="273">
                  <c:v>44678</c:v>
                </c:pt>
                <c:pt idx="274">
                  <c:v>44685</c:v>
                </c:pt>
                <c:pt idx="275">
                  <c:v>44692</c:v>
                </c:pt>
                <c:pt idx="276">
                  <c:v>44699</c:v>
                </c:pt>
                <c:pt idx="277">
                  <c:v>44706</c:v>
                </c:pt>
                <c:pt idx="278">
                  <c:v>44713</c:v>
                </c:pt>
                <c:pt idx="279">
                  <c:v>44720</c:v>
                </c:pt>
                <c:pt idx="280">
                  <c:v>44727</c:v>
                </c:pt>
                <c:pt idx="281">
                  <c:v>44734</c:v>
                </c:pt>
                <c:pt idx="282">
                  <c:v>44741</c:v>
                </c:pt>
                <c:pt idx="283">
                  <c:v>44748</c:v>
                </c:pt>
                <c:pt idx="284">
                  <c:v>44755</c:v>
                </c:pt>
                <c:pt idx="285">
                  <c:v>44762</c:v>
                </c:pt>
                <c:pt idx="286">
                  <c:v>44769</c:v>
                </c:pt>
                <c:pt idx="287">
                  <c:v>44776</c:v>
                </c:pt>
                <c:pt idx="288">
                  <c:v>44783</c:v>
                </c:pt>
                <c:pt idx="289">
                  <c:v>44790</c:v>
                </c:pt>
                <c:pt idx="290">
                  <c:v>44797</c:v>
                </c:pt>
                <c:pt idx="291">
                  <c:v>44804</c:v>
                </c:pt>
                <c:pt idx="292">
                  <c:v>44811</c:v>
                </c:pt>
                <c:pt idx="293">
                  <c:v>44818</c:v>
                </c:pt>
                <c:pt idx="294">
                  <c:v>44825</c:v>
                </c:pt>
                <c:pt idx="295">
                  <c:v>44832</c:v>
                </c:pt>
                <c:pt idx="296">
                  <c:v>44839</c:v>
                </c:pt>
                <c:pt idx="297">
                  <c:v>44846</c:v>
                </c:pt>
                <c:pt idx="298">
                  <c:v>44853</c:v>
                </c:pt>
                <c:pt idx="299">
                  <c:v>44860</c:v>
                </c:pt>
                <c:pt idx="300">
                  <c:v>44867</c:v>
                </c:pt>
                <c:pt idx="301">
                  <c:v>44874</c:v>
                </c:pt>
                <c:pt idx="302">
                  <c:v>44881</c:v>
                </c:pt>
                <c:pt idx="303">
                  <c:v>44888</c:v>
                </c:pt>
                <c:pt idx="304">
                  <c:v>44895</c:v>
                </c:pt>
                <c:pt idx="305">
                  <c:v>44902</c:v>
                </c:pt>
                <c:pt idx="306">
                  <c:v>44909</c:v>
                </c:pt>
                <c:pt idx="307">
                  <c:v>44916</c:v>
                </c:pt>
                <c:pt idx="308">
                  <c:v>44923</c:v>
                </c:pt>
                <c:pt idx="309">
                  <c:v>44930</c:v>
                </c:pt>
                <c:pt idx="310">
                  <c:v>44937</c:v>
                </c:pt>
                <c:pt idx="311">
                  <c:v>44944</c:v>
                </c:pt>
                <c:pt idx="312">
                  <c:v>44951</c:v>
                </c:pt>
                <c:pt idx="313">
                  <c:v>44958</c:v>
                </c:pt>
                <c:pt idx="314">
                  <c:v>44965</c:v>
                </c:pt>
                <c:pt idx="315">
                  <c:v>44972</c:v>
                </c:pt>
                <c:pt idx="316">
                  <c:v>44979</c:v>
                </c:pt>
                <c:pt idx="317">
                  <c:v>44986</c:v>
                </c:pt>
                <c:pt idx="318">
                  <c:v>44994</c:v>
                </c:pt>
                <c:pt idx="319">
                  <c:v>45000</c:v>
                </c:pt>
                <c:pt idx="320">
                  <c:v>45007</c:v>
                </c:pt>
                <c:pt idx="321">
                  <c:v>45014</c:v>
                </c:pt>
              </c:numCache>
            </c:numRef>
          </c:cat>
          <c:val>
            <c:numRef>
              <c:f>'Chart 50'!$E$2:$E$324</c:f>
              <c:numCache>
                <c:formatCode>_(* #,##0.0_);_(* \(#,##0.0\);_(* "-"??_);_(@_)</c:formatCode>
                <c:ptCount val="322"/>
                <c:pt idx="0">
                  <c:v>4.75</c:v>
                </c:pt>
                <c:pt idx="1">
                  <c:v>4.75</c:v>
                </c:pt>
                <c:pt idx="2">
                  <c:v>4.75</c:v>
                </c:pt>
                <c:pt idx="3">
                  <c:v>4.75</c:v>
                </c:pt>
                <c:pt idx="4">
                  <c:v>4.75</c:v>
                </c:pt>
                <c:pt idx="5">
                  <c:v>4.5</c:v>
                </c:pt>
                <c:pt idx="6">
                  <c:v>4.5</c:v>
                </c:pt>
                <c:pt idx="7">
                  <c:v>4.5</c:v>
                </c:pt>
                <c:pt idx="8">
                  <c:v>4.5</c:v>
                </c:pt>
                <c:pt idx="9">
                  <c:v>4.5</c:v>
                </c:pt>
                <c:pt idx="10">
                  <c:v>4.5</c:v>
                </c:pt>
                <c:pt idx="11">
                  <c:v>4.5</c:v>
                </c:pt>
                <c:pt idx="12">
                  <c:v>4.5</c:v>
                </c:pt>
                <c:pt idx="13">
                  <c:v>4.5</c:v>
                </c:pt>
                <c:pt idx="14">
                  <c:v>4.5</c:v>
                </c:pt>
                <c:pt idx="15">
                  <c:v>4.5</c:v>
                </c:pt>
                <c:pt idx="16">
                  <c:v>4.5</c:v>
                </c:pt>
                <c:pt idx="17">
                  <c:v>4.5</c:v>
                </c:pt>
                <c:pt idx="18">
                  <c:v>4.5</c:v>
                </c:pt>
                <c:pt idx="19">
                  <c:v>4.5</c:v>
                </c:pt>
                <c:pt idx="20">
                  <c:v>4.5</c:v>
                </c:pt>
                <c:pt idx="21">
                  <c:v>4.5</c:v>
                </c:pt>
                <c:pt idx="22">
                  <c:v>4.5</c:v>
                </c:pt>
                <c:pt idx="23">
                  <c:v>4.5</c:v>
                </c:pt>
                <c:pt idx="24">
                  <c:v>4.5</c:v>
                </c:pt>
                <c:pt idx="25">
                  <c:v>4.5</c:v>
                </c:pt>
                <c:pt idx="26">
                  <c:v>4.5</c:v>
                </c:pt>
                <c:pt idx="27">
                  <c:v>4.5</c:v>
                </c:pt>
                <c:pt idx="28">
                  <c:v>4.5</c:v>
                </c:pt>
                <c:pt idx="29">
                  <c:v>4.5</c:v>
                </c:pt>
                <c:pt idx="30">
                  <c:v>4.5</c:v>
                </c:pt>
                <c:pt idx="31">
                  <c:v>4.5</c:v>
                </c:pt>
                <c:pt idx="32">
                  <c:v>4.5</c:v>
                </c:pt>
                <c:pt idx="33">
                  <c:v>4.5</c:v>
                </c:pt>
                <c:pt idx="34">
                  <c:v>4.5</c:v>
                </c:pt>
                <c:pt idx="35">
                  <c:v>4.5</c:v>
                </c:pt>
                <c:pt idx="36">
                  <c:v>4.5</c:v>
                </c:pt>
                <c:pt idx="37">
                  <c:v>4.5</c:v>
                </c:pt>
                <c:pt idx="38">
                  <c:v>4.5</c:v>
                </c:pt>
                <c:pt idx="39">
                  <c:v>4.5</c:v>
                </c:pt>
                <c:pt idx="40">
                  <c:v>4.5</c:v>
                </c:pt>
                <c:pt idx="41">
                  <c:v>4.5</c:v>
                </c:pt>
                <c:pt idx="42">
                  <c:v>4.5</c:v>
                </c:pt>
                <c:pt idx="43">
                  <c:v>4.5</c:v>
                </c:pt>
                <c:pt idx="44">
                  <c:v>4.5</c:v>
                </c:pt>
                <c:pt idx="45">
                  <c:v>4.5</c:v>
                </c:pt>
                <c:pt idx="46">
                  <c:v>4.5</c:v>
                </c:pt>
                <c:pt idx="47">
                  <c:v>4.5</c:v>
                </c:pt>
                <c:pt idx="48">
                  <c:v>4.5</c:v>
                </c:pt>
                <c:pt idx="49">
                  <c:v>4.5</c:v>
                </c:pt>
                <c:pt idx="50">
                  <c:v>4.5</c:v>
                </c:pt>
                <c:pt idx="51">
                  <c:v>4.5</c:v>
                </c:pt>
                <c:pt idx="52">
                  <c:v>4.5</c:v>
                </c:pt>
                <c:pt idx="53">
                  <c:v>4.5</c:v>
                </c:pt>
                <c:pt idx="54">
                  <c:v>4.5</c:v>
                </c:pt>
                <c:pt idx="55">
                  <c:v>4.5</c:v>
                </c:pt>
                <c:pt idx="56">
                  <c:v>4.5</c:v>
                </c:pt>
                <c:pt idx="57">
                  <c:v>4.5</c:v>
                </c:pt>
                <c:pt idx="58">
                  <c:v>4.5</c:v>
                </c:pt>
                <c:pt idx="59">
                  <c:v>4.5</c:v>
                </c:pt>
                <c:pt idx="60">
                  <c:v>4.5</c:v>
                </c:pt>
                <c:pt idx="61">
                  <c:v>4.5</c:v>
                </c:pt>
                <c:pt idx="62">
                  <c:v>4.5</c:v>
                </c:pt>
                <c:pt idx="63">
                  <c:v>4.5</c:v>
                </c:pt>
                <c:pt idx="64">
                  <c:v>4.5</c:v>
                </c:pt>
                <c:pt idx="65">
                  <c:v>4.5</c:v>
                </c:pt>
                <c:pt idx="66">
                  <c:v>4.5</c:v>
                </c:pt>
                <c:pt idx="67">
                  <c:v>4.5</c:v>
                </c:pt>
                <c:pt idx="68">
                  <c:v>4.5</c:v>
                </c:pt>
                <c:pt idx="69">
                  <c:v>4.5</c:v>
                </c:pt>
                <c:pt idx="70">
                  <c:v>4.5</c:v>
                </c:pt>
                <c:pt idx="71">
                  <c:v>4.5</c:v>
                </c:pt>
                <c:pt idx="72">
                  <c:v>4.5</c:v>
                </c:pt>
                <c:pt idx="73">
                  <c:v>4.5</c:v>
                </c:pt>
                <c:pt idx="74">
                  <c:v>4.5</c:v>
                </c:pt>
                <c:pt idx="75">
                  <c:v>4.5</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4.25</c:v>
                </c:pt>
                <c:pt idx="106">
                  <c:v>4.25</c:v>
                </c:pt>
                <c:pt idx="107">
                  <c:v>4.25</c:v>
                </c:pt>
                <c:pt idx="108">
                  <c:v>4.25</c:v>
                </c:pt>
                <c:pt idx="109">
                  <c:v>4.25</c:v>
                </c:pt>
                <c:pt idx="110">
                  <c:v>4.25</c:v>
                </c:pt>
                <c:pt idx="111">
                  <c:v>4.25</c:v>
                </c:pt>
                <c:pt idx="112">
                  <c:v>4.25</c:v>
                </c:pt>
                <c:pt idx="113">
                  <c:v>4.25</c:v>
                </c:pt>
                <c:pt idx="114">
                  <c:v>4.25</c:v>
                </c:pt>
                <c:pt idx="115">
                  <c:v>4.25</c:v>
                </c:pt>
                <c:pt idx="116">
                  <c:v>4.25</c:v>
                </c:pt>
                <c:pt idx="117">
                  <c:v>4.25</c:v>
                </c:pt>
                <c:pt idx="118">
                  <c:v>4.25</c:v>
                </c:pt>
                <c:pt idx="119">
                  <c:v>4.25</c:v>
                </c:pt>
                <c:pt idx="120">
                  <c:v>4.25</c:v>
                </c:pt>
                <c:pt idx="121">
                  <c:v>4.25</c:v>
                </c:pt>
                <c:pt idx="122">
                  <c:v>4.25</c:v>
                </c:pt>
                <c:pt idx="123">
                  <c:v>4.25</c:v>
                </c:pt>
                <c:pt idx="124">
                  <c:v>4.25</c:v>
                </c:pt>
                <c:pt idx="125">
                  <c:v>4.25</c:v>
                </c:pt>
                <c:pt idx="126">
                  <c:v>4.25</c:v>
                </c:pt>
                <c:pt idx="127">
                  <c:v>4.25</c:v>
                </c:pt>
                <c:pt idx="128">
                  <c:v>4.25</c:v>
                </c:pt>
                <c:pt idx="129">
                  <c:v>4.25</c:v>
                </c:pt>
                <c:pt idx="130">
                  <c:v>4.25</c:v>
                </c:pt>
                <c:pt idx="131">
                  <c:v>4.25</c:v>
                </c:pt>
                <c:pt idx="132">
                  <c:v>4.25</c:v>
                </c:pt>
                <c:pt idx="133">
                  <c:v>4.25</c:v>
                </c:pt>
                <c:pt idx="134">
                  <c:v>4.25</c:v>
                </c:pt>
                <c:pt idx="135">
                  <c:v>4.25</c:v>
                </c:pt>
                <c:pt idx="136">
                  <c:v>4.25</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4</c:v>
                </c:pt>
                <c:pt idx="151">
                  <c:v>4</c:v>
                </c:pt>
                <c:pt idx="152">
                  <c:v>4</c:v>
                </c:pt>
                <c:pt idx="153">
                  <c:v>4</c:v>
                </c:pt>
                <c:pt idx="154">
                  <c:v>4</c:v>
                </c:pt>
                <c:pt idx="155">
                  <c:v>4</c:v>
                </c:pt>
                <c:pt idx="156">
                  <c:v>4</c:v>
                </c:pt>
                <c:pt idx="157">
                  <c:v>4</c:v>
                </c:pt>
                <c:pt idx="158">
                  <c:v>4</c:v>
                </c:pt>
                <c:pt idx="159">
                  <c:v>4</c:v>
                </c:pt>
                <c:pt idx="160">
                  <c:v>4</c:v>
                </c:pt>
                <c:pt idx="161">
                  <c:v>4</c:v>
                </c:pt>
                <c:pt idx="162">
                  <c:v>4</c:v>
                </c:pt>
                <c:pt idx="163">
                  <c:v>4</c:v>
                </c:pt>
                <c:pt idx="164">
                  <c:v>3.75</c:v>
                </c:pt>
                <c:pt idx="165">
                  <c:v>3.75</c:v>
                </c:pt>
                <c:pt idx="166">
                  <c:v>3.75</c:v>
                </c:pt>
                <c:pt idx="167">
                  <c:v>3.75</c:v>
                </c:pt>
                <c:pt idx="168">
                  <c:v>3.75</c:v>
                </c:pt>
                <c:pt idx="169">
                  <c:v>3.75</c:v>
                </c:pt>
                <c:pt idx="170">
                  <c:v>3.5</c:v>
                </c:pt>
                <c:pt idx="171">
                  <c:v>3.5</c:v>
                </c:pt>
                <c:pt idx="172">
                  <c:v>3.5</c:v>
                </c:pt>
                <c:pt idx="173">
                  <c:v>3.5</c:v>
                </c:pt>
                <c:pt idx="174">
                  <c:v>3.5</c:v>
                </c:pt>
                <c:pt idx="175">
                  <c:v>3.5</c:v>
                </c:pt>
                <c:pt idx="176">
                  <c:v>3.5</c:v>
                </c:pt>
                <c:pt idx="177">
                  <c:v>3</c:v>
                </c:pt>
                <c:pt idx="178">
                  <c:v>3</c:v>
                </c:pt>
                <c:pt idx="179">
                  <c:v>3</c:v>
                </c:pt>
                <c:pt idx="180">
                  <c:v>3</c:v>
                </c:pt>
                <c:pt idx="181">
                  <c:v>3</c:v>
                </c:pt>
                <c:pt idx="182">
                  <c:v>3</c:v>
                </c:pt>
                <c:pt idx="183">
                  <c:v>3</c:v>
                </c:pt>
                <c:pt idx="184">
                  <c:v>3</c:v>
                </c:pt>
                <c:pt idx="185">
                  <c:v>3</c:v>
                </c:pt>
                <c:pt idx="186">
                  <c:v>3</c:v>
                </c:pt>
                <c:pt idx="187">
                  <c:v>3</c:v>
                </c:pt>
                <c:pt idx="188">
                  <c:v>3</c:v>
                </c:pt>
                <c:pt idx="189">
                  <c:v>3</c:v>
                </c:pt>
                <c:pt idx="190">
                  <c:v>2.75</c:v>
                </c:pt>
                <c:pt idx="191">
                  <c:v>2.75</c:v>
                </c:pt>
                <c:pt idx="192">
                  <c:v>2.75</c:v>
                </c:pt>
                <c:pt idx="193">
                  <c:v>2.75</c:v>
                </c:pt>
                <c:pt idx="194">
                  <c:v>2.75</c:v>
                </c:pt>
                <c:pt idx="195">
                  <c:v>2.75</c:v>
                </c:pt>
                <c:pt idx="196">
                  <c:v>2.75</c:v>
                </c:pt>
                <c:pt idx="197">
                  <c:v>2.75</c:v>
                </c:pt>
                <c:pt idx="198">
                  <c:v>2.75</c:v>
                </c:pt>
                <c:pt idx="199">
                  <c:v>2.75</c:v>
                </c:pt>
                <c:pt idx="200">
                  <c:v>2.75</c:v>
                </c:pt>
                <c:pt idx="201">
                  <c:v>2.75</c:v>
                </c:pt>
                <c:pt idx="202">
                  <c:v>2.75</c:v>
                </c:pt>
                <c:pt idx="203">
                  <c:v>3.75</c:v>
                </c:pt>
                <c:pt idx="204">
                  <c:v>3.75</c:v>
                </c:pt>
                <c:pt idx="205">
                  <c:v>3.75</c:v>
                </c:pt>
                <c:pt idx="206">
                  <c:v>3.75</c:v>
                </c:pt>
                <c:pt idx="207">
                  <c:v>3.75</c:v>
                </c:pt>
                <c:pt idx="208">
                  <c:v>3.75</c:v>
                </c:pt>
                <c:pt idx="209">
                  <c:v>3.75</c:v>
                </c:pt>
                <c:pt idx="210">
                  <c:v>4</c:v>
                </c:pt>
                <c:pt idx="211">
                  <c:v>4</c:v>
                </c:pt>
                <c:pt idx="212">
                  <c:v>4</c:v>
                </c:pt>
                <c:pt idx="213">
                  <c:v>4</c:v>
                </c:pt>
                <c:pt idx="214">
                  <c:v>4</c:v>
                </c:pt>
                <c:pt idx="215">
                  <c:v>4</c:v>
                </c:pt>
                <c:pt idx="216">
                  <c:v>4</c:v>
                </c:pt>
                <c:pt idx="217">
                  <c:v>4</c:v>
                </c:pt>
                <c:pt idx="218">
                  <c:v>4</c:v>
                </c:pt>
                <c:pt idx="219">
                  <c:v>4</c:v>
                </c:pt>
                <c:pt idx="220">
                  <c:v>4</c:v>
                </c:pt>
                <c:pt idx="221">
                  <c:v>4</c:v>
                </c:pt>
                <c:pt idx="222">
                  <c:v>4.5</c:v>
                </c:pt>
                <c:pt idx="223">
                  <c:v>4.5</c:v>
                </c:pt>
                <c:pt idx="224">
                  <c:v>4.5</c:v>
                </c:pt>
                <c:pt idx="225">
                  <c:v>4.5</c:v>
                </c:pt>
                <c:pt idx="226">
                  <c:v>4.5</c:v>
                </c:pt>
                <c:pt idx="227">
                  <c:v>4.5</c:v>
                </c:pt>
                <c:pt idx="228">
                  <c:v>5</c:v>
                </c:pt>
                <c:pt idx="229">
                  <c:v>5</c:v>
                </c:pt>
                <c:pt idx="230">
                  <c:v>5</c:v>
                </c:pt>
                <c:pt idx="231">
                  <c:v>5</c:v>
                </c:pt>
                <c:pt idx="232">
                  <c:v>5</c:v>
                </c:pt>
                <c:pt idx="233">
                  <c:v>5</c:v>
                </c:pt>
                <c:pt idx="234">
                  <c:v>5</c:v>
                </c:pt>
                <c:pt idx="235">
                  <c:v>5.5</c:v>
                </c:pt>
                <c:pt idx="236">
                  <c:v>5.5</c:v>
                </c:pt>
                <c:pt idx="237">
                  <c:v>5.5</c:v>
                </c:pt>
                <c:pt idx="238">
                  <c:v>5.5</c:v>
                </c:pt>
                <c:pt idx="239">
                  <c:v>5.5</c:v>
                </c:pt>
                <c:pt idx="240">
                  <c:v>5.5</c:v>
                </c:pt>
                <c:pt idx="241">
                  <c:v>5.75</c:v>
                </c:pt>
                <c:pt idx="242">
                  <c:v>5.75</c:v>
                </c:pt>
                <c:pt idx="243">
                  <c:v>5.75</c:v>
                </c:pt>
                <c:pt idx="244">
                  <c:v>5.75</c:v>
                </c:pt>
                <c:pt idx="245">
                  <c:v>5.75</c:v>
                </c:pt>
                <c:pt idx="246">
                  <c:v>5.75</c:v>
                </c:pt>
                <c:pt idx="247">
                  <c:v>5.75</c:v>
                </c:pt>
                <c:pt idx="248">
                  <c:v>5.75</c:v>
                </c:pt>
                <c:pt idx="249">
                  <c:v>5.75</c:v>
                </c:pt>
                <c:pt idx="250">
                  <c:v>5.75</c:v>
                </c:pt>
                <c:pt idx="251">
                  <c:v>5.75</c:v>
                </c:pt>
                <c:pt idx="252">
                  <c:v>5.75</c:v>
                </c:pt>
                <c:pt idx="253">
                  <c:v>5.75</c:v>
                </c:pt>
                <c:pt idx="254">
                  <c:v>6.25</c:v>
                </c:pt>
                <c:pt idx="255">
                  <c:v>6.25</c:v>
                </c:pt>
                <c:pt idx="256">
                  <c:v>6.25</c:v>
                </c:pt>
                <c:pt idx="257">
                  <c:v>6.25</c:v>
                </c:pt>
                <c:pt idx="258">
                  <c:v>6.25</c:v>
                </c:pt>
                <c:pt idx="259">
                  <c:v>6.25</c:v>
                </c:pt>
                <c:pt idx="260">
                  <c:v>6.25</c:v>
                </c:pt>
                <c:pt idx="261">
                  <c:v>6.5</c:v>
                </c:pt>
                <c:pt idx="262">
                  <c:v>6.5</c:v>
                </c:pt>
                <c:pt idx="263">
                  <c:v>6.5</c:v>
                </c:pt>
                <c:pt idx="264">
                  <c:v>6.5</c:v>
                </c:pt>
                <c:pt idx="265">
                  <c:v>6.5</c:v>
                </c:pt>
                <c:pt idx="266">
                  <c:v>6.5</c:v>
                </c:pt>
                <c:pt idx="267">
                  <c:v>7.75</c:v>
                </c:pt>
                <c:pt idx="268">
                  <c:v>7.75</c:v>
                </c:pt>
                <c:pt idx="269">
                  <c:v>7.75</c:v>
                </c:pt>
                <c:pt idx="270">
                  <c:v>7.75</c:v>
                </c:pt>
                <c:pt idx="271">
                  <c:v>7.75</c:v>
                </c:pt>
                <c:pt idx="272">
                  <c:v>7.75</c:v>
                </c:pt>
                <c:pt idx="273">
                  <c:v>7.75</c:v>
                </c:pt>
                <c:pt idx="274">
                  <c:v>7.75</c:v>
                </c:pt>
                <c:pt idx="275">
                  <c:v>7.75</c:v>
                </c:pt>
                <c:pt idx="276">
                  <c:v>7.75</c:v>
                </c:pt>
                <c:pt idx="277">
                  <c:v>7.75</c:v>
                </c:pt>
                <c:pt idx="278">
                  <c:v>7.75</c:v>
                </c:pt>
                <c:pt idx="279">
                  <c:v>7.75</c:v>
                </c:pt>
                <c:pt idx="280">
                  <c:v>7.75</c:v>
                </c:pt>
                <c:pt idx="281">
                  <c:v>7.75</c:v>
                </c:pt>
                <c:pt idx="282">
                  <c:v>7.75</c:v>
                </c:pt>
                <c:pt idx="283">
                  <c:v>7.75</c:v>
                </c:pt>
                <c:pt idx="284">
                  <c:v>7.75</c:v>
                </c:pt>
                <c:pt idx="285">
                  <c:v>7.75</c:v>
                </c:pt>
                <c:pt idx="286">
                  <c:v>7.75</c:v>
                </c:pt>
                <c:pt idx="287">
                  <c:v>8</c:v>
                </c:pt>
                <c:pt idx="288">
                  <c:v>8</c:v>
                </c:pt>
                <c:pt idx="289">
                  <c:v>8</c:v>
                </c:pt>
                <c:pt idx="290">
                  <c:v>8</c:v>
                </c:pt>
                <c:pt idx="291">
                  <c:v>8</c:v>
                </c:pt>
                <c:pt idx="292">
                  <c:v>8</c:v>
                </c:pt>
                <c:pt idx="293">
                  <c:v>8.5</c:v>
                </c:pt>
                <c:pt idx="294">
                  <c:v>8.5</c:v>
                </c:pt>
                <c:pt idx="295">
                  <c:v>8.5</c:v>
                </c:pt>
                <c:pt idx="296">
                  <c:v>8.5</c:v>
                </c:pt>
                <c:pt idx="297">
                  <c:v>8.5</c:v>
                </c:pt>
                <c:pt idx="298">
                  <c:v>8.5</c:v>
                </c:pt>
                <c:pt idx="299">
                  <c:v>8.5</c:v>
                </c:pt>
                <c:pt idx="300">
                  <c:v>9</c:v>
                </c:pt>
                <c:pt idx="301">
                  <c:v>9</c:v>
                </c:pt>
                <c:pt idx="302">
                  <c:v>9</c:v>
                </c:pt>
                <c:pt idx="303">
                  <c:v>9</c:v>
                </c:pt>
                <c:pt idx="304">
                  <c:v>9</c:v>
                </c:pt>
                <c:pt idx="305">
                  <c:v>9</c:v>
                </c:pt>
                <c:pt idx="306">
                  <c:v>9.25</c:v>
                </c:pt>
                <c:pt idx="307">
                  <c:v>9.25</c:v>
                </c:pt>
                <c:pt idx="308">
                  <c:v>9.25</c:v>
                </c:pt>
                <c:pt idx="309" formatCode="_(* #,##0.00_);_(* \(#,##0.00\);_(* &quot;-&quot;??_);_(@_)">
                  <c:v>9.25</c:v>
                </c:pt>
                <c:pt idx="310" formatCode="_(* #,##0.00_);_(* \(#,##0.00\);_(* &quot;-&quot;??_);_(@_)">
                  <c:v>9.25</c:v>
                </c:pt>
                <c:pt idx="311" formatCode="_(* #,##0.00_);_(* \(#,##0.00\);_(* &quot;-&quot;??_);_(@_)">
                  <c:v>9.25</c:v>
                </c:pt>
                <c:pt idx="312" formatCode="_(* #,##0.00_);_(* \(#,##0.00\);_(* &quot;-&quot;??_);_(@_)">
                  <c:v>9.25</c:v>
                </c:pt>
                <c:pt idx="313" formatCode="_(* #,##0.00_);_(* \(#,##0.00\);_(* &quot;-&quot;??_);_(@_)">
                  <c:v>9.25</c:v>
                </c:pt>
                <c:pt idx="314" formatCode="_(* #,##0.00_);_(* \(#,##0.00\);_(* &quot;-&quot;??_);_(@_)">
                  <c:v>9.25</c:v>
                </c:pt>
                <c:pt idx="315" formatCode="_(* #,##0.00_);_(* \(#,##0.00\);_(* &quot;-&quot;??_);_(@_)">
                  <c:v>9.25</c:v>
                </c:pt>
                <c:pt idx="316" formatCode="_(* #,##0.00_);_(* \(#,##0.00\);_(* &quot;-&quot;??_);_(@_)">
                  <c:v>9.25</c:v>
                </c:pt>
                <c:pt idx="317" formatCode="_(* #,##0.00_);_(* \(#,##0.00\);_(* &quot;-&quot;??_);_(@_)">
                  <c:v>9.25</c:v>
                </c:pt>
                <c:pt idx="318" formatCode="_(* #,##0.00_);_(* \(#,##0.00\);_(* &quot;-&quot;??_);_(@_)">
                  <c:v>9.25</c:v>
                </c:pt>
                <c:pt idx="319" formatCode="_(* #,##0.00_);_(* \(#,##0.00\);_(* &quot;-&quot;??_);_(@_)">
                  <c:v>9.25</c:v>
                </c:pt>
                <c:pt idx="320" formatCode="_(* #,##0.00_);_(* \(#,##0.00\);_(* &quot;-&quot;??_);_(@_)">
                  <c:v>9.25</c:v>
                </c:pt>
                <c:pt idx="321" formatCode="_(* #,##0.00_);_(* \(#,##0.00\);_(* &quot;-&quot;??_);_(@_)">
                  <c:v>9.25</c:v>
                </c:pt>
              </c:numCache>
            </c:numRef>
          </c:val>
          <c:smooth val="0"/>
          <c:extLst>
            <c:ext xmlns:c16="http://schemas.microsoft.com/office/drawing/2014/chart" uri="{C3380CC4-5D6E-409C-BE32-E72D297353CC}">
              <c16:uniqueId val="{00000004-8936-41DB-81C8-AB422FBB222F}"/>
            </c:ext>
          </c:extLst>
        </c:ser>
        <c:ser>
          <c:idx val="0"/>
          <c:order val="5"/>
          <c:tx>
            <c:strRef>
              <c:f>'Chart 50'!$F$1</c:f>
              <c:strCache>
                <c:ptCount val="1"/>
                <c:pt idx="0">
                  <c:v>Lombard repo facility</c:v>
                </c:pt>
              </c:strCache>
            </c:strRef>
          </c:tx>
          <c:spPr>
            <a:ln w="12700">
              <a:solidFill>
                <a:srgbClr val="ED7D31">
                  <a:lumMod val="75000"/>
                </a:srgbClr>
              </a:solidFill>
            </a:ln>
          </c:spPr>
          <c:marker>
            <c:symbol val="none"/>
          </c:marker>
          <c:cat>
            <c:numRef>
              <c:f>'Chart 50'!$A$2:$A$324</c:f>
              <c:numCache>
                <c:formatCode>[$-409]dd\-mmm\-yy;@</c:formatCode>
                <c:ptCount val="322"/>
                <c:pt idx="0">
                  <c:v>42746</c:v>
                </c:pt>
                <c:pt idx="1">
                  <c:v>42753</c:v>
                </c:pt>
                <c:pt idx="2">
                  <c:v>42760</c:v>
                </c:pt>
                <c:pt idx="3">
                  <c:v>42767</c:v>
                </c:pt>
                <c:pt idx="4">
                  <c:v>42774</c:v>
                </c:pt>
                <c:pt idx="5">
                  <c:v>42781</c:v>
                </c:pt>
                <c:pt idx="6">
                  <c:v>42788</c:v>
                </c:pt>
                <c:pt idx="7">
                  <c:v>42795</c:v>
                </c:pt>
                <c:pt idx="8">
                  <c:v>42803</c:v>
                </c:pt>
                <c:pt idx="9">
                  <c:v>42809</c:v>
                </c:pt>
                <c:pt idx="10">
                  <c:v>42816</c:v>
                </c:pt>
                <c:pt idx="11">
                  <c:v>42823</c:v>
                </c:pt>
                <c:pt idx="12">
                  <c:v>42830</c:v>
                </c:pt>
                <c:pt idx="13">
                  <c:v>42837</c:v>
                </c:pt>
                <c:pt idx="14">
                  <c:v>42844</c:v>
                </c:pt>
                <c:pt idx="15">
                  <c:v>42851</c:v>
                </c:pt>
                <c:pt idx="16">
                  <c:v>42858</c:v>
                </c:pt>
                <c:pt idx="17">
                  <c:v>42865</c:v>
                </c:pt>
                <c:pt idx="18">
                  <c:v>42872</c:v>
                </c:pt>
                <c:pt idx="19">
                  <c:v>42879</c:v>
                </c:pt>
                <c:pt idx="20">
                  <c:v>42886</c:v>
                </c:pt>
                <c:pt idx="21">
                  <c:v>42893</c:v>
                </c:pt>
                <c:pt idx="22">
                  <c:v>42900</c:v>
                </c:pt>
                <c:pt idx="23">
                  <c:v>42907</c:v>
                </c:pt>
                <c:pt idx="24">
                  <c:v>42914</c:v>
                </c:pt>
                <c:pt idx="25">
                  <c:v>42921</c:v>
                </c:pt>
                <c:pt idx="26">
                  <c:v>42928</c:v>
                </c:pt>
                <c:pt idx="27">
                  <c:v>42935</c:v>
                </c:pt>
                <c:pt idx="28">
                  <c:v>42942</c:v>
                </c:pt>
                <c:pt idx="29">
                  <c:v>42949</c:v>
                </c:pt>
                <c:pt idx="30">
                  <c:v>42956</c:v>
                </c:pt>
                <c:pt idx="31">
                  <c:v>42963</c:v>
                </c:pt>
                <c:pt idx="32">
                  <c:v>42970</c:v>
                </c:pt>
                <c:pt idx="33">
                  <c:v>42977</c:v>
                </c:pt>
                <c:pt idx="34">
                  <c:v>42984</c:v>
                </c:pt>
                <c:pt idx="35">
                  <c:v>42991</c:v>
                </c:pt>
                <c:pt idx="36">
                  <c:v>42998</c:v>
                </c:pt>
                <c:pt idx="37">
                  <c:v>43005</c:v>
                </c:pt>
                <c:pt idx="38">
                  <c:v>43012</c:v>
                </c:pt>
                <c:pt idx="39">
                  <c:v>43019</c:v>
                </c:pt>
                <c:pt idx="40">
                  <c:v>43026</c:v>
                </c:pt>
                <c:pt idx="41">
                  <c:v>43033</c:v>
                </c:pt>
                <c:pt idx="42">
                  <c:v>43040</c:v>
                </c:pt>
                <c:pt idx="43">
                  <c:v>43047</c:v>
                </c:pt>
                <c:pt idx="44">
                  <c:v>43054</c:v>
                </c:pt>
                <c:pt idx="45">
                  <c:v>43061</c:v>
                </c:pt>
                <c:pt idx="46">
                  <c:v>43068</c:v>
                </c:pt>
                <c:pt idx="47">
                  <c:v>43075</c:v>
                </c:pt>
                <c:pt idx="48">
                  <c:v>43082</c:v>
                </c:pt>
                <c:pt idx="49">
                  <c:v>43089</c:v>
                </c:pt>
                <c:pt idx="50">
                  <c:v>43096</c:v>
                </c:pt>
                <c:pt idx="51">
                  <c:v>43110</c:v>
                </c:pt>
                <c:pt idx="52">
                  <c:v>43117</c:v>
                </c:pt>
                <c:pt idx="53">
                  <c:v>43124</c:v>
                </c:pt>
                <c:pt idx="54">
                  <c:v>43131</c:v>
                </c:pt>
                <c:pt idx="55">
                  <c:v>43138</c:v>
                </c:pt>
                <c:pt idx="56">
                  <c:v>43145</c:v>
                </c:pt>
                <c:pt idx="57">
                  <c:v>43152</c:v>
                </c:pt>
                <c:pt idx="58">
                  <c:v>43159</c:v>
                </c:pt>
                <c:pt idx="59">
                  <c:v>43166</c:v>
                </c:pt>
                <c:pt idx="60">
                  <c:v>43173</c:v>
                </c:pt>
                <c:pt idx="61">
                  <c:v>43180</c:v>
                </c:pt>
                <c:pt idx="62">
                  <c:v>43187</c:v>
                </c:pt>
                <c:pt idx="63">
                  <c:v>43194</c:v>
                </c:pt>
                <c:pt idx="64">
                  <c:v>43201</c:v>
                </c:pt>
                <c:pt idx="65">
                  <c:v>43208</c:v>
                </c:pt>
                <c:pt idx="66">
                  <c:v>43215</c:v>
                </c:pt>
                <c:pt idx="67">
                  <c:v>43222</c:v>
                </c:pt>
                <c:pt idx="68">
                  <c:v>43230</c:v>
                </c:pt>
                <c:pt idx="69">
                  <c:v>43236</c:v>
                </c:pt>
                <c:pt idx="70">
                  <c:v>43242</c:v>
                </c:pt>
                <c:pt idx="71">
                  <c:v>43249</c:v>
                </c:pt>
                <c:pt idx="72">
                  <c:v>43257</c:v>
                </c:pt>
                <c:pt idx="73">
                  <c:v>43264</c:v>
                </c:pt>
                <c:pt idx="74">
                  <c:v>43271</c:v>
                </c:pt>
                <c:pt idx="75">
                  <c:v>43278</c:v>
                </c:pt>
                <c:pt idx="76">
                  <c:v>43285</c:v>
                </c:pt>
                <c:pt idx="77">
                  <c:v>43292</c:v>
                </c:pt>
                <c:pt idx="78">
                  <c:v>43299</c:v>
                </c:pt>
                <c:pt idx="79">
                  <c:v>43306</c:v>
                </c:pt>
                <c:pt idx="80">
                  <c:v>43313</c:v>
                </c:pt>
                <c:pt idx="81">
                  <c:v>43320</c:v>
                </c:pt>
                <c:pt idx="82">
                  <c:v>43327</c:v>
                </c:pt>
                <c:pt idx="83">
                  <c:v>43334</c:v>
                </c:pt>
                <c:pt idx="84">
                  <c:v>43341</c:v>
                </c:pt>
                <c:pt idx="85">
                  <c:v>43348</c:v>
                </c:pt>
                <c:pt idx="86">
                  <c:v>43355</c:v>
                </c:pt>
                <c:pt idx="87">
                  <c:v>43362</c:v>
                </c:pt>
                <c:pt idx="88">
                  <c:v>43369</c:v>
                </c:pt>
                <c:pt idx="89">
                  <c:v>43376</c:v>
                </c:pt>
                <c:pt idx="90">
                  <c:v>43383</c:v>
                </c:pt>
                <c:pt idx="91">
                  <c:v>43390</c:v>
                </c:pt>
                <c:pt idx="92">
                  <c:v>43397</c:v>
                </c:pt>
                <c:pt idx="93">
                  <c:v>43404</c:v>
                </c:pt>
                <c:pt idx="94">
                  <c:v>43411</c:v>
                </c:pt>
                <c:pt idx="95">
                  <c:v>43418</c:v>
                </c:pt>
                <c:pt idx="96">
                  <c:v>43425</c:v>
                </c:pt>
                <c:pt idx="97">
                  <c:v>43432</c:v>
                </c:pt>
                <c:pt idx="98">
                  <c:v>43439</c:v>
                </c:pt>
                <c:pt idx="99">
                  <c:v>43446</c:v>
                </c:pt>
                <c:pt idx="100">
                  <c:v>43453</c:v>
                </c:pt>
                <c:pt idx="101">
                  <c:v>43460</c:v>
                </c:pt>
                <c:pt idx="102">
                  <c:v>43474</c:v>
                </c:pt>
                <c:pt idx="103">
                  <c:v>43481</c:v>
                </c:pt>
                <c:pt idx="104">
                  <c:v>43488</c:v>
                </c:pt>
                <c:pt idx="105">
                  <c:v>43495</c:v>
                </c:pt>
                <c:pt idx="106">
                  <c:v>43502</c:v>
                </c:pt>
                <c:pt idx="107">
                  <c:v>43509</c:v>
                </c:pt>
                <c:pt idx="108">
                  <c:v>43516</c:v>
                </c:pt>
                <c:pt idx="109">
                  <c:v>43523</c:v>
                </c:pt>
                <c:pt idx="110">
                  <c:v>43530</c:v>
                </c:pt>
                <c:pt idx="111">
                  <c:v>43537</c:v>
                </c:pt>
                <c:pt idx="112">
                  <c:v>43544</c:v>
                </c:pt>
                <c:pt idx="113">
                  <c:v>43551</c:v>
                </c:pt>
                <c:pt idx="114">
                  <c:v>43558</c:v>
                </c:pt>
                <c:pt idx="115">
                  <c:v>43565</c:v>
                </c:pt>
                <c:pt idx="116">
                  <c:v>43572</c:v>
                </c:pt>
                <c:pt idx="117">
                  <c:v>43579</c:v>
                </c:pt>
                <c:pt idx="118">
                  <c:v>43586</c:v>
                </c:pt>
                <c:pt idx="119">
                  <c:v>43593</c:v>
                </c:pt>
                <c:pt idx="120">
                  <c:v>43600</c:v>
                </c:pt>
                <c:pt idx="121">
                  <c:v>43607</c:v>
                </c:pt>
                <c:pt idx="122">
                  <c:v>43614</c:v>
                </c:pt>
                <c:pt idx="123">
                  <c:v>43621</c:v>
                </c:pt>
                <c:pt idx="124">
                  <c:v>43628</c:v>
                </c:pt>
                <c:pt idx="125">
                  <c:v>43635</c:v>
                </c:pt>
                <c:pt idx="126">
                  <c:v>43642</c:v>
                </c:pt>
                <c:pt idx="127">
                  <c:v>43649</c:v>
                </c:pt>
                <c:pt idx="128">
                  <c:v>43656</c:v>
                </c:pt>
                <c:pt idx="129">
                  <c:v>43663</c:v>
                </c:pt>
                <c:pt idx="130">
                  <c:v>43670</c:v>
                </c:pt>
                <c:pt idx="131">
                  <c:v>43677</c:v>
                </c:pt>
                <c:pt idx="132">
                  <c:v>43684</c:v>
                </c:pt>
                <c:pt idx="133">
                  <c:v>43691</c:v>
                </c:pt>
                <c:pt idx="134">
                  <c:v>43698</c:v>
                </c:pt>
                <c:pt idx="135">
                  <c:v>43705</c:v>
                </c:pt>
                <c:pt idx="136">
                  <c:v>43712</c:v>
                </c:pt>
                <c:pt idx="137">
                  <c:v>43719</c:v>
                </c:pt>
                <c:pt idx="138">
                  <c:v>43726</c:v>
                </c:pt>
                <c:pt idx="139">
                  <c:v>43733</c:v>
                </c:pt>
                <c:pt idx="140">
                  <c:v>43740</c:v>
                </c:pt>
                <c:pt idx="141">
                  <c:v>43747</c:v>
                </c:pt>
                <c:pt idx="142">
                  <c:v>43754</c:v>
                </c:pt>
                <c:pt idx="143">
                  <c:v>43761</c:v>
                </c:pt>
                <c:pt idx="144">
                  <c:v>43768</c:v>
                </c:pt>
                <c:pt idx="145">
                  <c:v>43775</c:v>
                </c:pt>
                <c:pt idx="146">
                  <c:v>43782</c:v>
                </c:pt>
                <c:pt idx="147">
                  <c:v>43789</c:v>
                </c:pt>
                <c:pt idx="148">
                  <c:v>43796</c:v>
                </c:pt>
                <c:pt idx="149">
                  <c:v>43803</c:v>
                </c:pt>
                <c:pt idx="150">
                  <c:v>43810</c:v>
                </c:pt>
                <c:pt idx="151">
                  <c:v>43817</c:v>
                </c:pt>
                <c:pt idx="152">
                  <c:v>43824</c:v>
                </c:pt>
                <c:pt idx="153">
                  <c:v>43829</c:v>
                </c:pt>
                <c:pt idx="154">
                  <c:v>43838</c:v>
                </c:pt>
                <c:pt idx="155">
                  <c:v>43845</c:v>
                </c:pt>
                <c:pt idx="156">
                  <c:v>43852</c:v>
                </c:pt>
                <c:pt idx="157">
                  <c:v>43859</c:v>
                </c:pt>
                <c:pt idx="158">
                  <c:v>43866</c:v>
                </c:pt>
                <c:pt idx="159">
                  <c:v>43873</c:v>
                </c:pt>
                <c:pt idx="160">
                  <c:v>43880</c:v>
                </c:pt>
                <c:pt idx="161">
                  <c:v>43887</c:v>
                </c:pt>
                <c:pt idx="162">
                  <c:v>43894</c:v>
                </c:pt>
                <c:pt idx="163">
                  <c:v>43901</c:v>
                </c:pt>
                <c:pt idx="164">
                  <c:v>43908</c:v>
                </c:pt>
                <c:pt idx="165">
                  <c:v>43915</c:v>
                </c:pt>
                <c:pt idx="166">
                  <c:v>43922</c:v>
                </c:pt>
                <c:pt idx="167">
                  <c:v>43929</c:v>
                </c:pt>
                <c:pt idx="168">
                  <c:v>43936</c:v>
                </c:pt>
                <c:pt idx="169">
                  <c:v>43943</c:v>
                </c:pt>
                <c:pt idx="170">
                  <c:v>43950</c:v>
                </c:pt>
                <c:pt idx="171">
                  <c:v>43957</c:v>
                </c:pt>
                <c:pt idx="172">
                  <c:v>43964</c:v>
                </c:pt>
                <c:pt idx="173">
                  <c:v>43971</c:v>
                </c:pt>
                <c:pt idx="174">
                  <c:v>43978</c:v>
                </c:pt>
                <c:pt idx="175">
                  <c:v>43985</c:v>
                </c:pt>
                <c:pt idx="176">
                  <c:v>43992</c:v>
                </c:pt>
                <c:pt idx="177">
                  <c:v>43999</c:v>
                </c:pt>
                <c:pt idx="178">
                  <c:v>44006</c:v>
                </c:pt>
                <c:pt idx="179">
                  <c:v>44013</c:v>
                </c:pt>
                <c:pt idx="180">
                  <c:v>44020</c:v>
                </c:pt>
                <c:pt idx="181">
                  <c:v>44027</c:v>
                </c:pt>
                <c:pt idx="182">
                  <c:v>44034</c:v>
                </c:pt>
                <c:pt idx="183">
                  <c:v>44041</c:v>
                </c:pt>
                <c:pt idx="184">
                  <c:v>44048</c:v>
                </c:pt>
                <c:pt idx="185">
                  <c:v>44055</c:v>
                </c:pt>
                <c:pt idx="186">
                  <c:v>44062</c:v>
                </c:pt>
                <c:pt idx="187">
                  <c:v>44069</c:v>
                </c:pt>
                <c:pt idx="188">
                  <c:v>44076</c:v>
                </c:pt>
                <c:pt idx="189">
                  <c:v>44083</c:v>
                </c:pt>
                <c:pt idx="190">
                  <c:v>44090</c:v>
                </c:pt>
                <c:pt idx="191">
                  <c:v>44097</c:v>
                </c:pt>
                <c:pt idx="192">
                  <c:v>44104</c:v>
                </c:pt>
                <c:pt idx="193">
                  <c:v>44111</c:v>
                </c:pt>
                <c:pt idx="194">
                  <c:v>44118</c:v>
                </c:pt>
                <c:pt idx="195">
                  <c:v>44125</c:v>
                </c:pt>
                <c:pt idx="196">
                  <c:v>44132</c:v>
                </c:pt>
                <c:pt idx="197">
                  <c:v>44139</c:v>
                </c:pt>
                <c:pt idx="198">
                  <c:v>44146</c:v>
                </c:pt>
                <c:pt idx="199">
                  <c:v>44153</c:v>
                </c:pt>
                <c:pt idx="200">
                  <c:v>44160</c:v>
                </c:pt>
                <c:pt idx="201">
                  <c:v>44167</c:v>
                </c:pt>
                <c:pt idx="202">
                  <c:v>44174</c:v>
                </c:pt>
                <c:pt idx="203">
                  <c:v>44181</c:v>
                </c:pt>
                <c:pt idx="204">
                  <c:v>44188</c:v>
                </c:pt>
                <c:pt idx="205">
                  <c:v>44195</c:v>
                </c:pt>
                <c:pt idx="206">
                  <c:v>44204</c:v>
                </c:pt>
                <c:pt idx="207">
                  <c:v>44209</c:v>
                </c:pt>
                <c:pt idx="208">
                  <c:v>44216</c:v>
                </c:pt>
                <c:pt idx="209">
                  <c:v>44223</c:v>
                </c:pt>
                <c:pt idx="210">
                  <c:v>44230</c:v>
                </c:pt>
                <c:pt idx="211">
                  <c:v>44237</c:v>
                </c:pt>
                <c:pt idx="212">
                  <c:v>44244</c:v>
                </c:pt>
                <c:pt idx="213">
                  <c:v>44251</c:v>
                </c:pt>
                <c:pt idx="214">
                  <c:v>44258</c:v>
                </c:pt>
                <c:pt idx="215">
                  <c:v>44265</c:v>
                </c:pt>
                <c:pt idx="216">
                  <c:v>44272</c:v>
                </c:pt>
                <c:pt idx="217">
                  <c:v>44279</c:v>
                </c:pt>
                <c:pt idx="218">
                  <c:v>44286</c:v>
                </c:pt>
                <c:pt idx="219">
                  <c:v>44300</c:v>
                </c:pt>
                <c:pt idx="220">
                  <c:v>44307</c:v>
                </c:pt>
                <c:pt idx="221">
                  <c:v>44314</c:v>
                </c:pt>
                <c:pt idx="222">
                  <c:v>44321</c:v>
                </c:pt>
                <c:pt idx="223">
                  <c:v>44328</c:v>
                </c:pt>
                <c:pt idx="224">
                  <c:v>44335</c:v>
                </c:pt>
                <c:pt idx="225">
                  <c:v>44342</c:v>
                </c:pt>
                <c:pt idx="226">
                  <c:v>44349</c:v>
                </c:pt>
                <c:pt idx="227">
                  <c:v>44356</c:v>
                </c:pt>
                <c:pt idx="228">
                  <c:v>44363</c:v>
                </c:pt>
                <c:pt idx="229">
                  <c:v>44370</c:v>
                </c:pt>
                <c:pt idx="230">
                  <c:v>44377</c:v>
                </c:pt>
                <c:pt idx="231">
                  <c:v>44384</c:v>
                </c:pt>
                <c:pt idx="232">
                  <c:v>44391</c:v>
                </c:pt>
                <c:pt idx="233">
                  <c:v>44398</c:v>
                </c:pt>
                <c:pt idx="234">
                  <c:v>44405</c:v>
                </c:pt>
                <c:pt idx="235">
                  <c:v>44412</c:v>
                </c:pt>
                <c:pt idx="236">
                  <c:v>44419</c:v>
                </c:pt>
                <c:pt idx="237">
                  <c:v>44426</c:v>
                </c:pt>
                <c:pt idx="238">
                  <c:v>44433</c:v>
                </c:pt>
                <c:pt idx="239">
                  <c:v>44440</c:v>
                </c:pt>
                <c:pt idx="240">
                  <c:v>44447</c:v>
                </c:pt>
                <c:pt idx="241">
                  <c:v>44454</c:v>
                </c:pt>
                <c:pt idx="242">
                  <c:v>44461</c:v>
                </c:pt>
                <c:pt idx="243">
                  <c:v>44468</c:v>
                </c:pt>
                <c:pt idx="244">
                  <c:v>44475</c:v>
                </c:pt>
                <c:pt idx="245">
                  <c:v>44482</c:v>
                </c:pt>
                <c:pt idx="246">
                  <c:v>44489</c:v>
                </c:pt>
                <c:pt idx="247">
                  <c:v>44496</c:v>
                </c:pt>
                <c:pt idx="248">
                  <c:v>44503</c:v>
                </c:pt>
                <c:pt idx="249">
                  <c:v>44510</c:v>
                </c:pt>
                <c:pt idx="250">
                  <c:v>44517</c:v>
                </c:pt>
                <c:pt idx="251">
                  <c:v>44524</c:v>
                </c:pt>
                <c:pt idx="252">
                  <c:v>44531</c:v>
                </c:pt>
                <c:pt idx="253">
                  <c:v>44538</c:v>
                </c:pt>
                <c:pt idx="254">
                  <c:v>44545</c:v>
                </c:pt>
                <c:pt idx="255">
                  <c:v>44552</c:v>
                </c:pt>
                <c:pt idx="256">
                  <c:v>44559</c:v>
                </c:pt>
                <c:pt idx="257">
                  <c:v>44566</c:v>
                </c:pt>
                <c:pt idx="258">
                  <c:v>44573</c:v>
                </c:pt>
                <c:pt idx="259">
                  <c:v>44580</c:v>
                </c:pt>
                <c:pt idx="260">
                  <c:v>44587</c:v>
                </c:pt>
                <c:pt idx="261">
                  <c:v>44594</c:v>
                </c:pt>
                <c:pt idx="262">
                  <c:v>44601</c:v>
                </c:pt>
                <c:pt idx="263">
                  <c:v>44608</c:v>
                </c:pt>
                <c:pt idx="264">
                  <c:v>44615</c:v>
                </c:pt>
                <c:pt idx="265">
                  <c:v>44622</c:v>
                </c:pt>
                <c:pt idx="266">
                  <c:v>44629</c:v>
                </c:pt>
                <c:pt idx="267">
                  <c:v>44636</c:v>
                </c:pt>
                <c:pt idx="268">
                  <c:v>44643</c:v>
                </c:pt>
                <c:pt idx="269">
                  <c:v>44650</c:v>
                </c:pt>
                <c:pt idx="270">
                  <c:v>44657</c:v>
                </c:pt>
                <c:pt idx="271">
                  <c:v>44664</c:v>
                </c:pt>
                <c:pt idx="272">
                  <c:v>44671</c:v>
                </c:pt>
                <c:pt idx="273">
                  <c:v>44678</c:v>
                </c:pt>
                <c:pt idx="274">
                  <c:v>44685</c:v>
                </c:pt>
                <c:pt idx="275">
                  <c:v>44692</c:v>
                </c:pt>
                <c:pt idx="276">
                  <c:v>44699</c:v>
                </c:pt>
                <c:pt idx="277">
                  <c:v>44706</c:v>
                </c:pt>
                <c:pt idx="278">
                  <c:v>44713</c:v>
                </c:pt>
                <c:pt idx="279">
                  <c:v>44720</c:v>
                </c:pt>
                <c:pt idx="280">
                  <c:v>44727</c:v>
                </c:pt>
                <c:pt idx="281">
                  <c:v>44734</c:v>
                </c:pt>
                <c:pt idx="282">
                  <c:v>44741</c:v>
                </c:pt>
                <c:pt idx="283">
                  <c:v>44748</c:v>
                </c:pt>
                <c:pt idx="284">
                  <c:v>44755</c:v>
                </c:pt>
                <c:pt idx="285">
                  <c:v>44762</c:v>
                </c:pt>
                <c:pt idx="286">
                  <c:v>44769</c:v>
                </c:pt>
                <c:pt idx="287">
                  <c:v>44776</c:v>
                </c:pt>
                <c:pt idx="288">
                  <c:v>44783</c:v>
                </c:pt>
                <c:pt idx="289">
                  <c:v>44790</c:v>
                </c:pt>
                <c:pt idx="290">
                  <c:v>44797</c:v>
                </c:pt>
                <c:pt idx="291">
                  <c:v>44804</c:v>
                </c:pt>
                <c:pt idx="292">
                  <c:v>44811</c:v>
                </c:pt>
                <c:pt idx="293">
                  <c:v>44818</c:v>
                </c:pt>
                <c:pt idx="294">
                  <c:v>44825</c:v>
                </c:pt>
                <c:pt idx="295">
                  <c:v>44832</c:v>
                </c:pt>
                <c:pt idx="296">
                  <c:v>44839</c:v>
                </c:pt>
                <c:pt idx="297">
                  <c:v>44846</c:v>
                </c:pt>
                <c:pt idx="298">
                  <c:v>44853</c:v>
                </c:pt>
                <c:pt idx="299">
                  <c:v>44860</c:v>
                </c:pt>
                <c:pt idx="300">
                  <c:v>44867</c:v>
                </c:pt>
                <c:pt idx="301">
                  <c:v>44874</c:v>
                </c:pt>
                <c:pt idx="302">
                  <c:v>44881</c:v>
                </c:pt>
                <c:pt idx="303">
                  <c:v>44888</c:v>
                </c:pt>
                <c:pt idx="304">
                  <c:v>44895</c:v>
                </c:pt>
                <c:pt idx="305">
                  <c:v>44902</c:v>
                </c:pt>
                <c:pt idx="306">
                  <c:v>44909</c:v>
                </c:pt>
                <c:pt idx="307">
                  <c:v>44916</c:v>
                </c:pt>
                <c:pt idx="308">
                  <c:v>44923</c:v>
                </c:pt>
                <c:pt idx="309">
                  <c:v>44930</c:v>
                </c:pt>
                <c:pt idx="310">
                  <c:v>44937</c:v>
                </c:pt>
                <c:pt idx="311">
                  <c:v>44944</c:v>
                </c:pt>
                <c:pt idx="312">
                  <c:v>44951</c:v>
                </c:pt>
                <c:pt idx="313">
                  <c:v>44958</c:v>
                </c:pt>
                <c:pt idx="314">
                  <c:v>44965</c:v>
                </c:pt>
                <c:pt idx="315">
                  <c:v>44972</c:v>
                </c:pt>
                <c:pt idx="316">
                  <c:v>44979</c:v>
                </c:pt>
                <c:pt idx="317">
                  <c:v>44986</c:v>
                </c:pt>
                <c:pt idx="318">
                  <c:v>44994</c:v>
                </c:pt>
                <c:pt idx="319">
                  <c:v>45000</c:v>
                </c:pt>
                <c:pt idx="320">
                  <c:v>45007</c:v>
                </c:pt>
                <c:pt idx="321">
                  <c:v>45014</c:v>
                </c:pt>
              </c:numCache>
            </c:numRef>
          </c:cat>
          <c:val>
            <c:numRef>
              <c:f>'Chart 50'!$F$2:$F$324</c:f>
              <c:numCache>
                <c:formatCode>_(* #,##0.0_);_(* \(#,##0.0\);_(* "-"??_);_(@_)</c:formatCode>
                <c:ptCount val="322"/>
                <c:pt idx="0">
                  <c:v>7.75</c:v>
                </c:pt>
                <c:pt idx="1">
                  <c:v>7.75</c:v>
                </c:pt>
                <c:pt idx="2">
                  <c:v>7.75</c:v>
                </c:pt>
                <c:pt idx="3">
                  <c:v>7.75</c:v>
                </c:pt>
                <c:pt idx="4">
                  <c:v>7.75</c:v>
                </c:pt>
                <c:pt idx="5">
                  <c:v>7.5</c:v>
                </c:pt>
                <c:pt idx="6">
                  <c:v>7.5</c:v>
                </c:pt>
                <c:pt idx="7">
                  <c:v>7.5</c:v>
                </c:pt>
                <c:pt idx="8">
                  <c:v>7.5</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pt idx="24">
                  <c:v>7.5</c:v>
                </c:pt>
                <c:pt idx="25">
                  <c:v>7.5</c:v>
                </c:pt>
                <c:pt idx="26">
                  <c:v>7.5</c:v>
                </c:pt>
                <c:pt idx="27">
                  <c:v>7.5</c:v>
                </c:pt>
                <c:pt idx="28">
                  <c:v>7.5</c:v>
                </c:pt>
                <c:pt idx="29">
                  <c:v>7.5</c:v>
                </c:pt>
                <c:pt idx="30">
                  <c:v>7.5</c:v>
                </c:pt>
                <c:pt idx="31">
                  <c:v>7.5</c:v>
                </c:pt>
                <c:pt idx="32">
                  <c:v>7.5</c:v>
                </c:pt>
                <c:pt idx="33">
                  <c:v>7.5</c:v>
                </c:pt>
                <c:pt idx="34">
                  <c:v>7.5</c:v>
                </c:pt>
                <c:pt idx="35">
                  <c:v>7.5</c:v>
                </c:pt>
                <c:pt idx="36">
                  <c:v>7.5</c:v>
                </c:pt>
                <c:pt idx="37">
                  <c:v>7.5</c:v>
                </c:pt>
                <c:pt idx="38">
                  <c:v>7.5</c:v>
                </c:pt>
                <c:pt idx="39">
                  <c:v>7.5</c:v>
                </c:pt>
                <c:pt idx="40">
                  <c:v>7.5</c:v>
                </c:pt>
                <c:pt idx="41">
                  <c:v>7.5</c:v>
                </c:pt>
                <c:pt idx="42">
                  <c:v>7.5</c:v>
                </c:pt>
                <c:pt idx="43">
                  <c:v>7.5</c:v>
                </c:pt>
                <c:pt idx="44">
                  <c:v>7.5</c:v>
                </c:pt>
                <c:pt idx="45">
                  <c:v>7.5</c:v>
                </c:pt>
                <c:pt idx="46">
                  <c:v>7.5</c:v>
                </c:pt>
                <c:pt idx="47">
                  <c:v>7.5</c:v>
                </c:pt>
                <c:pt idx="48">
                  <c:v>7.5</c:v>
                </c:pt>
                <c:pt idx="49">
                  <c:v>7.5</c:v>
                </c:pt>
                <c:pt idx="50">
                  <c:v>7.5</c:v>
                </c:pt>
                <c:pt idx="51">
                  <c:v>7.5</c:v>
                </c:pt>
                <c:pt idx="52">
                  <c:v>7.5</c:v>
                </c:pt>
                <c:pt idx="53">
                  <c:v>7.5</c:v>
                </c:pt>
                <c:pt idx="54">
                  <c:v>7.5</c:v>
                </c:pt>
                <c:pt idx="55">
                  <c:v>7.5</c:v>
                </c:pt>
                <c:pt idx="56">
                  <c:v>7.5</c:v>
                </c:pt>
                <c:pt idx="57">
                  <c:v>7.5</c:v>
                </c:pt>
                <c:pt idx="58">
                  <c:v>7.5</c:v>
                </c:pt>
                <c:pt idx="59">
                  <c:v>7.5</c:v>
                </c:pt>
                <c:pt idx="60">
                  <c:v>7.5</c:v>
                </c:pt>
                <c:pt idx="61">
                  <c:v>7.5</c:v>
                </c:pt>
                <c:pt idx="62">
                  <c:v>7.5</c:v>
                </c:pt>
                <c:pt idx="63">
                  <c:v>7.5</c:v>
                </c:pt>
                <c:pt idx="64">
                  <c:v>7.5</c:v>
                </c:pt>
                <c:pt idx="65">
                  <c:v>7.5</c:v>
                </c:pt>
                <c:pt idx="66">
                  <c:v>7.5</c:v>
                </c:pt>
                <c:pt idx="67">
                  <c:v>7.5</c:v>
                </c:pt>
                <c:pt idx="68">
                  <c:v>7.5</c:v>
                </c:pt>
                <c:pt idx="69">
                  <c:v>7.5</c:v>
                </c:pt>
                <c:pt idx="70">
                  <c:v>7.5</c:v>
                </c:pt>
                <c:pt idx="71">
                  <c:v>7.5</c:v>
                </c:pt>
                <c:pt idx="72">
                  <c:v>7.5</c:v>
                </c:pt>
                <c:pt idx="73">
                  <c:v>7.5</c:v>
                </c:pt>
                <c:pt idx="74">
                  <c:v>7.5</c:v>
                </c:pt>
                <c:pt idx="75">
                  <c:v>7.5</c:v>
                </c:pt>
                <c:pt idx="76">
                  <c:v>7.5</c:v>
                </c:pt>
                <c:pt idx="77">
                  <c:v>7.5</c:v>
                </c:pt>
                <c:pt idx="78">
                  <c:v>7.5</c:v>
                </c:pt>
                <c:pt idx="79">
                  <c:v>7.5</c:v>
                </c:pt>
                <c:pt idx="80">
                  <c:v>7.5</c:v>
                </c:pt>
                <c:pt idx="81">
                  <c:v>7.5</c:v>
                </c:pt>
                <c:pt idx="82">
                  <c:v>7.5</c:v>
                </c:pt>
                <c:pt idx="83">
                  <c:v>7.5</c:v>
                </c:pt>
                <c:pt idx="84">
                  <c:v>7.5</c:v>
                </c:pt>
                <c:pt idx="85">
                  <c:v>7.5</c:v>
                </c:pt>
                <c:pt idx="86">
                  <c:v>7.5</c:v>
                </c:pt>
                <c:pt idx="87">
                  <c:v>7.5</c:v>
                </c:pt>
                <c:pt idx="88">
                  <c:v>7.5</c:v>
                </c:pt>
                <c:pt idx="89">
                  <c:v>7.5</c:v>
                </c:pt>
                <c:pt idx="90">
                  <c:v>7.5</c:v>
                </c:pt>
                <c:pt idx="91">
                  <c:v>7.5</c:v>
                </c:pt>
                <c:pt idx="92">
                  <c:v>7.5</c:v>
                </c:pt>
                <c:pt idx="93">
                  <c:v>7.5</c:v>
                </c:pt>
                <c:pt idx="94">
                  <c:v>7.5</c:v>
                </c:pt>
                <c:pt idx="95">
                  <c:v>7.5</c:v>
                </c:pt>
                <c:pt idx="96">
                  <c:v>7.5</c:v>
                </c:pt>
                <c:pt idx="97">
                  <c:v>7.5</c:v>
                </c:pt>
                <c:pt idx="98">
                  <c:v>7.5</c:v>
                </c:pt>
                <c:pt idx="99">
                  <c:v>7.5</c:v>
                </c:pt>
                <c:pt idx="100">
                  <c:v>7.5</c:v>
                </c:pt>
                <c:pt idx="101">
                  <c:v>7.5</c:v>
                </c:pt>
                <c:pt idx="102">
                  <c:v>7.5</c:v>
                </c:pt>
                <c:pt idx="103">
                  <c:v>7.5</c:v>
                </c:pt>
                <c:pt idx="104">
                  <c:v>7.5</c:v>
                </c:pt>
                <c:pt idx="105">
                  <c:v>7.25</c:v>
                </c:pt>
                <c:pt idx="106">
                  <c:v>7.25</c:v>
                </c:pt>
                <c:pt idx="107">
                  <c:v>7.25</c:v>
                </c:pt>
                <c:pt idx="108">
                  <c:v>7.25</c:v>
                </c:pt>
                <c:pt idx="109">
                  <c:v>7.25</c:v>
                </c:pt>
                <c:pt idx="110">
                  <c:v>7.25</c:v>
                </c:pt>
                <c:pt idx="111">
                  <c:v>7.25</c:v>
                </c:pt>
                <c:pt idx="112">
                  <c:v>7.25</c:v>
                </c:pt>
                <c:pt idx="113">
                  <c:v>7.25</c:v>
                </c:pt>
                <c:pt idx="114">
                  <c:v>7.25</c:v>
                </c:pt>
                <c:pt idx="115">
                  <c:v>7.25</c:v>
                </c:pt>
                <c:pt idx="116">
                  <c:v>7.25</c:v>
                </c:pt>
                <c:pt idx="117">
                  <c:v>7.25</c:v>
                </c:pt>
                <c:pt idx="118">
                  <c:v>7.25</c:v>
                </c:pt>
                <c:pt idx="119">
                  <c:v>7.25</c:v>
                </c:pt>
                <c:pt idx="120">
                  <c:v>7.25</c:v>
                </c:pt>
                <c:pt idx="121">
                  <c:v>7.25</c:v>
                </c:pt>
                <c:pt idx="122">
                  <c:v>7.25</c:v>
                </c:pt>
                <c:pt idx="123">
                  <c:v>7.25</c:v>
                </c:pt>
                <c:pt idx="124">
                  <c:v>7.25</c:v>
                </c:pt>
                <c:pt idx="125">
                  <c:v>7.25</c:v>
                </c:pt>
                <c:pt idx="126">
                  <c:v>7.25</c:v>
                </c:pt>
                <c:pt idx="127">
                  <c:v>7.25</c:v>
                </c:pt>
                <c:pt idx="128">
                  <c:v>7.25</c:v>
                </c:pt>
                <c:pt idx="129">
                  <c:v>7.25</c:v>
                </c:pt>
                <c:pt idx="130">
                  <c:v>7.25</c:v>
                </c:pt>
                <c:pt idx="131">
                  <c:v>7.25</c:v>
                </c:pt>
                <c:pt idx="132">
                  <c:v>7.25</c:v>
                </c:pt>
                <c:pt idx="133">
                  <c:v>7.25</c:v>
                </c:pt>
                <c:pt idx="134">
                  <c:v>7.25</c:v>
                </c:pt>
                <c:pt idx="135">
                  <c:v>7.25</c:v>
                </c:pt>
                <c:pt idx="136">
                  <c:v>7.25</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6.75</c:v>
                </c:pt>
                <c:pt idx="165">
                  <c:v>6.75</c:v>
                </c:pt>
                <c:pt idx="166">
                  <c:v>6.75</c:v>
                </c:pt>
                <c:pt idx="167">
                  <c:v>6.75</c:v>
                </c:pt>
                <c:pt idx="168">
                  <c:v>6.75</c:v>
                </c:pt>
                <c:pt idx="169">
                  <c:v>6.75</c:v>
                </c:pt>
                <c:pt idx="170">
                  <c:v>6.5</c:v>
                </c:pt>
                <c:pt idx="171">
                  <c:v>6.5</c:v>
                </c:pt>
                <c:pt idx="172">
                  <c:v>6.5</c:v>
                </c:pt>
                <c:pt idx="173">
                  <c:v>6.5</c:v>
                </c:pt>
                <c:pt idx="174">
                  <c:v>6.5</c:v>
                </c:pt>
                <c:pt idx="175">
                  <c:v>6.5</c:v>
                </c:pt>
                <c:pt idx="176">
                  <c:v>6.5</c:v>
                </c:pt>
                <c:pt idx="177">
                  <c:v>6</c:v>
                </c:pt>
                <c:pt idx="178">
                  <c:v>6</c:v>
                </c:pt>
                <c:pt idx="179">
                  <c:v>6</c:v>
                </c:pt>
                <c:pt idx="180">
                  <c:v>6</c:v>
                </c:pt>
                <c:pt idx="181">
                  <c:v>6</c:v>
                </c:pt>
                <c:pt idx="182">
                  <c:v>6</c:v>
                </c:pt>
                <c:pt idx="183">
                  <c:v>6</c:v>
                </c:pt>
                <c:pt idx="184">
                  <c:v>6</c:v>
                </c:pt>
                <c:pt idx="185">
                  <c:v>6</c:v>
                </c:pt>
                <c:pt idx="186">
                  <c:v>6</c:v>
                </c:pt>
                <c:pt idx="187">
                  <c:v>6</c:v>
                </c:pt>
                <c:pt idx="188">
                  <c:v>6</c:v>
                </c:pt>
                <c:pt idx="189">
                  <c:v>6</c:v>
                </c:pt>
                <c:pt idx="190">
                  <c:v>5.75</c:v>
                </c:pt>
                <c:pt idx="191">
                  <c:v>5.75</c:v>
                </c:pt>
                <c:pt idx="192">
                  <c:v>5.75</c:v>
                </c:pt>
                <c:pt idx="193">
                  <c:v>5.75</c:v>
                </c:pt>
                <c:pt idx="194">
                  <c:v>5.75</c:v>
                </c:pt>
                <c:pt idx="195">
                  <c:v>5.75</c:v>
                </c:pt>
                <c:pt idx="196">
                  <c:v>5.75</c:v>
                </c:pt>
                <c:pt idx="197">
                  <c:v>5.75</c:v>
                </c:pt>
                <c:pt idx="198">
                  <c:v>5.75</c:v>
                </c:pt>
                <c:pt idx="199">
                  <c:v>5.75</c:v>
                </c:pt>
                <c:pt idx="200">
                  <c:v>5.75</c:v>
                </c:pt>
                <c:pt idx="201">
                  <c:v>5.75</c:v>
                </c:pt>
                <c:pt idx="202">
                  <c:v>5.75</c:v>
                </c:pt>
                <c:pt idx="203">
                  <c:v>6.75</c:v>
                </c:pt>
                <c:pt idx="204">
                  <c:v>6.75</c:v>
                </c:pt>
                <c:pt idx="205">
                  <c:v>6.75</c:v>
                </c:pt>
                <c:pt idx="206">
                  <c:v>6.75</c:v>
                </c:pt>
                <c:pt idx="207">
                  <c:v>6.75</c:v>
                </c:pt>
                <c:pt idx="208">
                  <c:v>6.75</c:v>
                </c:pt>
                <c:pt idx="209">
                  <c:v>6.75</c:v>
                </c:pt>
                <c:pt idx="210">
                  <c:v>7</c:v>
                </c:pt>
                <c:pt idx="211">
                  <c:v>7</c:v>
                </c:pt>
                <c:pt idx="212">
                  <c:v>7</c:v>
                </c:pt>
                <c:pt idx="213">
                  <c:v>7</c:v>
                </c:pt>
                <c:pt idx="214">
                  <c:v>7</c:v>
                </c:pt>
                <c:pt idx="215">
                  <c:v>7</c:v>
                </c:pt>
                <c:pt idx="216">
                  <c:v>7</c:v>
                </c:pt>
                <c:pt idx="217">
                  <c:v>7</c:v>
                </c:pt>
                <c:pt idx="218">
                  <c:v>7</c:v>
                </c:pt>
                <c:pt idx="219">
                  <c:v>7</c:v>
                </c:pt>
                <c:pt idx="220">
                  <c:v>7</c:v>
                </c:pt>
                <c:pt idx="221">
                  <c:v>7</c:v>
                </c:pt>
                <c:pt idx="222">
                  <c:v>7.5</c:v>
                </c:pt>
                <c:pt idx="223">
                  <c:v>7.5</c:v>
                </c:pt>
                <c:pt idx="224">
                  <c:v>7.5</c:v>
                </c:pt>
                <c:pt idx="225">
                  <c:v>7.5</c:v>
                </c:pt>
                <c:pt idx="226">
                  <c:v>7.5</c:v>
                </c:pt>
                <c:pt idx="227">
                  <c:v>7.5</c:v>
                </c:pt>
                <c:pt idx="228">
                  <c:v>8</c:v>
                </c:pt>
                <c:pt idx="229">
                  <c:v>8</c:v>
                </c:pt>
                <c:pt idx="230">
                  <c:v>8</c:v>
                </c:pt>
                <c:pt idx="231">
                  <c:v>8</c:v>
                </c:pt>
                <c:pt idx="232">
                  <c:v>8</c:v>
                </c:pt>
                <c:pt idx="233">
                  <c:v>8</c:v>
                </c:pt>
                <c:pt idx="234">
                  <c:v>8</c:v>
                </c:pt>
                <c:pt idx="235">
                  <c:v>8.5</c:v>
                </c:pt>
                <c:pt idx="236">
                  <c:v>8.5</c:v>
                </c:pt>
                <c:pt idx="237">
                  <c:v>8.5</c:v>
                </c:pt>
                <c:pt idx="238">
                  <c:v>8.5</c:v>
                </c:pt>
                <c:pt idx="239">
                  <c:v>8.5</c:v>
                </c:pt>
                <c:pt idx="240">
                  <c:v>8.5</c:v>
                </c:pt>
                <c:pt idx="241">
                  <c:v>8.75</c:v>
                </c:pt>
                <c:pt idx="242">
                  <c:v>8.75</c:v>
                </c:pt>
                <c:pt idx="243">
                  <c:v>8.75</c:v>
                </c:pt>
                <c:pt idx="244">
                  <c:v>8.75</c:v>
                </c:pt>
                <c:pt idx="245">
                  <c:v>8.75</c:v>
                </c:pt>
                <c:pt idx="246">
                  <c:v>8.75</c:v>
                </c:pt>
                <c:pt idx="247">
                  <c:v>8.75</c:v>
                </c:pt>
                <c:pt idx="248">
                  <c:v>8.75</c:v>
                </c:pt>
                <c:pt idx="249">
                  <c:v>8.75</c:v>
                </c:pt>
                <c:pt idx="250">
                  <c:v>8.75</c:v>
                </c:pt>
                <c:pt idx="251">
                  <c:v>8.75</c:v>
                </c:pt>
                <c:pt idx="252">
                  <c:v>8.75</c:v>
                </c:pt>
                <c:pt idx="253">
                  <c:v>8.75</c:v>
                </c:pt>
                <c:pt idx="254">
                  <c:v>9.25</c:v>
                </c:pt>
                <c:pt idx="255">
                  <c:v>9.25</c:v>
                </c:pt>
                <c:pt idx="256">
                  <c:v>9.25</c:v>
                </c:pt>
                <c:pt idx="257">
                  <c:v>9.25</c:v>
                </c:pt>
                <c:pt idx="258">
                  <c:v>9.25</c:v>
                </c:pt>
                <c:pt idx="259">
                  <c:v>9.25</c:v>
                </c:pt>
                <c:pt idx="260">
                  <c:v>9.25</c:v>
                </c:pt>
                <c:pt idx="261">
                  <c:v>9.5</c:v>
                </c:pt>
                <c:pt idx="262">
                  <c:v>9.5</c:v>
                </c:pt>
                <c:pt idx="263">
                  <c:v>9.5</c:v>
                </c:pt>
                <c:pt idx="264">
                  <c:v>9.5</c:v>
                </c:pt>
                <c:pt idx="265">
                  <c:v>9.5</c:v>
                </c:pt>
                <c:pt idx="266">
                  <c:v>9.5</c:v>
                </c:pt>
                <c:pt idx="267">
                  <c:v>10.75</c:v>
                </c:pt>
                <c:pt idx="268">
                  <c:v>10.75</c:v>
                </c:pt>
                <c:pt idx="269">
                  <c:v>10.75</c:v>
                </c:pt>
                <c:pt idx="270">
                  <c:v>10.75</c:v>
                </c:pt>
                <c:pt idx="271">
                  <c:v>10.75</c:v>
                </c:pt>
                <c:pt idx="272">
                  <c:v>10.75</c:v>
                </c:pt>
                <c:pt idx="273">
                  <c:v>10.75</c:v>
                </c:pt>
                <c:pt idx="274">
                  <c:v>10.75</c:v>
                </c:pt>
                <c:pt idx="275">
                  <c:v>10.75</c:v>
                </c:pt>
                <c:pt idx="276">
                  <c:v>10.75</c:v>
                </c:pt>
                <c:pt idx="277">
                  <c:v>10.75</c:v>
                </c:pt>
                <c:pt idx="278">
                  <c:v>10.75</c:v>
                </c:pt>
                <c:pt idx="279">
                  <c:v>10.75</c:v>
                </c:pt>
                <c:pt idx="280">
                  <c:v>10.75</c:v>
                </c:pt>
                <c:pt idx="281">
                  <c:v>10.75</c:v>
                </c:pt>
                <c:pt idx="282">
                  <c:v>10.75</c:v>
                </c:pt>
                <c:pt idx="283">
                  <c:v>10.75</c:v>
                </c:pt>
                <c:pt idx="284">
                  <c:v>10.75</c:v>
                </c:pt>
                <c:pt idx="285">
                  <c:v>10.75</c:v>
                </c:pt>
                <c:pt idx="286">
                  <c:v>10.75</c:v>
                </c:pt>
                <c:pt idx="287">
                  <c:v>11</c:v>
                </c:pt>
                <c:pt idx="288">
                  <c:v>11</c:v>
                </c:pt>
                <c:pt idx="289">
                  <c:v>11</c:v>
                </c:pt>
                <c:pt idx="290">
                  <c:v>11</c:v>
                </c:pt>
                <c:pt idx="291">
                  <c:v>11</c:v>
                </c:pt>
                <c:pt idx="292">
                  <c:v>11</c:v>
                </c:pt>
                <c:pt idx="293">
                  <c:v>11.5</c:v>
                </c:pt>
                <c:pt idx="294">
                  <c:v>11.5</c:v>
                </c:pt>
                <c:pt idx="295">
                  <c:v>11.5</c:v>
                </c:pt>
                <c:pt idx="296">
                  <c:v>11.5</c:v>
                </c:pt>
                <c:pt idx="297">
                  <c:v>11.5</c:v>
                </c:pt>
                <c:pt idx="298">
                  <c:v>11.5</c:v>
                </c:pt>
                <c:pt idx="299">
                  <c:v>11.5</c:v>
                </c:pt>
                <c:pt idx="300">
                  <c:v>12</c:v>
                </c:pt>
                <c:pt idx="301">
                  <c:v>12</c:v>
                </c:pt>
                <c:pt idx="302">
                  <c:v>12</c:v>
                </c:pt>
                <c:pt idx="303">
                  <c:v>12</c:v>
                </c:pt>
                <c:pt idx="304">
                  <c:v>12</c:v>
                </c:pt>
                <c:pt idx="305">
                  <c:v>12</c:v>
                </c:pt>
                <c:pt idx="306">
                  <c:v>12.25</c:v>
                </c:pt>
                <c:pt idx="307">
                  <c:v>12.25</c:v>
                </c:pt>
                <c:pt idx="308">
                  <c:v>12.25</c:v>
                </c:pt>
                <c:pt idx="309" formatCode="_(* #,##0.00_);_(* \(#,##0.00\);_(* &quot;-&quot;??_);_(@_)">
                  <c:v>12.25</c:v>
                </c:pt>
                <c:pt idx="310" formatCode="_(* #,##0.00_);_(* \(#,##0.00\);_(* &quot;-&quot;??_);_(@_)">
                  <c:v>12.25</c:v>
                </c:pt>
                <c:pt idx="311" formatCode="_(* #,##0.00_);_(* \(#,##0.00\);_(* &quot;-&quot;??_);_(@_)">
                  <c:v>12.25</c:v>
                </c:pt>
                <c:pt idx="312" formatCode="_(* #,##0.00_);_(* \(#,##0.00\);_(* &quot;-&quot;??_);_(@_)">
                  <c:v>12.25</c:v>
                </c:pt>
                <c:pt idx="313" formatCode="_(* #,##0.00_);_(* \(#,##0.00\);_(* &quot;-&quot;??_);_(@_)">
                  <c:v>12.25</c:v>
                </c:pt>
                <c:pt idx="314" formatCode="_(* #,##0.00_);_(* \(#,##0.00\);_(* &quot;-&quot;??_);_(@_)">
                  <c:v>12.25</c:v>
                </c:pt>
                <c:pt idx="315" formatCode="_(* #,##0.00_);_(* \(#,##0.00\);_(* &quot;-&quot;??_);_(@_)">
                  <c:v>12.25</c:v>
                </c:pt>
                <c:pt idx="316" formatCode="_(* #,##0.00_);_(* \(#,##0.00\);_(* &quot;-&quot;??_);_(@_)">
                  <c:v>12.25</c:v>
                </c:pt>
                <c:pt idx="317" formatCode="_(* #,##0.00_);_(* \(#,##0.00\);_(* &quot;-&quot;??_);_(@_)">
                  <c:v>12.25</c:v>
                </c:pt>
                <c:pt idx="318" formatCode="_(* #,##0.00_);_(* \(#,##0.00\);_(* &quot;-&quot;??_);_(@_)">
                  <c:v>12.25</c:v>
                </c:pt>
                <c:pt idx="319" formatCode="_(* #,##0.00_);_(* \(#,##0.00\);_(* &quot;-&quot;??_);_(@_)">
                  <c:v>12.25</c:v>
                </c:pt>
                <c:pt idx="320" formatCode="_(* #,##0.00_);_(* \(#,##0.00\);_(* &quot;-&quot;??_);_(@_)">
                  <c:v>12.25</c:v>
                </c:pt>
                <c:pt idx="321" formatCode="_(* #,##0.00_);_(* \(#,##0.00\);_(* &quot;-&quot;??_);_(@_)">
                  <c:v>12.25</c:v>
                </c:pt>
              </c:numCache>
            </c:numRef>
          </c:val>
          <c:smooth val="0"/>
          <c:extLst>
            <c:ext xmlns:c16="http://schemas.microsoft.com/office/drawing/2014/chart" uri="{C3380CC4-5D6E-409C-BE32-E72D297353CC}">
              <c16:uniqueId val="{00000005-8936-41DB-81C8-AB422FBB222F}"/>
            </c:ext>
          </c:extLst>
        </c:ser>
        <c:dLbls>
          <c:showLegendKey val="0"/>
          <c:showVal val="0"/>
          <c:showCatName val="0"/>
          <c:showSerName val="0"/>
          <c:showPercent val="0"/>
          <c:showBubbleSize val="0"/>
        </c:dLbls>
        <c:smooth val="0"/>
        <c:axId val="123428224"/>
        <c:axId val="123458688"/>
      </c:lineChart>
      <c:dateAx>
        <c:axId val="123428224"/>
        <c:scaling>
          <c:orientation val="minMax"/>
          <c:min val="44197"/>
        </c:scaling>
        <c:delete val="0"/>
        <c:axPos val="b"/>
        <c:numFmt formatCode="dd/mm/yy;@" sourceLinked="0"/>
        <c:majorTickMark val="out"/>
        <c:minorTickMark val="none"/>
        <c:tickLblPos val="low"/>
        <c:spPr>
          <a:ln w="6350">
            <a:solidFill>
              <a:sysClr val="windowText" lastClr="000000"/>
            </a:solidFill>
          </a:ln>
        </c:spPr>
        <c:txPr>
          <a:bodyPr rot="-5400000" vert="horz"/>
          <a:lstStyle/>
          <a:p>
            <a:pPr>
              <a:defRPr sz="600" b="0" i="0" u="none" strike="noStrike" baseline="0">
                <a:solidFill>
                  <a:srgbClr val="000000"/>
                </a:solidFill>
                <a:latin typeface="GHEA Grapalat" pitchFamily="50" charset="0"/>
                <a:ea typeface="Calibri"/>
                <a:cs typeface="Calibri"/>
              </a:defRPr>
            </a:pPr>
            <a:endParaRPr lang="en-US"/>
          </a:p>
        </c:txPr>
        <c:crossAx val="123458688"/>
        <c:crosses val="autoZero"/>
        <c:auto val="1"/>
        <c:lblOffset val="100"/>
        <c:baseTimeUnit val="days"/>
        <c:majorUnit val="45"/>
        <c:majorTimeUnit val="days"/>
      </c:dateAx>
      <c:valAx>
        <c:axId val="123458688"/>
        <c:scaling>
          <c:orientation val="minMax"/>
          <c:max val="13"/>
          <c:min val="2"/>
        </c:scaling>
        <c:delete val="0"/>
        <c:axPos val="l"/>
        <c:numFmt formatCode="_(* #,##0_);_(* \(#,##0\);_(* &quot;-&quot;_);_(@_)" sourceLinked="0"/>
        <c:majorTickMark val="out"/>
        <c:minorTickMark val="none"/>
        <c:tickLblPos val="nextTo"/>
        <c:spPr>
          <a:ln w="6350">
            <a:solidFill>
              <a:sysClr val="windowText" lastClr="000000"/>
            </a:solidFill>
          </a:ln>
        </c:spPr>
        <c:txPr>
          <a:bodyPr rot="0" vert="horz"/>
          <a:lstStyle/>
          <a:p>
            <a:pPr>
              <a:defRPr sz="600" b="0" i="0" u="none" strike="noStrike" baseline="0">
                <a:solidFill>
                  <a:srgbClr val="000000"/>
                </a:solidFill>
                <a:latin typeface="GHEA Grapalat" pitchFamily="50" charset="0"/>
                <a:ea typeface="Calibri"/>
                <a:cs typeface="Calibri"/>
              </a:defRPr>
            </a:pPr>
            <a:endParaRPr lang="en-US"/>
          </a:p>
        </c:txPr>
        <c:crossAx val="123428224"/>
        <c:crosses val="autoZero"/>
        <c:crossBetween val="between"/>
        <c:majorUnit val="1"/>
      </c:valAx>
    </c:plotArea>
    <c:legend>
      <c:legendPos val="r"/>
      <c:legendEntry>
        <c:idx val="2"/>
        <c:delete val="1"/>
      </c:legendEntry>
      <c:layout>
        <c:manualLayout>
          <c:xMode val="edge"/>
          <c:yMode val="edge"/>
          <c:x val="2.3796489451069765E-2"/>
          <c:y val="0.80635186237056067"/>
          <c:w val="0.95337695404409861"/>
          <c:h val="0.18078053623707713"/>
        </c:manualLayout>
      </c:layout>
      <c:overlay val="0"/>
      <c:txPr>
        <a:bodyPr/>
        <a:lstStyle/>
        <a:p>
          <a:pPr>
            <a:defRPr sz="900" b="0" i="1" u="none" strike="noStrike" baseline="-14000">
              <a:solidFill>
                <a:srgbClr val="000000"/>
              </a:solidFill>
              <a:latin typeface="GHEA Grapalat" pitchFamily="50" charset="0"/>
              <a:ea typeface="Calibri"/>
              <a:cs typeface="Calibri"/>
            </a:defRPr>
          </a:pPr>
          <a:endParaRPr lang="en-US"/>
        </a:p>
      </c:txPr>
    </c:legend>
    <c:plotVisOnly val="1"/>
    <c:dispBlanksAs val="gap"/>
    <c:showDLblsOverMax val="0"/>
  </c:chart>
  <c:spPr>
    <a:noFill/>
    <a:ln>
      <a:noFill/>
    </a:ln>
    <a:effectLst>
      <a:outerShdw sx="1000" sy="1000" algn="tl" rotWithShape="0">
        <a:prstClr val="black"/>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2"/>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334146302429"/>
          <c:y val="5.5436507936507937E-2"/>
          <c:w val="0.84865877358611941"/>
          <c:h val="0.41249251267471621"/>
        </c:manualLayout>
      </c:layout>
      <c:areaChart>
        <c:grouping val="standard"/>
        <c:varyColors val="0"/>
        <c:ser>
          <c:idx val="0"/>
          <c:order val="0"/>
          <c:tx>
            <c:strRef>
              <c:f>'Chart 51'!$B$1</c:f>
              <c:strCache>
                <c:ptCount val="1"/>
                <c:pt idx="0">
                  <c:v>Deposit</c:v>
                </c:pt>
              </c:strCache>
            </c:strRef>
          </c:tx>
          <c:spPr>
            <a:solidFill>
              <a:schemeClr val="accent4">
                <a:lumMod val="60000"/>
                <a:lumOff val="40000"/>
              </a:schemeClr>
            </a:solidFill>
            <a:ln>
              <a:noFill/>
            </a:ln>
            <a:effectLst/>
          </c:spPr>
          <c:cat>
            <c:strRef>
              <c:f>'Chart 51'!$A$2:$A$136</c:f>
              <c:strCache>
                <c:ptCount val="51"/>
                <c:pt idx="0">
                  <c:v>J 19</c:v>
                </c:pt>
                <c:pt idx="1">
                  <c:v>F</c:v>
                </c:pt>
                <c:pt idx="2">
                  <c:v>M</c:v>
                </c:pt>
                <c:pt idx="3">
                  <c:v>A</c:v>
                </c:pt>
                <c:pt idx="4">
                  <c:v>M</c:v>
                </c:pt>
                <c:pt idx="5">
                  <c:v>J </c:v>
                </c:pt>
                <c:pt idx="6">
                  <c:v>J </c:v>
                </c:pt>
                <c:pt idx="7">
                  <c:v>A</c:v>
                </c:pt>
                <c:pt idx="8">
                  <c:v>S</c:v>
                </c:pt>
                <c:pt idx="9">
                  <c:v>O</c:v>
                </c:pt>
                <c:pt idx="10">
                  <c:v>N</c:v>
                </c:pt>
                <c:pt idx="11">
                  <c:v>D</c:v>
                </c:pt>
                <c:pt idx="12">
                  <c:v>J 20</c:v>
                </c:pt>
                <c:pt idx="13">
                  <c:v>F</c:v>
                </c:pt>
                <c:pt idx="14">
                  <c:v>M</c:v>
                </c:pt>
                <c:pt idx="15">
                  <c:v>A</c:v>
                </c:pt>
                <c:pt idx="16">
                  <c:v>M</c:v>
                </c:pt>
                <c:pt idx="17">
                  <c:v>J </c:v>
                </c:pt>
                <c:pt idx="18">
                  <c:v>J </c:v>
                </c:pt>
                <c:pt idx="19">
                  <c:v>A</c:v>
                </c:pt>
                <c:pt idx="20">
                  <c:v>S</c:v>
                </c:pt>
                <c:pt idx="21">
                  <c:v>O</c:v>
                </c:pt>
                <c:pt idx="22">
                  <c:v>N</c:v>
                </c:pt>
                <c:pt idx="23">
                  <c:v>D</c:v>
                </c:pt>
                <c:pt idx="24">
                  <c:v>J 21</c:v>
                </c:pt>
                <c:pt idx="25">
                  <c:v>F</c:v>
                </c:pt>
                <c:pt idx="26">
                  <c:v>M</c:v>
                </c:pt>
                <c:pt idx="27">
                  <c:v>A</c:v>
                </c:pt>
                <c:pt idx="28">
                  <c:v>M</c:v>
                </c:pt>
                <c:pt idx="29">
                  <c:v>J </c:v>
                </c:pt>
                <c:pt idx="30">
                  <c:v>J </c:v>
                </c:pt>
                <c:pt idx="31">
                  <c:v>A</c:v>
                </c:pt>
                <c:pt idx="32">
                  <c:v>S</c:v>
                </c:pt>
                <c:pt idx="33">
                  <c:v>O</c:v>
                </c:pt>
                <c:pt idx="34">
                  <c:v>N</c:v>
                </c:pt>
                <c:pt idx="35">
                  <c:v>D</c:v>
                </c:pt>
                <c:pt idx="36">
                  <c:v>J 22</c:v>
                </c:pt>
                <c:pt idx="37">
                  <c:v>F</c:v>
                </c:pt>
                <c:pt idx="38">
                  <c:v>M</c:v>
                </c:pt>
                <c:pt idx="39">
                  <c:v>A</c:v>
                </c:pt>
                <c:pt idx="40">
                  <c:v>M</c:v>
                </c:pt>
                <c:pt idx="41">
                  <c:v>J </c:v>
                </c:pt>
                <c:pt idx="42">
                  <c:v>J </c:v>
                </c:pt>
                <c:pt idx="43">
                  <c:v>A</c:v>
                </c:pt>
                <c:pt idx="44">
                  <c:v>S</c:v>
                </c:pt>
                <c:pt idx="45">
                  <c:v>O</c:v>
                </c:pt>
                <c:pt idx="46">
                  <c:v>N</c:v>
                </c:pt>
                <c:pt idx="47">
                  <c:v>D</c:v>
                </c:pt>
                <c:pt idx="48">
                  <c:v>J 23</c:v>
                </c:pt>
                <c:pt idx="49">
                  <c:v>F</c:v>
                </c:pt>
                <c:pt idx="50">
                  <c:v>M</c:v>
                </c:pt>
              </c:strCache>
            </c:strRef>
          </c:cat>
          <c:val>
            <c:numRef>
              <c:f>'Chart 51'!$B$2:$B$136</c:f>
              <c:numCache>
                <c:formatCode>_(* #,##0_);_(* \(#,##0\);_(* "-"??_);_(@_)</c:formatCode>
                <c:ptCount val="51"/>
                <c:pt idx="0">
                  <c:v>-12600.484023068422</c:v>
                </c:pt>
                <c:pt idx="1">
                  <c:v>-5615.6538013600002</c:v>
                </c:pt>
                <c:pt idx="2">
                  <c:v>-3465.4034589050002</c:v>
                </c:pt>
                <c:pt idx="3">
                  <c:v>-4660.0663568095242</c:v>
                </c:pt>
                <c:pt idx="4">
                  <c:v>-6623.2711130099997</c:v>
                </c:pt>
                <c:pt idx="5">
                  <c:v>-7223.3991951999997</c:v>
                </c:pt>
                <c:pt idx="6">
                  <c:v>-5932.5088729909094</c:v>
                </c:pt>
                <c:pt idx="7">
                  <c:v>-6712.1450965045451</c:v>
                </c:pt>
                <c:pt idx="8">
                  <c:v>-3424.2055773047623</c:v>
                </c:pt>
                <c:pt idx="9">
                  <c:v>-4000.4383561999998</c:v>
                </c:pt>
                <c:pt idx="10">
                  <c:v>-11279.836138295239</c:v>
                </c:pt>
                <c:pt idx="11">
                  <c:v>-7343.862752776191</c:v>
                </c:pt>
                <c:pt idx="12">
                  <c:v>-27212</c:v>
                </c:pt>
                <c:pt idx="13">
                  <c:v>-6938.8649492571421</c:v>
                </c:pt>
                <c:pt idx="14">
                  <c:v>-20249.852257304545</c:v>
                </c:pt>
                <c:pt idx="15">
                  <c:v>-27600.6577631</c:v>
                </c:pt>
                <c:pt idx="16">
                  <c:v>-10751.024455229999</c:v>
                </c:pt>
                <c:pt idx="17">
                  <c:v>-10474.399690036364</c:v>
                </c:pt>
                <c:pt idx="18">
                  <c:v>-10553.03884532174</c:v>
                </c:pt>
                <c:pt idx="19">
                  <c:v>-6929.1393442666667</c:v>
                </c:pt>
                <c:pt idx="20">
                  <c:v>-4500.3688524619047</c:v>
                </c:pt>
                <c:pt idx="21">
                  <c:v>-36693.866588827266</c:v>
                </c:pt>
                <c:pt idx="22">
                  <c:v>-59332.337346938089</c:v>
                </c:pt>
                <c:pt idx="23">
                  <c:v>-31600.814706863639</c:v>
                </c:pt>
                <c:pt idx="24">
                  <c:v>-17419.71403438889</c:v>
                </c:pt>
                <c:pt idx="25">
                  <c:v>-18426.82605624737</c:v>
                </c:pt>
                <c:pt idx="26">
                  <c:v>-14569.645242372728</c:v>
                </c:pt>
                <c:pt idx="27">
                  <c:v>-12851.853431785714</c:v>
                </c:pt>
                <c:pt idx="28">
                  <c:v>-6838.5960389649999</c:v>
                </c:pt>
                <c:pt idx="29">
                  <c:v>-5729.4399375739131</c:v>
                </c:pt>
                <c:pt idx="30">
                  <c:v>-8210.6484018238098</c:v>
                </c:pt>
                <c:pt idx="31">
                  <c:v>-3959.687484440909</c:v>
                </c:pt>
                <c:pt idx="32">
                  <c:v>-7027.2492172238099</c:v>
                </c:pt>
                <c:pt idx="33">
                  <c:v>-9208.2685709727266</c:v>
                </c:pt>
                <c:pt idx="34">
                  <c:v>-6296.4462951363648</c:v>
                </c:pt>
                <c:pt idx="35">
                  <c:v>-4748.4752023636365</c:v>
                </c:pt>
                <c:pt idx="36">
                  <c:v>-7356.5226207736841</c:v>
                </c:pt>
                <c:pt idx="37">
                  <c:v>-9326.66061644</c:v>
                </c:pt>
                <c:pt idx="38">
                  <c:v>-3862.0512764818181</c:v>
                </c:pt>
                <c:pt idx="39">
                  <c:v>-6310.8635029333336</c:v>
                </c:pt>
                <c:pt idx="40">
                  <c:v>-4203.2732387523811</c:v>
                </c:pt>
                <c:pt idx="41">
                  <c:v>-7271.9982721136366</c:v>
                </c:pt>
                <c:pt idx="42">
                  <c:v>-7636.6211301400008</c:v>
                </c:pt>
                <c:pt idx="43">
                  <c:v>-4016.0974389391308</c:v>
                </c:pt>
                <c:pt idx="44">
                  <c:v>-3503.1485975285718</c:v>
                </c:pt>
                <c:pt idx="45">
                  <c:v>-1295.5397260190477</c:v>
                </c:pt>
                <c:pt idx="46">
                  <c:v>-9825.1493150590904</c:v>
                </c:pt>
                <c:pt idx="47">
                  <c:v>-5442.2743462090903</c:v>
                </c:pt>
                <c:pt idx="48">
                  <c:v>-3265.8274314949999</c:v>
                </c:pt>
                <c:pt idx="49">
                  <c:v>-3453.5065609210524</c:v>
                </c:pt>
                <c:pt idx="50">
                  <c:v>-7624.8181909999994</c:v>
                </c:pt>
              </c:numCache>
            </c:numRef>
          </c:val>
          <c:extLst>
            <c:ext xmlns:c16="http://schemas.microsoft.com/office/drawing/2014/chart" uri="{C3380CC4-5D6E-409C-BE32-E72D297353CC}">
              <c16:uniqueId val="{00000000-A33A-49F0-9DFC-920F0EE9C636}"/>
            </c:ext>
          </c:extLst>
        </c:ser>
        <c:ser>
          <c:idx val="1"/>
          <c:order val="1"/>
          <c:tx>
            <c:strRef>
              <c:f>'Chart 51'!$C$1</c:f>
              <c:strCache>
                <c:ptCount val="1"/>
                <c:pt idx="0">
                  <c:v>Deposit auctions</c:v>
                </c:pt>
              </c:strCache>
            </c:strRef>
          </c:tx>
          <c:spPr>
            <a:solidFill>
              <a:schemeClr val="accent2">
                <a:lumMod val="40000"/>
                <a:lumOff val="60000"/>
              </a:schemeClr>
            </a:solidFill>
            <a:ln>
              <a:noFill/>
            </a:ln>
            <a:effectLst/>
          </c:spPr>
          <c:cat>
            <c:strRef>
              <c:f>'Chart 51'!$A$2:$A$136</c:f>
              <c:strCache>
                <c:ptCount val="51"/>
                <c:pt idx="0">
                  <c:v>J 19</c:v>
                </c:pt>
                <c:pt idx="1">
                  <c:v>F</c:v>
                </c:pt>
                <c:pt idx="2">
                  <c:v>M</c:v>
                </c:pt>
                <c:pt idx="3">
                  <c:v>A</c:v>
                </c:pt>
                <c:pt idx="4">
                  <c:v>M</c:v>
                </c:pt>
                <c:pt idx="5">
                  <c:v>J </c:v>
                </c:pt>
                <c:pt idx="6">
                  <c:v>J </c:v>
                </c:pt>
                <c:pt idx="7">
                  <c:v>A</c:v>
                </c:pt>
                <c:pt idx="8">
                  <c:v>S</c:v>
                </c:pt>
                <c:pt idx="9">
                  <c:v>O</c:v>
                </c:pt>
                <c:pt idx="10">
                  <c:v>N</c:v>
                </c:pt>
                <c:pt idx="11">
                  <c:v>D</c:v>
                </c:pt>
                <c:pt idx="12">
                  <c:v>J 20</c:v>
                </c:pt>
                <c:pt idx="13">
                  <c:v>F</c:v>
                </c:pt>
                <c:pt idx="14">
                  <c:v>M</c:v>
                </c:pt>
                <c:pt idx="15">
                  <c:v>A</c:v>
                </c:pt>
                <c:pt idx="16">
                  <c:v>M</c:v>
                </c:pt>
                <c:pt idx="17">
                  <c:v>J </c:v>
                </c:pt>
                <c:pt idx="18">
                  <c:v>J </c:v>
                </c:pt>
                <c:pt idx="19">
                  <c:v>A</c:v>
                </c:pt>
                <c:pt idx="20">
                  <c:v>S</c:v>
                </c:pt>
                <c:pt idx="21">
                  <c:v>O</c:v>
                </c:pt>
                <c:pt idx="22">
                  <c:v>N</c:v>
                </c:pt>
                <c:pt idx="23">
                  <c:v>D</c:v>
                </c:pt>
                <c:pt idx="24">
                  <c:v>J 21</c:v>
                </c:pt>
                <c:pt idx="25">
                  <c:v>F</c:v>
                </c:pt>
                <c:pt idx="26">
                  <c:v>M</c:v>
                </c:pt>
                <c:pt idx="27">
                  <c:v>A</c:v>
                </c:pt>
                <c:pt idx="28">
                  <c:v>M</c:v>
                </c:pt>
                <c:pt idx="29">
                  <c:v>J </c:v>
                </c:pt>
                <c:pt idx="30">
                  <c:v>J </c:v>
                </c:pt>
                <c:pt idx="31">
                  <c:v>A</c:v>
                </c:pt>
                <c:pt idx="32">
                  <c:v>S</c:v>
                </c:pt>
                <c:pt idx="33">
                  <c:v>O</c:v>
                </c:pt>
                <c:pt idx="34">
                  <c:v>N</c:v>
                </c:pt>
                <c:pt idx="35">
                  <c:v>D</c:v>
                </c:pt>
                <c:pt idx="36">
                  <c:v>J 22</c:v>
                </c:pt>
                <c:pt idx="37">
                  <c:v>F</c:v>
                </c:pt>
                <c:pt idx="38">
                  <c:v>M</c:v>
                </c:pt>
                <c:pt idx="39">
                  <c:v>A</c:v>
                </c:pt>
                <c:pt idx="40">
                  <c:v>M</c:v>
                </c:pt>
                <c:pt idx="41">
                  <c:v>J </c:v>
                </c:pt>
                <c:pt idx="42">
                  <c:v>J </c:v>
                </c:pt>
                <c:pt idx="43">
                  <c:v>A</c:v>
                </c:pt>
                <c:pt idx="44">
                  <c:v>S</c:v>
                </c:pt>
                <c:pt idx="45">
                  <c:v>O</c:v>
                </c:pt>
                <c:pt idx="46">
                  <c:v>N</c:v>
                </c:pt>
                <c:pt idx="47">
                  <c:v>D</c:v>
                </c:pt>
                <c:pt idx="48">
                  <c:v>J 23</c:v>
                </c:pt>
                <c:pt idx="49">
                  <c:v>F</c:v>
                </c:pt>
                <c:pt idx="50">
                  <c:v>M</c:v>
                </c:pt>
              </c:strCache>
            </c:strRef>
          </c:cat>
          <c:val>
            <c:numRef>
              <c:f>'Chart 51'!$C$2:$C$136</c:f>
              <c:numCache>
                <c:formatCode>_(* #,##0_);_(* \(#,##0\);_(* "-"??_);_(@_)</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-13676.406653704546</c:v>
                </c:pt>
                <c:pt idx="15">
                  <c:v>-22266.777981671428</c:v>
                </c:pt>
                <c:pt idx="16">
                  <c:v>-6328.1015385749997</c:v>
                </c:pt>
                <c:pt idx="17">
                  <c:v>-1864.4989821318181</c:v>
                </c:pt>
                <c:pt idx="18">
                  <c:v>0</c:v>
                </c:pt>
                <c:pt idx="19">
                  <c:v>0</c:v>
                </c:pt>
                <c:pt idx="20">
                  <c:v>0</c:v>
                </c:pt>
                <c:pt idx="21">
                  <c:v>-28584.16639012727</c:v>
                </c:pt>
                <c:pt idx="22">
                  <c:v>-54493.878590776185</c:v>
                </c:pt>
                <c:pt idx="23">
                  <c:v>-23895.552318640912</c:v>
                </c:pt>
                <c:pt idx="24">
                  <c:v>-12172.729542033332</c:v>
                </c:pt>
                <c:pt idx="25">
                  <c:v>-9610.0704686421068</c:v>
                </c:pt>
                <c:pt idx="26">
                  <c:v>-8666.725690686364</c:v>
                </c:pt>
                <c:pt idx="27">
                  <c:v>-7294.1015726904761</c:v>
                </c:pt>
                <c:pt idx="28">
                  <c:v>-4218.2812444499996</c:v>
                </c:pt>
                <c:pt idx="29">
                  <c:v>-4230.9563430521739</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01-A33A-49F0-9DFC-920F0EE9C636}"/>
            </c:ext>
          </c:extLst>
        </c:ser>
        <c:ser>
          <c:idx val="2"/>
          <c:order val="2"/>
          <c:tx>
            <c:strRef>
              <c:f>'Chart 51'!$D$1</c:f>
              <c:strCache>
                <c:ptCount val="1"/>
                <c:pt idx="0">
                  <c:v>Reverse repo</c:v>
                </c:pt>
              </c:strCache>
            </c:strRef>
          </c:tx>
          <c:spPr>
            <a:solidFill>
              <a:schemeClr val="accent3"/>
            </a:solidFill>
            <a:ln>
              <a:noFill/>
            </a:ln>
            <a:effectLst/>
          </c:spPr>
          <c:cat>
            <c:strRef>
              <c:f>'Chart 51'!$A$2:$A$136</c:f>
              <c:strCache>
                <c:ptCount val="51"/>
                <c:pt idx="0">
                  <c:v>J 19</c:v>
                </c:pt>
                <c:pt idx="1">
                  <c:v>F</c:v>
                </c:pt>
                <c:pt idx="2">
                  <c:v>M</c:v>
                </c:pt>
                <c:pt idx="3">
                  <c:v>A</c:v>
                </c:pt>
                <c:pt idx="4">
                  <c:v>M</c:v>
                </c:pt>
                <c:pt idx="5">
                  <c:v>J </c:v>
                </c:pt>
                <c:pt idx="6">
                  <c:v>J </c:v>
                </c:pt>
                <c:pt idx="7">
                  <c:v>A</c:v>
                </c:pt>
                <c:pt idx="8">
                  <c:v>S</c:v>
                </c:pt>
                <c:pt idx="9">
                  <c:v>O</c:v>
                </c:pt>
                <c:pt idx="10">
                  <c:v>N</c:v>
                </c:pt>
                <c:pt idx="11">
                  <c:v>D</c:v>
                </c:pt>
                <c:pt idx="12">
                  <c:v>J 20</c:v>
                </c:pt>
                <c:pt idx="13">
                  <c:v>F</c:v>
                </c:pt>
                <c:pt idx="14">
                  <c:v>M</c:v>
                </c:pt>
                <c:pt idx="15">
                  <c:v>A</c:v>
                </c:pt>
                <c:pt idx="16">
                  <c:v>M</c:v>
                </c:pt>
                <c:pt idx="17">
                  <c:v>J </c:v>
                </c:pt>
                <c:pt idx="18">
                  <c:v>J </c:v>
                </c:pt>
                <c:pt idx="19">
                  <c:v>A</c:v>
                </c:pt>
                <c:pt idx="20">
                  <c:v>S</c:v>
                </c:pt>
                <c:pt idx="21">
                  <c:v>O</c:v>
                </c:pt>
                <c:pt idx="22">
                  <c:v>N</c:v>
                </c:pt>
                <c:pt idx="23">
                  <c:v>D</c:v>
                </c:pt>
                <c:pt idx="24">
                  <c:v>J 21</c:v>
                </c:pt>
                <c:pt idx="25">
                  <c:v>F</c:v>
                </c:pt>
                <c:pt idx="26">
                  <c:v>M</c:v>
                </c:pt>
                <c:pt idx="27">
                  <c:v>A</c:v>
                </c:pt>
                <c:pt idx="28">
                  <c:v>M</c:v>
                </c:pt>
                <c:pt idx="29">
                  <c:v>J </c:v>
                </c:pt>
                <c:pt idx="30">
                  <c:v>J </c:v>
                </c:pt>
                <c:pt idx="31">
                  <c:v>A</c:v>
                </c:pt>
                <c:pt idx="32">
                  <c:v>S</c:v>
                </c:pt>
                <c:pt idx="33">
                  <c:v>O</c:v>
                </c:pt>
                <c:pt idx="34">
                  <c:v>N</c:v>
                </c:pt>
                <c:pt idx="35">
                  <c:v>D</c:v>
                </c:pt>
                <c:pt idx="36">
                  <c:v>J 22</c:v>
                </c:pt>
                <c:pt idx="37">
                  <c:v>F</c:v>
                </c:pt>
                <c:pt idx="38">
                  <c:v>M</c:v>
                </c:pt>
                <c:pt idx="39">
                  <c:v>A</c:v>
                </c:pt>
                <c:pt idx="40">
                  <c:v>M</c:v>
                </c:pt>
                <c:pt idx="41">
                  <c:v>J </c:v>
                </c:pt>
                <c:pt idx="42">
                  <c:v>J </c:v>
                </c:pt>
                <c:pt idx="43">
                  <c:v>A</c:v>
                </c:pt>
                <c:pt idx="44">
                  <c:v>S</c:v>
                </c:pt>
                <c:pt idx="45">
                  <c:v>O</c:v>
                </c:pt>
                <c:pt idx="46">
                  <c:v>N</c:v>
                </c:pt>
                <c:pt idx="47">
                  <c:v>D</c:v>
                </c:pt>
                <c:pt idx="48">
                  <c:v>J 23</c:v>
                </c:pt>
                <c:pt idx="49">
                  <c:v>F</c:v>
                </c:pt>
                <c:pt idx="50">
                  <c:v>M</c:v>
                </c:pt>
              </c:strCache>
            </c:strRef>
          </c:cat>
          <c:val>
            <c:numRef>
              <c:f>'Chart 51'!$D$2:$D$136</c:f>
              <c:numCache>
                <c:formatCode>_(* #,##0_);_(* \(#,##0\);_(* "-"??_);_(@_)</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-13676.406653704546</c:v>
                </c:pt>
                <c:pt idx="15">
                  <c:v>-22266.777981671428</c:v>
                </c:pt>
                <c:pt idx="16">
                  <c:v>-6328.1015385749997</c:v>
                </c:pt>
                <c:pt idx="17">
                  <c:v>-1864.4989821318181</c:v>
                </c:pt>
                <c:pt idx="18">
                  <c:v>0</c:v>
                </c:pt>
                <c:pt idx="19">
                  <c:v>0</c:v>
                </c:pt>
                <c:pt idx="20">
                  <c:v>0</c:v>
                </c:pt>
                <c:pt idx="21">
                  <c:v>-28584.16639012727</c:v>
                </c:pt>
                <c:pt idx="22">
                  <c:v>-54493.878590776185</c:v>
                </c:pt>
                <c:pt idx="23">
                  <c:v>-23895.552318640912</c:v>
                </c:pt>
                <c:pt idx="24">
                  <c:v>-12172.729542033332</c:v>
                </c:pt>
                <c:pt idx="25">
                  <c:v>-9610.0704686421068</c:v>
                </c:pt>
                <c:pt idx="26">
                  <c:v>-8666.725690686364</c:v>
                </c:pt>
                <c:pt idx="27">
                  <c:v>-7294.1015726904761</c:v>
                </c:pt>
                <c:pt idx="28">
                  <c:v>-4218.2812444499996</c:v>
                </c:pt>
                <c:pt idx="29">
                  <c:v>-4230.9563430521739</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02-A33A-49F0-9DFC-920F0EE9C636}"/>
            </c:ext>
          </c:extLst>
        </c:ser>
        <c:ser>
          <c:idx val="3"/>
          <c:order val="3"/>
          <c:tx>
            <c:strRef>
              <c:f>'Chart 51'!$E$1</c:f>
              <c:strCache>
                <c:ptCount val="1"/>
                <c:pt idx="0">
                  <c:v>Foreign curreny swap (attraction)</c:v>
                </c:pt>
              </c:strCache>
            </c:strRef>
          </c:tx>
          <c:spPr>
            <a:solidFill>
              <a:srgbClr val="FF0000"/>
            </a:solidFill>
            <a:ln>
              <a:noFill/>
            </a:ln>
            <a:effectLst/>
          </c:spPr>
          <c:cat>
            <c:strRef>
              <c:f>'Chart 51'!$A$2:$A$136</c:f>
              <c:strCache>
                <c:ptCount val="51"/>
                <c:pt idx="0">
                  <c:v>J 19</c:v>
                </c:pt>
                <c:pt idx="1">
                  <c:v>F</c:v>
                </c:pt>
                <c:pt idx="2">
                  <c:v>M</c:v>
                </c:pt>
                <c:pt idx="3">
                  <c:v>A</c:v>
                </c:pt>
                <c:pt idx="4">
                  <c:v>M</c:v>
                </c:pt>
                <c:pt idx="5">
                  <c:v>J </c:v>
                </c:pt>
                <c:pt idx="6">
                  <c:v>J </c:v>
                </c:pt>
                <c:pt idx="7">
                  <c:v>A</c:v>
                </c:pt>
                <c:pt idx="8">
                  <c:v>S</c:v>
                </c:pt>
                <c:pt idx="9">
                  <c:v>O</c:v>
                </c:pt>
                <c:pt idx="10">
                  <c:v>N</c:v>
                </c:pt>
                <c:pt idx="11">
                  <c:v>D</c:v>
                </c:pt>
                <c:pt idx="12">
                  <c:v>J 20</c:v>
                </c:pt>
                <c:pt idx="13">
                  <c:v>F</c:v>
                </c:pt>
                <c:pt idx="14">
                  <c:v>M</c:v>
                </c:pt>
                <c:pt idx="15">
                  <c:v>A</c:v>
                </c:pt>
                <c:pt idx="16">
                  <c:v>M</c:v>
                </c:pt>
                <c:pt idx="17">
                  <c:v>J </c:v>
                </c:pt>
                <c:pt idx="18">
                  <c:v>J </c:v>
                </c:pt>
                <c:pt idx="19">
                  <c:v>A</c:v>
                </c:pt>
                <c:pt idx="20">
                  <c:v>S</c:v>
                </c:pt>
                <c:pt idx="21">
                  <c:v>O</c:v>
                </c:pt>
                <c:pt idx="22">
                  <c:v>N</c:v>
                </c:pt>
                <c:pt idx="23">
                  <c:v>D</c:v>
                </c:pt>
                <c:pt idx="24">
                  <c:v>J 21</c:v>
                </c:pt>
                <c:pt idx="25">
                  <c:v>F</c:v>
                </c:pt>
                <c:pt idx="26">
                  <c:v>M</c:v>
                </c:pt>
                <c:pt idx="27">
                  <c:v>A</c:v>
                </c:pt>
                <c:pt idx="28">
                  <c:v>M</c:v>
                </c:pt>
                <c:pt idx="29">
                  <c:v>J </c:v>
                </c:pt>
                <c:pt idx="30">
                  <c:v>J </c:v>
                </c:pt>
                <c:pt idx="31">
                  <c:v>A</c:v>
                </c:pt>
                <c:pt idx="32">
                  <c:v>S</c:v>
                </c:pt>
                <c:pt idx="33">
                  <c:v>O</c:v>
                </c:pt>
                <c:pt idx="34">
                  <c:v>N</c:v>
                </c:pt>
                <c:pt idx="35">
                  <c:v>D</c:v>
                </c:pt>
                <c:pt idx="36">
                  <c:v>J 22</c:v>
                </c:pt>
                <c:pt idx="37">
                  <c:v>F</c:v>
                </c:pt>
                <c:pt idx="38">
                  <c:v>M</c:v>
                </c:pt>
                <c:pt idx="39">
                  <c:v>A</c:v>
                </c:pt>
                <c:pt idx="40">
                  <c:v>M</c:v>
                </c:pt>
                <c:pt idx="41">
                  <c:v>J </c:v>
                </c:pt>
                <c:pt idx="42">
                  <c:v>J </c:v>
                </c:pt>
                <c:pt idx="43">
                  <c:v>A</c:v>
                </c:pt>
                <c:pt idx="44">
                  <c:v>S</c:v>
                </c:pt>
                <c:pt idx="45">
                  <c:v>O</c:v>
                </c:pt>
                <c:pt idx="46">
                  <c:v>N</c:v>
                </c:pt>
                <c:pt idx="47">
                  <c:v>D</c:v>
                </c:pt>
                <c:pt idx="48">
                  <c:v>J 23</c:v>
                </c:pt>
                <c:pt idx="49">
                  <c:v>F</c:v>
                </c:pt>
                <c:pt idx="50">
                  <c:v>M</c:v>
                </c:pt>
              </c:strCache>
            </c:strRef>
          </c:cat>
          <c:val>
            <c:numRef>
              <c:f>'Chart 51'!$E$2:$E$136</c:f>
              <c:numCache>
                <c:formatCode>_(* #,##0_);_(* \(#,##0\);_(* "-"??_);_(@_)</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-13676.406653704546</c:v>
                </c:pt>
                <c:pt idx="15">
                  <c:v>-22266.777981671428</c:v>
                </c:pt>
                <c:pt idx="16">
                  <c:v>-6328.1015385749997</c:v>
                </c:pt>
                <c:pt idx="17">
                  <c:v>-1864.4989821318181</c:v>
                </c:pt>
                <c:pt idx="18">
                  <c:v>0</c:v>
                </c:pt>
                <c:pt idx="19">
                  <c:v>0</c:v>
                </c:pt>
                <c:pt idx="20">
                  <c:v>0</c:v>
                </c:pt>
                <c:pt idx="21">
                  <c:v>-28584.16639012727</c:v>
                </c:pt>
                <c:pt idx="22">
                  <c:v>-54493.878590776185</c:v>
                </c:pt>
                <c:pt idx="23">
                  <c:v>-23895.552318640912</c:v>
                </c:pt>
                <c:pt idx="24">
                  <c:v>-12172.729542033332</c:v>
                </c:pt>
                <c:pt idx="25">
                  <c:v>-9610.0704686421068</c:v>
                </c:pt>
                <c:pt idx="26">
                  <c:v>-8666.725690686364</c:v>
                </c:pt>
                <c:pt idx="27">
                  <c:v>-7294.1015726904761</c:v>
                </c:pt>
                <c:pt idx="28">
                  <c:v>-4218.2812444499996</c:v>
                </c:pt>
                <c:pt idx="29">
                  <c:v>-4230.9563430521739</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03-A33A-49F0-9DFC-920F0EE9C636}"/>
            </c:ext>
          </c:extLst>
        </c:ser>
        <c:ser>
          <c:idx val="4"/>
          <c:order val="4"/>
          <c:tx>
            <c:strRef>
              <c:f>'Chart 51'!$F$1</c:f>
              <c:strCache>
                <c:ptCount val="1"/>
                <c:pt idx="0">
                  <c:v>Repo (up to 7 days)</c:v>
                </c:pt>
              </c:strCache>
            </c:strRef>
          </c:tx>
          <c:spPr>
            <a:solidFill>
              <a:schemeClr val="accent5">
                <a:lumMod val="40000"/>
                <a:lumOff val="60000"/>
              </a:schemeClr>
            </a:solidFill>
            <a:ln>
              <a:noFill/>
            </a:ln>
            <a:effectLst/>
          </c:spPr>
          <c:cat>
            <c:strRef>
              <c:f>'Chart 51'!$A$2:$A$136</c:f>
              <c:strCache>
                <c:ptCount val="51"/>
                <c:pt idx="0">
                  <c:v>J 19</c:v>
                </c:pt>
                <c:pt idx="1">
                  <c:v>F</c:v>
                </c:pt>
                <c:pt idx="2">
                  <c:v>M</c:v>
                </c:pt>
                <c:pt idx="3">
                  <c:v>A</c:v>
                </c:pt>
                <c:pt idx="4">
                  <c:v>M</c:v>
                </c:pt>
                <c:pt idx="5">
                  <c:v>J </c:v>
                </c:pt>
                <c:pt idx="6">
                  <c:v>J </c:v>
                </c:pt>
                <c:pt idx="7">
                  <c:v>A</c:v>
                </c:pt>
                <c:pt idx="8">
                  <c:v>S</c:v>
                </c:pt>
                <c:pt idx="9">
                  <c:v>O</c:v>
                </c:pt>
                <c:pt idx="10">
                  <c:v>N</c:v>
                </c:pt>
                <c:pt idx="11">
                  <c:v>D</c:v>
                </c:pt>
                <c:pt idx="12">
                  <c:v>J 20</c:v>
                </c:pt>
                <c:pt idx="13">
                  <c:v>F</c:v>
                </c:pt>
                <c:pt idx="14">
                  <c:v>M</c:v>
                </c:pt>
                <c:pt idx="15">
                  <c:v>A</c:v>
                </c:pt>
                <c:pt idx="16">
                  <c:v>M</c:v>
                </c:pt>
                <c:pt idx="17">
                  <c:v>J </c:v>
                </c:pt>
                <c:pt idx="18">
                  <c:v>J </c:v>
                </c:pt>
                <c:pt idx="19">
                  <c:v>A</c:v>
                </c:pt>
                <c:pt idx="20">
                  <c:v>S</c:v>
                </c:pt>
                <c:pt idx="21">
                  <c:v>O</c:v>
                </c:pt>
                <c:pt idx="22">
                  <c:v>N</c:v>
                </c:pt>
                <c:pt idx="23">
                  <c:v>D</c:v>
                </c:pt>
                <c:pt idx="24">
                  <c:v>J 21</c:v>
                </c:pt>
                <c:pt idx="25">
                  <c:v>F</c:v>
                </c:pt>
                <c:pt idx="26">
                  <c:v>M</c:v>
                </c:pt>
                <c:pt idx="27">
                  <c:v>A</c:v>
                </c:pt>
                <c:pt idx="28">
                  <c:v>M</c:v>
                </c:pt>
                <c:pt idx="29">
                  <c:v>J </c:v>
                </c:pt>
                <c:pt idx="30">
                  <c:v>J </c:v>
                </c:pt>
                <c:pt idx="31">
                  <c:v>A</c:v>
                </c:pt>
                <c:pt idx="32">
                  <c:v>S</c:v>
                </c:pt>
                <c:pt idx="33">
                  <c:v>O</c:v>
                </c:pt>
                <c:pt idx="34">
                  <c:v>N</c:v>
                </c:pt>
                <c:pt idx="35">
                  <c:v>D</c:v>
                </c:pt>
                <c:pt idx="36">
                  <c:v>J 22</c:v>
                </c:pt>
                <c:pt idx="37">
                  <c:v>F</c:v>
                </c:pt>
                <c:pt idx="38">
                  <c:v>M</c:v>
                </c:pt>
                <c:pt idx="39">
                  <c:v>A</c:v>
                </c:pt>
                <c:pt idx="40">
                  <c:v>M</c:v>
                </c:pt>
                <c:pt idx="41">
                  <c:v>J </c:v>
                </c:pt>
                <c:pt idx="42">
                  <c:v>J </c:v>
                </c:pt>
                <c:pt idx="43">
                  <c:v>A</c:v>
                </c:pt>
                <c:pt idx="44">
                  <c:v>S</c:v>
                </c:pt>
                <c:pt idx="45">
                  <c:v>O</c:v>
                </c:pt>
                <c:pt idx="46">
                  <c:v>N</c:v>
                </c:pt>
                <c:pt idx="47">
                  <c:v>D</c:v>
                </c:pt>
                <c:pt idx="48">
                  <c:v>J 23</c:v>
                </c:pt>
                <c:pt idx="49">
                  <c:v>F</c:v>
                </c:pt>
                <c:pt idx="50">
                  <c:v>M</c:v>
                </c:pt>
              </c:strCache>
            </c:strRef>
          </c:cat>
          <c:val>
            <c:numRef>
              <c:f>'Chart 51'!$F$2:$F$136</c:f>
              <c:numCache>
                <c:formatCode>_(* #,##0_);_(* \(#,##0\);_(* "-"??_);_(@_)</c:formatCode>
                <c:ptCount val="51"/>
                <c:pt idx="0">
                  <c:v>182985.74685497896</c:v>
                </c:pt>
                <c:pt idx="1">
                  <c:v>163689.43833940884</c:v>
                </c:pt>
                <c:pt idx="2">
                  <c:v>188102.7029269</c:v>
                </c:pt>
                <c:pt idx="3">
                  <c:v>235436.16015652381</c:v>
                </c:pt>
                <c:pt idx="4">
                  <c:v>204193.76919004996</c:v>
                </c:pt>
                <c:pt idx="5">
                  <c:v>176754.43913434999</c:v>
                </c:pt>
                <c:pt idx="6">
                  <c:v>191040.36448695452</c:v>
                </c:pt>
                <c:pt idx="7">
                  <c:v>163236.56805622726</c:v>
                </c:pt>
                <c:pt idx="8">
                  <c:v>145426.91985814285</c:v>
                </c:pt>
                <c:pt idx="9">
                  <c:v>108677.600792</c:v>
                </c:pt>
                <c:pt idx="10">
                  <c:v>71366.087153238099</c:v>
                </c:pt>
                <c:pt idx="11">
                  <c:v>80186.295092952379</c:v>
                </c:pt>
                <c:pt idx="12">
                  <c:v>78510</c:v>
                </c:pt>
                <c:pt idx="13">
                  <c:v>82371.931012285713</c:v>
                </c:pt>
                <c:pt idx="14">
                  <c:v>80865.822938454527</c:v>
                </c:pt>
                <c:pt idx="15">
                  <c:v>162340.00692166665</c:v>
                </c:pt>
                <c:pt idx="16">
                  <c:v>154492.2913055</c:v>
                </c:pt>
                <c:pt idx="17">
                  <c:v>154223.61185190908</c:v>
                </c:pt>
                <c:pt idx="18">
                  <c:v>146821.8785950435</c:v>
                </c:pt>
                <c:pt idx="19">
                  <c:v>171973.14317304766</c:v>
                </c:pt>
                <c:pt idx="20">
                  <c:v>141737.30538828572</c:v>
                </c:pt>
                <c:pt idx="21">
                  <c:v>231249.96661209091</c:v>
                </c:pt>
                <c:pt idx="22">
                  <c:v>306518.38919533335</c:v>
                </c:pt>
                <c:pt idx="23">
                  <c:v>297666.25441868184</c:v>
                </c:pt>
                <c:pt idx="24">
                  <c:v>325061.11440594448</c:v>
                </c:pt>
                <c:pt idx="25">
                  <c:v>309030.52280157892</c:v>
                </c:pt>
                <c:pt idx="26">
                  <c:v>267087.46179977275</c:v>
                </c:pt>
                <c:pt idx="27">
                  <c:v>301385.19931971421</c:v>
                </c:pt>
                <c:pt idx="28">
                  <c:v>402263.26006959996</c:v>
                </c:pt>
                <c:pt idx="29">
                  <c:v>454878.85207017395</c:v>
                </c:pt>
                <c:pt idx="30">
                  <c:v>463652.40015195246</c:v>
                </c:pt>
                <c:pt idx="31">
                  <c:v>469454.35032290913</c:v>
                </c:pt>
                <c:pt idx="32">
                  <c:v>455655.92919671431</c:v>
                </c:pt>
                <c:pt idx="33">
                  <c:v>459290.3565727729</c:v>
                </c:pt>
                <c:pt idx="34">
                  <c:v>421989.48358399997</c:v>
                </c:pt>
                <c:pt idx="35">
                  <c:v>404598.7359243636</c:v>
                </c:pt>
                <c:pt idx="36">
                  <c:v>380888.339798</c:v>
                </c:pt>
                <c:pt idx="37">
                  <c:v>388794.29505039996</c:v>
                </c:pt>
                <c:pt idx="38">
                  <c:v>397358.96631186368</c:v>
                </c:pt>
                <c:pt idx="39">
                  <c:v>380084.48093995237</c:v>
                </c:pt>
                <c:pt idx="40">
                  <c:v>368451.9927711428</c:v>
                </c:pt>
                <c:pt idx="41">
                  <c:v>376189.36200354545</c:v>
                </c:pt>
                <c:pt idx="42">
                  <c:v>330417.04163865</c:v>
                </c:pt>
                <c:pt idx="43">
                  <c:v>297508</c:v>
                </c:pt>
                <c:pt idx="44">
                  <c:v>266843.09910266666</c:v>
                </c:pt>
                <c:pt idx="45">
                  <c:v>271428.78696804767</c:v>
                </c:pt>
                <c:pt idx="46">
                  <c:v>193458.09891868185</c:v>
                </c:pt>
                <c:pt idx="47">
                  <c:v>180458.86028586363</c:v>
                </c:pt>
                <c:pt idx="48">
                  <c:v>162639.42660665</c:v>
                </c:pt>
                <c:pt idx="49">
                  <c:v>180932.9843526842</c:v>
                </c:pt>
                <c:pt idx="50">
                  <c:v>201167.19131199998</c:v>
                </c:pt>
              </c:numCache>
            </c:numRef>
          </c:val>
          <c:extLst>
            <c:ext xmlns:c16="http://schemas.microsoft.com/office/drawing/2014/chart" uri="{C3380CC4-5D6E-409C-BE32-E72D297353CC}">
              <c16:uniqueId val="{00000004-A33A-49F0-9DFC-920F0EE9C636}"/>
            </c:ext>
          </c:extLst>
        </c:ser>
        <c:ser>
          <c:idx val="5"/>
          <c:order val="5"/>
          <c:tx>
            <c:strRef>
              <c:f>'Chart 51'!$G$1</c:f>
              <c:strCache>
                <c:ptCount val="1"/>
                <c:pt idx="0">
                  <c:v>Lombard repo</c:v>
                </c:pt>
              </c:strCache>
            </c:strRef>
          </c:tx>
          <c:spPr>
            <a:solidFill>
              <a:schemeClr val="accent6"/>
            </a:solidFill>
            <a:ln>
              <a:noFill/>
            </a:ln>
            <a:effectLst/>
          </c:spPr>
          <c:cat>
            <c:strRef>
              <c:f>'Chart 51'!$A$2:$A$136</c:f>
              <c:strCache>
                <c:ptCount val="51"/>
                <c:pt idx="0">
                  <c:v>J 19</c:v>
                </c:pt>
                <c:pt idx="1">
                  <c:v>F</c:v>
                </c:pt>
                <c:pt idx="2">
                  <c:v>M</c:v>
                </c:pt>
                <c:pt idx="3">
                  <c:v>A</c:v>
                </c:pt>
                <c:pt idx="4">
                  <c:v>M</c:v>
                </c:pt>
                <c:pt idx="5">
                  <c:v>J </c:v>
                </c:pt>
                <c:pt idx="6">
                  <c:v>J </c:v>
                </c:pt>
                <c:pt idx="7">
                  <c:v>A</c:v>
                </c:pt>
                <c:pt idx="8">
                  <c:v>S</c:v>
                </c:pt>
                <c:pt idx="9">
                  <c:v>O</c:v>
                </c:pt>
                <c:pt idx="10">
                  <c:v>N</c:v>
                </c:pt>
                <c:pt idx="11">
                  <c:v>D</c:v>
                </c:pt>
                <c:pt idx="12">
                  <c:v>J 20</c:v>
                </c:pt>
                <c:pt idx="13">
                  <c:v>F</c:v>
                </c:pt>
                <c:pt idx="14">
                  <c:v>M</c:v>
                </c:pt>
                <c:pt idx="15">
                  <c:v>A</c:v>
                </c:pt>
                <c:pt idx="16">
                  <c:v>M</c:v>
                </c:pt>
                <c:pt idx="17">
                  <c:v>J </c:v>
                </c:pt>
                <c:pt idx="18">
                  <c:v>J </c:v>
                </c:pt>
                <c:pt idx="19">
                  <c:v>A</c:v>
                </c:pt>
                <c:pt idx="20">
                  <c:v>S</c:v>
                </c:pt>
                <c:pt idx="21">
                  <c:v>O</c:v>
                </c:pt>
                <c:pt idx="22">
                  <c:v>N</c:v>
                </c:pt>
                <c:pt idx="23">
                  <c:v>D</c:v>
                </c:pt>
                <c:pt idx="24">
                  <c:v>J 21</c:v>
                </c:pt>
                <c:pt idx="25">
                  <c:v>F</c:v>
                </c:pt>
                <c:pt idx="26">
                  <c:v>M</c:v>
                </c:pt>
                <c:pt idx="27">
                  <c:v>A</c:v>
                </c:pt>
                <c:pt idx="28">
                  <c:v>M</c:v>
                </c:pt>
                <c:pt idx="29">
                  <c:v>J </c:v>
                </c:pt>
                <c:pt idx="30">
                  <c:v>J </c:v>
                </c:pt>
                <c:pt idx="31">
                  <c:v>A</c:v>
                </c:pt>
                <c:pt idx="32">
                  <c:v>S</c:v>
                </c:pt>
                <c:pt idx="33">
                  <c:v>O</c:v>
                </c:pt>
                <c:pt idx="34">
                  <c:v>N</c:v>
                </c:pt>
                <c:pt idx="35">
                  <c:v>D</c:v>
                </c:pt>
                <c:pt idx="36">
                  <c:v>J 22</c:v>
                </c:pt>
                <c:pt idx="37">
                  <c:v>F</c:v>
                </c:pt>
                <c:pt idx="38">
                  <c:v>M</c:v>
                </c:pt>
                <c:pt idx="39">
                  <c:v>A</c:v>
                </c:pt>
                <c:pt idx="40">
                  <c:v>M</c:v>
                </c:pt>
                <c:pt idx="41">
                  <c:v>J </c:v>
                </c:pt>
                <c:pt idx="42">
                  <c:v>J </c:v>
                </c:pt>
                <c:pt idx="43">
                  <c:v>A</c:v>
                </c:pt>
                <c:pt idx="44">
                  <c:v>S</c:v>
                </c:pt>
                <c:pt idx="45">
                  <c:v>O</c:v>
                </c:pt>
                <c:pt idx="46">
                  <c:v>N</c:v>
                </c:pt>
                <c:pt idx="47">
                  <c:v>D</c:v>
                </c:pt>
                <c:pt idx="48">
                  <c:v>J 23</c:v>
                </c:pt>
                <c:pt idx="49">
                  <c:v>F</c:v>
                </c:pt>
                <c:pt idx="50">
                  <c:v>M</c:v>
                </c:pt>
              </c:strCache>
            </c:strRef>
          </c:cat>
          <c:val>
            <c:numRef>
              <c:f>'Chart 51'!$G$2:$G$136</c:f>
              <c:numCache>
                <c:formatCode>_(* #,##0_);_(* \(#,##0\);_(* "-"??_);_(@_)</c:formatCode>
                <c:ptCount val="51"/>
                <c:pt idx="0">
                  <c:v>1127.3813015578946</c:v>
                </c:pt>
                <c:pt idx="1">
                  <c:v>12018.167919308824</c:v>
                </c:pt>
                <c:pt idx="2">
                  <c:v>32621.305098749999</c:v>
                </c:pt>
                <c:pt idx="3">
                  <c:v>54913.348227380964</c:v>
                </c:pt>
                <c:pt idx="4">
                  <c:v>70562.003462800029</c:v>
                </c:pt>
                <c:pt idx="5">
                  <c:v>70655.081598149991</c:v>
                </c:pt>
                <c:pt idx="6">
                  <c:v>70235.636142318181</c:v>
                </c:pt>
                <c:pt idx="7">
                  <c:v>60463.88427436362</c:v>
                </c:pt>
                <c:pt idx="8">
                  <c:v>60400.084164095235</c:v>
                </c:pt>
                <c:pt idx="9">
                  <c:v>40367.114948000002</c:v>
                </c:pt>
                <c:pt idx="10">
                  <c:v>27898.989490047617</c:v>
                </c:pt>
                <c:pt idx="11">
                  <c:v>6746.4732850476184</c:v>
                </c:pt>
                <c:pt idx="12">
                  <c:v>0</c:v>
                </c:pt>
                <c:pt idx="13">
                  <c:v>0</c:v>
                </c:pt>
                <c:pt idx="14">
                  <c:v>45.454545454545453</c:v>
                </c:pt>
                <c:pt idx="15">
                  <c:v>16.051187142857142</c:v>
                </c:pt>
                <c:pt idx="16">
                  <c:v>250</c:v>
                </c:pt>
                <c:pt idx="17">
                  <c:v>0</c:v>
                </c:pt>
                <c:pt idx="18">
                  <c:v>252.17391304347825</c:v>
                </c:pt>
                <c:pt idx="19">
                  <c:v>0</c:v>
                </c:pt>
                <c:pt idx="20">
                  <c:v>9.5238095238095237</c:v>
                </c:pt>
                <c:pt idx="21">
                  <c:v>0</c:v>
                </c:pt>
                <c:pt idx="22">
                  <c:v>0</c:v>
                </c:pt>
                <c:pt idx="23">
                  <c:v>841.5454545454545</c:v>
                </c:pt>
                <c:pt idx="24">
                  <c:v>1394.4444444444443</c:v>
                </c:pt>
                <c:pt idx="25">
                  <c:v>0</c:v>
                </c:pt>
                <c:pt idx="26">
                  <c:v>222.72727272727272</c:v>
                </c:pt>
                <c:pt idx="27">
                  <c:v>4654.1664230952374</c:v>
                </c:pt>
                <c:pt idx="28">
                  <c:v>23742.16578155</c:v>
                </c:pt>
                <c:pt idx="29">
                  <c:v>32582.608695652172</c:v>
                </c:pt>
                <c:pt idx="30">
                  <c:v>20671.531898238096</c:v>
                </c:pt>
                <c:pt idx="31">
                  <c:v>28731.922272727275</c:v>
                </c:pt>
                <c:pt idx="32">
                  <c:v>10638.095238095239</c:v>
                </c:pt>
                <c:pt idx="33">
                  <c:v>10086.363636454545</c:v>
                </c:pt>
                <c:pt idx="34">
                  <c:v>4454.5454545909097</c:v>
                </c:pt>
                <c:pt idx="35">
                  <c:v>2181.7727272727275</c:v>
                </c:pt>
                <c:pt idx="36">
                  <c:v>0</c:v>
                </c:pt>
                <c:pt idx="37">
                  <c:v>0</c:v>
                </c:pt>
                <c:pt idx="38">
                  <c:v>6409.6484911818179</c:v>
                </c:pt>
                <c:pt idx="39">
                  <c:v>14105.000926761904</c:v>
                </c:pt>
                <c:pt idx="40">
                  <c:v>3033.3333333333335</c:v>
                </c:pt>
                <c:pt idx="41">
                  <c:v>5371.4697384999999</c:v>
                </c:pt>
                <c:pt idx="42">
                  <c:v>9440.1202193000008</c:v>
                </c:pt>
                <c:pt idx="43">
                  <c:v>100</c:v>
                </c:pt>
                <c:pt idx="44">
                  <c:v>1370.4761904761904</c:v>
                </c:pt>
                <c:pt idx="45">
                  <c:v>3942.8571428571427</c:v>
                </c:pt>
                <c:pt idx="46">
                  <c:v>795.4545454545455</c:v>
                </c:pt>
                <c:pt idx="47">
                  <c:v>1841.0454545454545</c:v>
                </c:pt>
                <c:pt idx="48">
                  <c:v>5300.0167807999997</c:v>
                </c:pt>
                <c:pt idx="49">
                  <c:v>1342.1052631578948</c:v>
                </c:pt>
                <c:pt idx="50">
                  <c:v>0</c:v>
                </c:pt>
              </c:numCache>
            </c:numRef>
          </c:val>
          <c:extLst>
            <c:ext xmlns:c16="http://schemas.microsoft.com/office/drawing/2014/chart" uri="{C3380CC4-5D6E-409C-BE32-E72D297353CC}">
              <c16:uniqueId val="{00000005-A33A-49F0-9DFC-920F0EE9C636}"/>
            </c:ext>
          </c:extLst>
        </c:ser>
        <c:ser>
          <c:idx val="6"/>
          <c:order val="6"/>
          <c:tx>
            <c:strRef>
              <c:f>'Chart 51'!$H$1</c:f>
              <c:strCache>
                <c:ptCount val="1"/>
                <c:pt idx="0">
                  <c:v>Structural repo (91-day)</c:v>
                </c:pt>
              </c:strCache>
            </c:strRef>
          </c:tx>
          <c:spPr>
            <a:solidFill>
              <a:schemeClr val="accent1">
                <a:lumMod val="60000"/>
              </a:schemeClr>
            </a:solidFill>
            <a:ln>
              <a:noFill/>
            </a:ln>
            <a:effectLst/>
          </c:spPr>
          <c:cat>
            <c:strRef>
              <c:f>'Chart 51'!$A$2:$A$136</c:f>
              <c:strCache>
                <c:ptCount val="51"/>
                <c:pt idx="0">
                  <c:v>J 19</c:v>
                </c:pt>
                <c:pt idx="1">
                  <c:v>F</c:v>
                </c:pt>
                <c:pt idx="2">
                  <c:v>M</c:v>
                </c:pt>
                <c:pt idx="3">
                  <c:v>A</c:v>
                </c:pt>
                <c:pt idx="4">
                  <c:v>M</c:v>
                </c:pt>
                <c:pt idx="5">
                  <c:v>J </c:v>
                </c:pt>
                <c:pt idx="6">
                  <c:v>J </c:v>
                </c:pt>
                <c:pt idx="7">
                  <c:v>A</c:v>
                </c:pt>
                <c:pt idx="8">
                  <c:v>S</c:v>
                </c:pt>
                <c:pt idx="9">
                  <c:v>O</c:v>
                </c:pt>
                <c:pt idx="10">
                  <c:v>N</c:v>
                </c:pt>
                <c:pt idx="11">
                  <c:v>D</c:v>
                </c:pt>
                <c:pt idx="12">
                  <c:v>J 20</c:v>
                </c:pt>
                <c:pt idx="13">
                  <c:v>F</c:v>
                </c:pt>
                <c:pt idx="14">
                  <c:v>M</c:v>
                </c:pt>
                <c:pt idx="15">
                  <c:v>A</c:v>
                </c:pt>
                <c:pt idx="16">
                  <c:v>M</c:v>
                </c:pt>
                <c:pt idx="17">
                  <c:v>J </c:v>
                </c:pt>
                <c:pt idx="18">
                  <c:v>J </c:v>
                </c:pt>
                <c:pt idx="19">
                  <c:v>A</c:v>
                </c:pt>
                <c:pt idx="20">
                  <c:v>S</c:v>
                </c:pt>
                <c:pt idx="21">
                  <c:v>O</c:v>
                </c:pt>
                <c:pt idx="22">
                  <c:v>N</c:v>
                </c:pt>
                <c:pt idx="23">
                  <c:v>D</c:v>
                </c:pt>
                <c:pt idx="24">
                  <c:v>J 21</c:v>
                </c:pt>
                <c:pt idx="25">
                  <c:v>F</c:v>
                </c:pt>
                <c:pt idx="26">
                  <c:v>M</c:v>
                </c:pt>
                <c:pt idx="27">
                  <c:v>A</c:v>
                </c:pt>
                <c:pt idx="28">
                  <c:v>M</c:v>
                </c:pt>
                <c:pt idx="29">
                  <c:v>J </c:v>
                </c:pt>
                <c:pt idx="30">
                  <c:v>J </c:v>
                </c:pt>
                <c:pt idx="31">
                  <c:v>A</c:v>
                </c:pt>
                <c:pt idx="32">
                  <c:v>S</c:v>
                </c:pt>
                <c:pt idx="33">
                  <c:v>O</c:v>
                </c:pt>
                <c:pt idx="34">
                  <c:v>N</c:v>
                </c:pt>
                <c:pt idx="35">
                  <c:v>D</c:v>
                </c:pt>
                <c:pt idx="36">
                  <c:v>J 22</c:v>
                </c:pt>
                <c:pt idx="37">
                  <c:v>F</c:v>
                </c:pt>
                <c:pt idx="38">
                  <c:v>M</c:v>
                </c:pt>
                <c:pt idx="39">
                  <c:v>A</c:v>
                </c:pt>
                <c:pt idx="40">
                  <c:v>M</c:v>
                </c:pt>
                <c:pt idx="41">
                  <c:v>J </c:v>
                </c:pt>
                <c:pt idx="42">
                  <c:v>J </c:v>
                </c:pt>
                <c:pt idx="43">
                  <c:v>A</c:v>
                </c:pt>
                <c:pt idx="44">
                  <c:v>S</c:v>
                </c:pt>
                <c:pt idx="45">
                  <c:v>O</c:v>
                </c:pt>
                <c:pt idx="46">
                  <c:v>N</c:v>
                </c:pt>
                <c:pt idx="47">
                  <c:v>D</c:v>
                </c:pt>
                <c:pt idx="48">
                  <c:v>J 23</c:v>
                </c:pt>
                <c:pt idx="49">
                  <c:v>F</c:v>
                </c:pt>
                <c:pt idx="50">
                  <c:v>M</c:v>
                </c:pt>
              </c:strCache>
            </c:strRef>
          </c:cat>
          <c:val>
            <c:numRef>
              <c:f>'Chart 51'!$H$2:$H$136</c:f>
              <c:numCache>
                <c:formatCode>_(* #,##0_);_(* \(#,##0\);_(* "-"??_);_(@_)</c:formatCode>
                <c:ptCount val="51"/>
                <c:pt idx="0">
                  <c:v>1127.3813015578946</c:v>
                </c:pt>
                <c:pt idx="1">
                  <c:v>12017.568886250001</c:v>
                </c:pt>
                <c:pt idx="2">
                  <c:v>32621.305098749999</c:v>
                </c:pt>
                <c:pt idx="3">
                  <c:v>53657.058561714301</c:v>
                </c:pt>
                <c:pt idx="4">
                  <c:v>70485.478494150026</c:v>
                </c:pt>
                <c:pt idx="5">
                  <c:v>70505.081598149991</c:v>
                </c:pt>
                <c:pt idx="6">
                  <c:v>70071.816505954543</c:v>
                </c:pt>
                <c:pt idx="7">
                  <c:v>60395.702456181803</c:v>
                </c:pt>
                <c:pt idx="8">
                  <c:v>60400.084164095235</c:v>
                </c:pt>
                <c:pt idx="9">
                  <c:v>40367.114948000002</c:v>
                </c:pt>
                <c:pt idx="10">
                  <c:v>27898.989490047617</c:v>
                </c:pt>
                <c:pt idx="11">
                  <c:v>6746.4732850476184</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06-A33A-49F0-9DFC-920F0EE9C636}"/>
            </c:ext>
          </c:extLst>
        </c:ser>
        <c:ser>
          <c:idx val="7"/>
          <c:order val="7"/>
          <c:tx>
            <c:strRef>
              <c:f>'Chart 51'!$I$1</c:f>
              <c:strCache>
                <c:ptCount val="1"/>
                <c:pt idx="0">
                  <c:v>Foreign currency swap (allocation)</c:v>
                </c:pt>
              </c:strCache>
            </c:strRef>
          </c:tx>
          <c:spPr>
            <a:solidFill>
              <a:schemeClr val="accent2">
                <a:lumMod val="60000"/>
              </a:schemeClr>
            </a:solidFill>
            <a:ln>
              <a:noFill/>
            </a:ln>
            <a:effectLst/>
          </c:spPr>
          <c:cat>
            <c:strRef>
              <c:f>'Chart 51'!$A$2:$A$136</c:f>
              <c:strCache>
                <c:ptCount val="51"/>
                <c:pt idx="0">
                  <c:v>J 19</c:v>
                </c:pt>
                <c:pt idx="1">
                  <c:v>F</c:v>
                </c:pt>
                <c:pt idx="2">
                  <c:v>M</c:v>
                </c:pt>
                <c:pt idx="3">
                  <c:v>A</c:v>
                </c:pt>
                <c:pt idx="4">
                  <c:v>M</c:v>
                </c:pt>
                <c:pt idx="5">
                  <c:v>J </c:v>
                </c:pt>
                <c:pt idx="6">
                  <c:v>J </c:v>
                </c:pt>
                <c:pt idx="7">
                  <c:v>A</c:v>
                </c:pt>
                <c:pt idx="8">
                  <c:v>S</c:v>
                </c:pt>
                <c:pt idx="9">
                  <c:v>O</c:v>
                </c:pt>
                <c:pt idx="10">
                  <c:v>N</c:v>
                </c:pt>
                <c:pt idx="11">
                  <c:v>D</c:v>
                </c:pt>
                <c:pt idx="12">
                  <c:v>J 20</c:v>
                </c:pt>
                <c:pt idx="13">
                  <c:v>F</c:v>
                </c:pt>
                <c:pt idx="14">
                  <c:v>M</c:v>
                </c:pt>
                <c:pt idx="15">
                  <c:v>A</c:v>
                </c:pt>
                <c:pt idx="16">
                  <c:v>M</c:v>
                </c:pt>
                <c:pt idx="17">
                  <c:v>J </c:v>
                </c:pt>
                <c:pt idx="18">
                  <c:v>J </c:v>
                </c:pt>
                <c:pt idx="19">
                  <c:v>A</c:v>
                </c:pt>
                <c:pt idx="20">
                  <c:v>S</c:v>
                </c:pt>
                <c:pt idx="21">
                  <c:v>O</c:v>
                </c:pt>
                <c:pt idx="22">
                  <c:v>N</c:v>
                </c:pt>
                <c:pt idx="23">
                  <c:v>D</c:v>
                </c:pt>
                <c:pt idx="24">
                  <c:v>J 21</c:v>
                </c:pt>
                <c:pt idx="25">
                  <c:v>F</c:v>
                </c:pt>
                <c:pt idx="26">
                  <c:v>M</c:v>
                </c:pt>
                <c:pt idx="27">
                  <c:v>A</c:v>
                </c:pt>
                <c:pt idx="28">
                  <c:v>M</c:v>
                </c:pt>
                <c:pt idx="29">
                  <c:v>J </c:v>
                </c:pt>
                <c:pt idx="30">
                  <c:v>J </c:v>
                </c:pt>
                <c:pt idx="31">
                  <c:v>A</c:v>
                </c:pt>
                <c:pt idx="32">
                  <c:v>S</c:v>
                </c:pt>
                <c:pt idx="33">
                  <c:v>O</c:v>
                </c:pt>
                <c:pt idx="34">
                  <c:v>N</c:v>
                </c:pt>
                <c:pt idx="35">
                  <c:v>D</c:v>
                </c:pt>
                <c:pt idx="36">
                  <c:v>J 22</c:v>
                </c:pt>
                <c:pt idx="37">
                  <c:v>F</c:v>
                </c:pt>
                <c:pt idx="38">
                  <c:v>M</c:v>
                </c:pt>
                <c:pt idx="39">
                  <c:v>A</c:v>
                </c:pt>
                <c:pt idx="40">
                  <c:v>M</c:v>
                </c:pt>
                <c:pt idx="41">
                  <c:v>J </c:v>
                </c:pt>
                <c:pt idx="42">
                  <c:v>J </c:v>
                </c:pt>
                <c:pt idx="43">
                  <c:v>A</c:v>
                </c:pt>
                <c:pt idx="44">
                  <c:v>S</c:v>
                </c:pt>
                <c:pt idx="45">
                  <c:v>O</c:v>
                </c:pt>
                <c:pt idx="46">
                  <c:v>N</c:v>
                </c:pt>
                <c:pt idx="47">
                  <c:v>D</c:v>
                </c:pt>
                <c:pt idx="48">
                  <c:v>J 23</c:v>
                </c:pt>
                <c:pt idx="49">
                  <c:v>F</c:v>
                </c:pt>
                <c:pt idx="50">
                  <c:v>M</c:v>
                </c:pt>
              </c:strCache>
            </c:strRef>
          </c:cat>
          <c:val>
            <c:numRef>
              <c:f>'Chart 51'!$I$2:$I$136</c:f>
              <c:numCache>
                <c:formatCode>_(* #,##0_);_(* \(#,##0\);_(* "-"??_);_(@_)</c:formatCode>
                <c:ptCount val="51"/>
                <c:pt idx="0">
                  <c:v>1127.3813015578946</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07-A33A-49F0-9DFC-920F0EE9C636}"/>
            </c:ext>
          </c:extLst>
        </c:ser>
        <c:dLbls>
          <c:showLegendKey val="0"/>
          <c:showVal val="0"/>
          <c:showCatName val="0"/>
          <c:showSerName val="0"/>
          <c:showPercent val="0"/>
          <c:showBubbleSize val="0"/>
        </c:dLbls>
        <c:axId val="122677120"/>
        <c:axId val="122678656"/>
      </c:areaChart>
      <c:lineChart>
        <c:grouping val="standard"/>
        <c:varyColors val="0"/>
        <c:ser>
          <c:idx val="8"/>
          <c:order val="8"/>
          <c:tx>
            <c:strRef>
              <c:f>'Chart 51'!$J$1</c:f>
              <c:strCache>
                <c:ptCount val="1"/>
                <c:pt idx="0">
                  <c:v>Liquidity, net</c:v>
                </c:pt>
              </c:strCache>
            </c:strRef>
          </c:tx>
          <c:spPr>
            <a:ln w="9525" cap="rnd">
              <a:solidFill>
                <a:srgbClr val="FF0000"/>
              </a:solidFill>
              <a:prstDash val="dash"/>
              <a:round/>
            </a:ln>
            <a:effectLst/>
          </c:spPr>
          <c:marker>
            <c:symbol val="none"/>
          </c:marker>
          <c:cat>
            <c:strRef>
              <c:f>'Chart 51'!$A$2:$A$136</c:f>
              <c:strCache>
                <c:ptCount val="51"/>
                <c:pt idx="0">
                  <c:v>J 19</c:v>
                </c:pt>
                <c:pt idx="1">
                  <c:v>F</c:v>
                </c:pt>
                <c:pt idx="2">
                  <c:v>M</c:v>
                </c:pt>
                <c:pt idx="3">
                  <c:v>A</c:v>
                </c:pt>
                <c:pt idx="4">
                  <c:v>M</c:v>
                </c:pt>
                <c:pt idx="5">
                  <c:v>J </c:v>
                </c:pt>
                <c:pt idx="6">
                  <c:v>J </c:v>
                </c:pt>
                <c:pt idx="7">
                  <c:v>A</c:v>
                </c:pt>
                <c:pt idx="8">
                  <c:v>S</c:v>
                </c:pt>
                <c:pt idx="9">
                  <c:v>O</c:v>
                </c:pt>
                <c:pt idx="10">
                  <c:v>N</c:v>
                </c:pt>
                <c:pt idx="11">
                  <c:v>D</c:v>
                </c:pt>
                <c:pt idx="12">
                  <c:v>J 20</c:v>
                </c:pt>
                <c:pt idx="13">
                  <c:v>F</c:v>
                </c:pt>
                <c:pt idx="14">
                  <c:v>M</c:v>
                </c:pt>
                <c:pt idx="15">
                  <c:v>A</c:v>
                </c:pt>
                <c:pt idx="16">
                  <c:v>M</c:v>
                </c:pt>
                <c:pt idx="17">
                  <c:v>J </c:v>
                </c:pt>
                <c:pt idx="18">
                  <c:v>J </c:v>
                </c:pt>
                <c:pt idx="19">
                  <c:v>A</c:v>
                </c:pt>
                <c:pt idx="20">
                  <c:v>S</c:v>
                </c:pt>
                <c:pt idx="21">
                  <c:v>O</c:v>
                </c:pt>
                <c:pt idx="22">
                  <c:v>N</c:v>
                </c:pt>
                <c:pt idx="23">
                  <c:v>D</c:v>
                </c:pt>
                <c:pt idx="24">
                  <c:v>J 21</c:v>
                </c:pt>
                <c:pt idx="25">
                  <c:v>F</c:v>
                </c:pt>
                <c:pt idx="26">
                  <c:v>M</c:v>
                </c:pt>
                <c:pt idx="27">
                  <c:v>A</c:v>
                </c:pt>
                <c:pt idx="28">
                  <c:v>M</c:v>
                </c:pt>
                <c:pt idx="29">
                  <c:v>J </c:v>
                </c:pt>
                <c:pt idx="30">
                  <c:v>J </c:v>
                </c:pt>
                <c:pt idx="31">
                  <c:v>A</c:v>
                </c:pt>
                <c:pt idx="32">
                  <c:v>S</c:v>
                </c:pt>
                <c:pt idx="33">
                  <c:v>O</c:v>
                </c:pt>
                <c:pt idx="34">
                  <c:v>N</c:v>
                </c:pt>
                <c:pt idx="35">
                  <c:v>D</c:v>
                </c:pt>
                <c:pt idx="36">
                  <c:v>J 22</c:v>
                </c:pt>
                <c:pt idx="37">
                  <c:v>F</c:v>
                </c:pt>
                <c:pt idx="38">
                  <c:v>M</c:v>
                </c:pt>
                <c:pt idx="39">
                  <c:v>A</c:v>
                </c:pt>
                <c:pt idx="40">
                  <c:v>M</c:v>
                </c:pt>
                <c:pt idx="41">
                  <c:v>J </c:v>
                </c:pt>
                <c:pt idx="42">
                  <c:v>J </c:v>
                </c:pt>
                <c:pt idx="43">
                  <c:v>A</c:v>
                </c:pt>
                <c:pt idx="44">
                  <c:v>S</c:v>
                </c:pt>
                <c:pt idx="45">
                  <c:v>O</c:v>
                </c:pt>
                <c:pt idx="46">
                  <c:v>N</c:v>
                </c:pt>
                <c:pt idx="47">
                  <c:v>D</c:v>
                </c:pt>
                <c:pt idx="48">
                  <c:v>J 23</c:v>
                </c:pt>
                <c:pt idx="49">
                  <c:v>F</c:v>
                </c:pt>
                <c:pt idx="50">
                  <c:v>M</c:v>
                </c:pt>
              </c:strCache>
            </c:strRef>
          </c:cat>
          <c:val>
            <c:numRef>
              <c:f>'Chart 51'!$J$2:$J$136</c:f>
              <c:numCache>
                <c:formatCode>_(* #,##0_);_(* \(#,##0\);_(* "-"??_);_(@_)</c:formatCode>
                <c:ptCount val="51"/>
                <c:pt idx="0">
                  <c:v>170385.26283191054</c:v>
                </c:pt>
                <c:pt idx="1">
                  <c:v>158073.78453804884</c:v>
                </c:pt>
                <c:pt idx="2">
                  <c:v>184637.29946799501</c:v>
                </c:pt>
                <c:pt idx="3">
                  <c:v>230776.09379971429</c:v>
                </c:pt>
                <c:pt idx="4">
                  <c:v>197570.49807703996</c:v>
                </c:pt>
                <c:pt idx="5">
                  <c:v>169531.03993914998</c:v>
                </c:pt>
                <c:pt idx="6">
                  <c:v>185107.85561396362</c:v>
                </c:pt>
                <c:pt idx="7">
                  <c:v>156524.42295972272</c:v>
                </c:pt>
                <c:pt idx="8">
                  <c:v>142002.71428083809</c:v>
                </c:pt>
                <c:pt idx="9">
                  <c:v>104677.1624358</c:v>
                </c:pt>
                <c:pt idx="10">
                  <c:v>60086.251014942856</c:v>
                </c:pt>
                <c:pt idx="11">
                  <c:v>72842.432340176194</c:v>
                </c:pt>
                <c:pt idx="12">
                  <c:v>51298</c:v>
                </c:pt>
                <c:pt idx="13">
                  <c:v>75433.066063028571</c:v>
                </c:pt>
                <c:pt idx="14">
                  <c:v>60615.970681149978</c:v>
                </c:pt>
                <c:pt idx="15">
                  <c:v>134739.34915856665</c:v>
                </c:pt>
                <c:pt idx="16">
                  <c:v>143741.26685026998</c:v>
                </c:pt>
                <c:pt idx="17">
                  <c:v>143749.21216187271</c:v>
                </c:pt>
                <c:pt idx="18">
                  <c:v>136268.83974972175</c:v>
                </c:pt>
                <c:pt idx="19">
                  <c:v>165044.00382878099</c:v>
                </c:pt>
                <c:pt idx="20">
                  <c:v>137236.93653582383</c:v>
                </c:pt>
                <c:pt idx="21">
                  <c:v>194556.10002326366</c:v>
                </c:pt>
                <c:pt idx="22">
                  <c:v>247186.05184839526</c:v>
                </c:pt>
                <c:pt idx="23">
                  <c:v>266065.43971181818</c:v>
                </c:pt>
                <c:pt idx="24">
                  <c:v>307641.40037155559</c:v>
                </c:pt>
                <c:pt idx="25">
                  <c:v>290603.69674533157</c:v>
                </c:pt>
                <c:pt idx="26">
                  <c:v>252517.81655740002</c:v>
                </c:pt>
                <c:pt idx="27">
                  <c:v>288533.3458879285</c:v>
                </c:pt>
                <c:pt idx="28">
                  <c:v>395424.66403063497</c:v>
                </c:pt>
                <c:pt idx="29">
                  <c:v>449149.41213260003</c:v>
                </c:pt>
                <c:pt idx="30">
                  <c:v>455441.75175012863</c:v>
                </c:pt>
                <c:pt idx="31">
                  <c:v>465494.66283846821</c:v>
                </c:pt>
                <c:pt idx="32">
                  <c:v>448628.67997949052</c:v>
                </c:pt>
                <c:pt idx="33">
                  <c:v>450082.08800180018</c:v>
                </c:pt>
                <c:pt idx="34">
                  <c:v>415693.03728886362</c:v>
                </c:pt>
                <c:pt idx="35">
                  <c:v>399850.26072199998</c:v>
                </c:pt>
                <c:pt idx="36">
                  <c:v>373531.8171772263</c:v>
                </c:pt>
                <c:pt idx="37">
                  <c:v>379467.63443395996</c:v>
                </c:pt>
                <c:pt idx="38">
                  <c:v>393496.91503538185</c:v>
                </c:pt>
                <c:pt idx="39">
                  <c:v>373773.61743701901</c:v>
                </c:pt>
                <c:pt idx="40">
                  <c:v>364248.71953239042</c:v>
                </c:pt>
                <c:pt idx="41">
                  <c:v>368917.36373143183</c:v>
                </c:pt>
                <c:pt idx="42">
                  <c:v>322780.42050851003</c:v>
                </c:pt>
                <c:pt idx="43">
                  <c:v>293491.90256106085</c:v>
                </c:pt>
                <c:pt idx="44">
                  <c:v>263339.95050513808</c:v>
                </c:pt>
                <c:pt idx="45">
                  <c:v>270133.24724202865</c:v>
                </c:pt>
                <c:pt idx="46">
                  <c:v>183632.94960362275</c:v>
                </c:pt>
                <c:pt idx="47">
                  <c:v>175016.58593965453</c:v>
                </c:pt>
                <c:pt idx="48">
                  <c:v>164673.615955955</c:v>
                </c:pt>
                <c:pt idx="49">
                  <c:v>178821.58305492104</c:v>
                </c:pt>
                <c:pt idx="50">
                  <c:v>193542.37312099998</c:v>
                </c:pt>
              </c:numCache>
            </c:numRef>
          </c:val>
          <c:smooth val="0"/>
          <c:extLst>
            <c:ext xmlns:c16="http://schemas.microsoft.com/office/drawing/2014/chart" uri="{C3380CC4-5D6E-409C-BE32-E72D297353CC}">
              <c16:uniqueId val="{00000008-A33A-49F0-9DFC-920F0EE9C636}"/>
            </c:ext>
          </c:extLst>
        </c:ser>
        <c:dLbls>
          <c:showLegendKey val="0"/>
          <c:showVal val="0"/>
          <c:showCatName val="0"/>
          <c:showSerName val="0"/>
          <c:showPercent val="0"/>
          <c:showBubbleSize val="0"/>
        </c:dLbls>
        <c:marker val="1"/>
        <c:smooth val="0"/>
        <c:axId val="122677120"/>
        <c:axId val="122678656"/>
      </c:lineChart>
      <c:catAx>
        <c:axId val="12267712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2678656"/>
        <c:crosses val="autoZero"/>
        <c:auto val="1"/>
        <c:lblAlgn val="ctr"/>
        <c:lblOffset val="100"/>
        <c:noMultiLvlLbl val="0"/>
      </c:catAx>
      <c:valAx>
        <c:axId val="122678656"/>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2677120"/>
        <c:crosses val="autoZero"/>
        <c:crossBetween val="between"/>
        <c:majorUnit val="100000"/>
      </c:valAx>
      <c:spPr>
        <a:noFill/>
        <a:ln>
          <a:noFill/>
        </a:ln>
        <a:effectLst/>
      </c:spPr>
    </c:plotArea>
    <c:legend>
      <c:legendPos val="b"/>
      <c:layout>
        <c:manualLayout>
          <c:xMode val="edge"/>
          <c:yMode val="edge"/>
          <c:x val="2.1428571428571434E-3"/>
          <c:y val="0.54417880162671983"/>
          <c:w val="0.60980158730158729"/>
          <c:h val="0.45190307030490967"/>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zero"/>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6787549181215479E-2"/>
          <c:y val="0.19272362610180771"/>
          <c:w val="0.82114981557289013"/>
          <c:h val="0.44696830671372301"/>
        </c:manualLayout>
      </c:layout>
      <c:scatterChart>
        <c:scatterStyle val="smoothMarker"/>
        <c:varyColors val="0"/>
        <c:ser>
          <c:idx val="0"/>
          <c:order val="0"/>
          <c:tx>
            <c:strRef>
              <c:f>'Chart 52'!$B$1</c:f>
              <c:strCache>
                <c:ptCount val="1"/>
                <c:pt idx="0">
                  <c:v>29-Jan-21</c:v>
                </c:pt>
              </c:strCache>
            </c:strRef>
          </c:tx>
          <c:spPr>
            <a:ln w="19050">
              <a:solidFill>
                <a:srgbClr val="70AD47"/>
              </a:solidFill>
              <a:prstDash val="lgDash"/>
            </a:ln>
          </c:spPr>
          <c:marker>
            <c:symbol val="none"/>
          </c:marker>
          <c:xVal>
            <c:numRef>
              <c:f>'Chart 52'!$A$2:$A$16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'Chart 52'!$B$2:$B$16</c:f>
              <c:numCache>
                <c:formatCode>General</c:formatCode>
                <c:ptCount val="15"/>
                <c:pt idx="0" formatCode="_(* #,##0.00_);_(* \(#,##0.00\);_(* &quot;-&quot;??_);_(@_)">
                  <c:v>6.1844000000000001</c:v>
                </c:pt>
                <c:pt idx="1">
                  <c:v>6.2340999999999998</c:v>
                </c:pt>
                <c:pt idx="2">
                  <c:v>6.3368000000000002</c:v>
                </c:pt>
                <c:pt idx="3">
                  <c:v>6.4836</c:v>
                </c:pt>
                <c:pt idx="4">
                  <c:v>6.6440000000000001</c:v>
                </c:pt>
                <c:pt idx="5">
                  <c:v>6.7755999999999998</c:v>
                </c:pt>
                <c:pt idx="6">
                  <c:v>7.2746000000000004</c:v>
                </c:pt>
                <c:pt idx="7">
                  <c:v>7.6475999999999997</c:v>
                </c:pt>
                <c:pt idx="8">
                  <c:v>7.9809999999999999</c:v>
                </c:pt>
                <c:pt idx="9">
                  <c:v>8.1992999999999991</c:v>
                </c:pt>
                <c:pt idx="10">
                  <c:v>8.5579999999999998</c:v>
                </c:pt>
                <c:pt idx="11">
                  <c:v>8.9946000000000002</c:v>
                </c:pt>
                <c:pt idx="12">
                  <c:v>9.1676000000000002</c:v>
                </c:pt>
                <c:pt idx="13">
                  <c:v>9.2035999999999998</c:v>
                </c:pt>
                <c:pt idx="14" formatCode="0.00">
                  <c:v>9.2469999999999999</c:v>
                </c:pt>
              </c:numCache>
            </c:numRef>
          </c:yVal>
          <c:smooth val="1"/>
          <c:extLst>
            <c:ext xmlns:c16="http://schemas.microsoft.com/office/drawing/2014/chart" uri="{C3380CC4-5D6E-409C-BE32-E72D297353CC}">
              <c16:uniqueId val="{00000000-1E46-44EA-AC2A-C9D2611FA648}"/>
            </c:ext>
          </c:extLst>
        </c:ser>
        <c:ser>
          <c:idx val="1"/>
          <c:order val="1"/>
          <c:tx>
            <c:strRef>
              <c:f>'Chart 52'!$C$1</c:f>
              <c:strCache>
                <c:ptCount val="1"/>
                <c:pt idx="0">
                  <c:v>30-Dec-21</c:v>
                </c:pt>
              </c:strCache>
            </c:strRef>
          </c:tx>
          <c:spPr>
            <a:ln w="12700"/>
          </c:spPr>
          <c:marker>
            <c:symbol val="none"/>
          </c:marker>
          <c:xVal>
            <c:numRef>
              <c:f>'Chart 52'!$A$2:$A$16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'Chart 52'!$C$2:$C$16</c:f>
              <c:numCache>
                <c:formatCode>General</c:formatCode>
                <c:ptCount val="15"/>
                <c:pt idx="0" formatCode="_(* #,##0.00_);_(* \(#,##0.00\);_(* &quot;-&quot;??_);_(@_)">
                  <c:v>7.9192</c:v>
                </c:pt>
                <c:pt idx="1">
                  <c:v>8.0237999999999996</c:v>
                </c:pt>
                <c:pt idx="2">
                  <c:v>8.2395999999999994</c:v>
                </c:pt>
                <c:pt idx="3">
                  <c:v>8.5469000000000008</c:v>
                </c:pt>
                <c:pt idx="4">
                  <c:v>8.8473000000000006</c:v>
                </c:pt>
                <c:pt idx="5">
                  <c:v>9.0425000000000004</c:v>
                </c:pt>
                <c:pt idx="6">
                  <c:v>9.4675999999999991</c:v>
                </c:pt>
                <c:pt idx="7">
                  <c:v>9.6561000000000003</c:v>
                </c:pt>
                <c:pt idx="8">
                  <c:v>9.7939000000000007</c:v>
                </c:pt>
                <c:pt idx="9">
                  <c:v>9.8665000000000003</c:v>
                </c:pt>
                <c:pt idx="10">
                  <c:v>9.9466999999999999</c:v>
                </c:pt>
                <c:pt idx="11">
                  <c:v>10.021800000000001</c:v>
                </c:pt>
                <c:pt idx="12">
                  <c:v>10.048400000000001</c:v>
                </c:pt>
                <c:pt idx="13">
                  <c:v>10.0642</c:v>
                </c:pt>
                <c:pt idx="14" formatCode="0.00">
                  <c:v>10.095800000000001</c:v>
                </c:pt>
              </c:numCache>
            </c:numRef>
          </c:yVal>
          <c:smooth val="1"/>
          <c:extLst>
            <c:ext xmlns:c16="http://schemas.microsoft.com/office/drawing/2014/chart" uri="{C3380CC4-5D6E-409C-BE32-E72D297353CC}">
              <c16:uniqueId val="{00000001-1E46-44EA-AC2A-C9D2611FA648}"/>
            </c:ext>
          </c:extLst>
        </c:ser>
        <c:ser>
          <c:idx val="2"/>
          <c:order val="2"/>
          <c:tx>
            <c:strRef>
              <c:f>'Chart 52'!$D$1</c:f>
              <c:strCache>
                <c:ptCount val="1"/>
                <c:pt idx="0">
                  <c:v>31-Mar-22</c:v>
                </c:pt>
              </c:strCache>
            </c:strRef>
          </c:tx>
          <c:marker>
            <c:symbol val="none"/>
          </c:marker>
          <c:xVal>
            <c:numRef>
              <c:f>'Chart 52'!$A$2:$A$16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'Chart 52'!$D$2:$D$16</c:f>
              <c:numCache>
                <c:formatCode>General</c:formatCode>
                <c:ptCount val="15"/>
                <c:pt idx="0" formatCode="_(* #,##0.00_);_(* \(#,##0.00\);_(* &quot;-&quot;??_);_(@_)">
                  <c:v>9.5686999999999998</c:v>
                </c:pt>
                <c:pt idx="1">
                  <c:v>9.5482999999999993</c:v>
                </c:pt>
                <c:pt idx="2">
                  <c:v>9.5061999999999998</c:v>
                </c:pt>
                <c:pt idx="3">
                  <c:v>9.6510999999999996</c:v>
                </c:pt>
                <c:pt idx="4">
                  <c:v>9.8786000000000005</c:v>
                </c:pt>
                <c:pt idx="5">
                  <c:v>10.118</c:v>
                </c:pt>
                <c:pt idx="6">
                  <c:v>10.515599999999999</c:v>
                </c:pt>
                <c:pt idx="7">
                  <c:v>10.6615</c:v>
                </c:pt>
                <c:pt idx="8">
                  <c:v>10.7896</c:v>
                </c:pt>
                <c:pt idx="9">
                  <c:v>10.824299999999999</c:v>
                </c:pt>
                <c:pt idx="10">
                  <c:v>10.876899999999999</c:v>
                </c:pt>
                <c:pt idx="11">
                  <c:v>10.9465</c:v>
                </c:pt>
                <c:pt idx="12">
                  <c:v>10.9657</c:v>
                </c:pt>
                <c:pt idx="13">
                  <c:v>10.9834</c:v>
                </c:pt>
                <c:pt idx="14">
                  <c:v>10.9933</c:v>
                </c:pt>
              </c:numCache>
            </c:numRef>
          </c:yVal>
          <c:smooth val="1"/>
          <c:extLst>
            <c:ext xmlns:c16="http://schemas.microsoft.com/office/drawing/2014/chart" uri="{C3380CC4-5D6E-409C-BE32-E72D297353CC}">
              <c16:uniqueId val="{00000002-1E46-44EA-AC2A-C9D2611FA648}"/>
            </c:ext>
          </c:extLst>
        </c:ser>
        <c:ser>
          <c:idx val="3"/>
          <c:order val="3"/>
          <c:tx>
            <c:strRef>
              <c:f>'Chart 52'!$E$1</c:f>
              <c:strCache>
                <c:ptCount val="1"/>
                <c:pt idx="0">
                  <c:v>30-Dec-22</c:v>
                </c:pt>
              </c:strCache>
            </c:strRef>
          </c:tx>
          <c:marker>
            <c:symbol val="none"/>
          </c:marker>
          <c:xVal>
            <c:numRef>
              <c:f>'Chart 52'!$A$2:$A$16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'Chart 52'!$E$2:$E$16</c:f>
              <c:numCache>
                <c:formatCode>General</c:formatCode>
                <c:ptCount val="15"/>
                <c:pt idx="0" formatCode="_(* #,##0.00_);_(* \(#,##0.00\);_(* &quot;-&quot;??_);_(@_)">
                  <c:v>10.867800000000001</c:v>
                </c:pt>
                <c:pt idx="1">
                  <c:v>10.985799999999999</c:v>
                </c:pt>
                <c:pt idx="2">
                  <c:v>11.229200000000001</c:v>
                </c:pt>
                <c:pt idx="3">
                  <c:v>11.470599999999999</c:v>
                </c:pt>
                <c:pt idx="4">
                  <c:v>11.6861</c:v>
                </c:pt>
                <c:pt idx="5">
                  <c:v>11.7258</c:v>
                </c:pt>
                <c:pt idx="6">
                  <c:v>11.868600000000001</c:v>
                </c:pt>
                <c:pt idx="7">
                  <c:v>11.9329</c:v>
                </c:pt>
                <c:pt idx="8">
                  <c:v>11.958</c:v>
                </c:pt>
                <c:pt idx="9">
                  <c:v>11.972200000000001</c:v>
                </c:pt>
                <c:pt idx="10">
                  <c:v>11.989100000000001</c:v>
                </c:pt>
                <c:pt idx="11">
                  <c:v>11.9946</c:v>
                </c:pt>
                <c:pt idx="12">
                  <c:v>12.003299999999999</c:v>
                </c:pt>
                <c:pt idx="13">
                  <c:v>12.0059</c:v>
                </c:pt>
                <c:pt idx="14" formatCode="0.00">
                  <c:v>12.011200000000001</c:v>
                </c:pt>
              </c:numCache>
            </c:numRef>
          </c:yVal>
          <c:smooth val="1"/>
          <c:extLst>
            <c:ext xmlns:c16="http://schemas.microsoft.com/office/drawing/2014/chart" uri="{C3380CC4-5D6E-409C-BE32-E72D297353CC}">
              <c16:uniqueId val="{00000003-1E46-44EA-AC2A-C9D2611FA648}"/>
            </c:ext>
          </c:extLst>
        </c:ser>
        <c:ser>
          <c:idx val="4"/>
          <c:order val="4"/>
          <c:tx>
            <c:strRef>
              <c:f>'Chart 52'!$F$1</c:f>
              <c:strCache>
                <c:ptCount val="1"/>
                <c:pt idx="0">
                  <c:v>31-Mar-23</c:v>
                </c:pt>
              </c:strCache>
            </c:strRef>
          </c:tx>
          <c:spPr>
            <a:ln w="19050">
              <a:solidFill>
                <a:srgbClr val="5B9BD5">
                  <a:lumMod val="60000"/>
                  <a:lumOff val="40000"/>
                </a:srgbClr>
              </a:solidFill>
            </a:ln>
          </c:spPr>
          <c:marker>
            <c:symbol val="none"/>
          </c:marker>
          <c:xVal>
            <c:numRef>
              <c:f>'Chart 52'!$A$2:$A$16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'Chart 52'!$F$2:$F$16</c:f>
              <c:numCache>
                <c:formatCode>General</c:formatCode>
                <c:ptCount val="15"/>
                <c:pt idx="0" formatCode="_(* #,##0.00_);_(* \(#,##0.00\);_(* &quot;-&quot;??_);_(@_)">
                  <c:v>10.975</c:v>
                </c:pt>
                <c:pt idx="1">
                  <c:v>10.989000000000001</c:v>
                </c:pt>
                <c:pt idx="2">
                  <c:v>11.018000000000001</c:v>
                </c:pt>
                <c:pt idx="3">
                  <c:v>11.2462</c:v>
                </c:pt>
                <c:pt idx="4">
                  <c:v>11.5128</c:v>
                </c:pt>
                <c:pt idx="5">
                  <c:v>11.573700000000001</c:v>
                </c:pt>
                <c:pt idx="6">
                  <c:v>11.6769</c:v>
                </c:pt>
                <c:pt idx="7">
                  <c:v>11.712300000000001</c:v>
                </c:pt>
                <c:pt idx="8">
                  <c:v>11.7264</c:v>
                </c:pt>
                <c:pt idx="9">
                  <c:v>11.7339</c:v>
                </c:pt>
                <c:pt idx="10">
                  <c:v>11.7463</c:v>
                </c:pt>
                <c:pt idx="11">
                  <c:v>11.753</c:v>
                </c:pt>
                <c:pt idx="12">
                  <c:v>11.756500000000001</c:v>
                </c:pt>
                <c:pt idx="13">
                  <c:v>11.7585</c:v>
                </c:pt>
                <c:pt idx="14" formatCode="0.00">
                  <c:v>11.7624</c:v>
                </c:pt>
              </c:numCache>
            </c:numRef>
          </c:yVal>
          <c:smooth val="1"/>
          <c:extLst>
            <c:ext xmlns:c16="http://schemas.microsoft.com/office/drawing/2014/chart" uri="{C3380CC4-5D6E-409C-BE32-E72D297353CC}">
              <c16:uniqueId val="{00000004-1E46-44EA-AC2A-C9D2611FA648}"/>
            </c:ext>
          </c:extLst>
        </c:ser>
        <c:dLbls>
          <c:showLegendKey val="0"/>
          <c:showVal val="0"/>
          <c:showCatName val="0"/>
          <c:showSerName val="0"/>
          <c:showPercent val="0"/>
          <c:showBubbleSize val="0"/>
        </c:dLbls>
        <c:axId val="121022720"/>
        <c:axId val="121024896"/>
      </c:scatterChart>
      <c:valAx>
        <c:axId val="121022720"/>
        <c:scaling>
          <c:orientation val="minMax"/>
          <c:max val="30"/>
        </c:scaling>
        <c:delete val="0"/>
        <c:axPos val="b"/>
        <c:title>
          <c:tx>
            <c:rich>
              <a:bodyPr rot="0" spcFirstLastPara="1" vertOverflow="ellipsis" vert="horz" wrap="square" anchor="ctr" anchorCtr="1"/>
              <a:lstStyle/>
              <a:p>
                <a:pPr>
                  <a:defRPr sz="600" b="0" i="1" u="none" strike="noStrike" kern="1200" baseline="0">
                    <a:solidFill>
                      <a:sysClr val="windowText" lastClr="000000"/>
                    </a:solidFill>
                    <a:latin typeface="GHEA Grapalat" pitchFamily="50" charset="0"/>
                    <a:ea typeface="+mn-ea"/>
                    <a:cs typeface="+mn-cs"/>
                  </a:defRPr>
                </a:pPr>
                <a:r>
                  <a:rPr lang="en-US" sz="600" b="0" i="1">
                    <a:solidFill>
                      <a:sysClr val="windowText" lastClr="000000"/>
                    </a:solidFill>
                    <a:latin typeface="GHEA Grapalat" pitchFamily="50" charset="0"/>
                  </a:rPr>
                  <a:t>Period</a:t>
                </a:r>
                <a:r>
                  <a:rPr lang="hy-AM" sz="600" b="0" i="1">
                    <a:solidFill>
                      <a:sysClr val="windowText" lastClr="000000"/>
                    </a:solidFill>
                    <a:latin typeface="GHEA Grapalat" pitchFamily="50" charset="0"/>
                  </a:rPr>
                  <a:t> </a:t>
                </a:r>
                <a:r>
                  <a:rPr lang="en-US" sz="600" b="0" i="1">
                    <a:solidFill>
                      <a:sysClr val="windowText" lastClr="000000"/>
                    </a:solidFill>
                    <a:latin typeface="GHEA Grapalat" pitchFamily="50" charset="0"/>
                  </a:rPr>
                  <a:t>(year)</a:t>
                </a:r>
              </a:p>
            </c:rich>
          </c:tx>
          <c:layout>
            <c:manualLayout>
              <c:xMode val="edge"/>
              <c:yMode val="edge"/>
              <c:x val="0.72808904420562248"/>
              <c:y val="0.70466312075561166"/>
            </c:manualLayout>
          </c:layout>
          <c:overlay val="0"/>
          <c:spPr>
            <a:noFill/>
            <a:ln>
              <a:noFill/>
            </a:ln>
            <a:effectLst/>
          </c:spPr>
        </c:title>
        <c:numFmt formatCode="General" sourceLinked="0"/>
        <c:majorTickMark val="out"/>
        <c:minorTickMark val="none"/>
        <c:tickLblPos val="nextTo"/>
        <c:spPr>
          <a:noFill/>
          <a:ln w="6350" cap="flat" cmpd="sng" algn="ctr">
            <a:solidFill>
              <a:sysClr val="windowText" lastClr="000000"/>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itchFamily="50" charset="0"/>
                <a:ea typeface="+mn-ea"/>
                <a:cs typeface="+mn-cs"/>
              </a:defRPr>
            </a:pPr>
            <a:endParaRPr lang="en-US"/>
          </a:p>
        </c:txPr>
        <c:crossAx val="121024896"/>
        <c:crosses val="autoZero"/>
        <c:crossBetween val="midCat"/>
      </c:valAx>
      <c:valAx>
        <c:axId val="121024896"/>
        <c:scaling>
          <c:orientation val="minMax"/>
          <c:max val="13"/>
          <c:min val="7"/>
        </c:scaling>
        <c:delete val="0"/>
        <c:axPos val="l"/>
        <c:numFmt formatCode="0" sourceLinked="0"/>
        <c:majorTickMark val="out"/>
        <c:minorTickMark val="none"/>
        <c:tickLblPos val="nextTo"/>
        <c:spPr>
          <a:noFill/>
          <a:ln w="6350" cap="flat" cmpd="sng" algn="ctr">
            <a:solidFill>
              <a:sysClr val="windowText" lastClr="000000"/>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itchFamily="50" charset="0"/>
                <a:ea typeface="+mn-ea"/>
                <a:cs typeface="+mn-cs"/>
              </a:defRPr>
            </a:pPr>
            <a:endParaRPr lang="en-US"/>
          </a:p>
        </c:txPr>
        <c:crossAx val="121022720"/>
        <c:crosses val="autoZero"/>
        <c:crossBetween val="midCat"/>
        <c:majorUnit val="1"/>
      </c:valAx>
      <c:spPr>
        <a:noFill/>
        <a:ln>
          <a:noFill/>
        </a:ln>
        <a:effectLst/>
      </c:spPr>
    </c:plotArea>
    <c:legend>
      <c:legendPos val="r"/>
      <c:layout>
        <c:manualLayout>
          <c:xMode val="edge"/>
          <c:yMode val="edge"/>
          <c:x val="0"/>
          <c:y val="0.79181043177306165"/>
          <c:w val="0.96076696261990624"/>
          <c:h val="0.20818956822693827"/>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2"/>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6809311879494"/>
          <c:y val="5.0793650793650794E-2"/>
          <c:w val="0.70217575645853636"/>
          <c:h val="0.4861517310336208"/>
        </c:manualLayout>
      </c:layout>
      <c:barChart>
        <c:barDir val="col"/>
        <c:grouping val="clustered"/>
        <c:varyColors val="0"/>
        <c:ser>
          <c:idx val="3"/>
          <c:order val="3"/>
          <c:tx>
            <c:strRef>
              <c:f>'Chart 53'!$E$1</c:f>
              <c:strCache>
                <c:ptCount val="1"/>
                <c:pt idx="0">
                  <c:v>Total volume (right-hand scale)</c:v>
                </c:pt>
              </c:strCache>
            </c:strRef>
          </c:tx>
          <c:spPr>
            <a:solidFill>
              <a:schemeClr val="bg1">
                <a:lumMod val="75000"/>
              </a:schemeClr>
            </a:solidFill>
            <a:ln>
              <a:noFill/>
            </a:ln>
            <a:effectLst/>
          </c:spPr>
          <c:invertIfNegative val="0"/>
          <c:val>
            <c:numRef>
              <c:f>'Chart 53'!$E$2:$E$40</c:f>
              <c:numCache>
                <c:formatCode>General</c:formatCode>
                <c:ptCount val="39"/>
                <c:pt idx="0">
                  <c:v>3238137.5729999999</c:v>
                </c:pt>
                <c:pt idx="1">
                  <c:v>3299939.1849999996</c:v>
                </c:pt>
                <c:pt idx="2">
                  <c:v>3411616.588</c:v>
                </c:pt>
                <c:pt idx="3">
                  <c:v>3348228.6969999997</c:v>
                </c:pt>
                <c:pt idx="4">
                  <c:v>3393214.318</c:v>
                </c:pt>
                <c:pt idx="5">
                  <c:v>3455380.699</c:v>
                </c:pt>
                <c:pt idx="6">
                  <c:v>3530814.4019999998</c:v>
                </c:pt>
                <c:pt idx="7">
                  <c:v>3579054.5419999999</c:v>
                </c:pt>
                <c:pt idx="8">
                  <c:v>3617349.9220000003</c:v>
                </c:pt>
                <c:pt idx="9">
                  <c:v>3657343.9970000004</c:v>
                </c:pt>
                <c:pt idx="10">
                  <c:v>3672683.9639999997</c:v>
                </c:pt>
                <c:pt idx="11">
                  <c:v>3734843.8670000001</c:v>
                </c:pt>
                <c:pt idx="12">
                  <c:v>3649799.3160000001</c:v>
                </c:pt>
                <c:pt idx="13">
                  <c:v>3663741.6040000003</c:v>
                </c:pt>
                <c:pt idx="14">
                  <c:v>3689937.4647816988</c:v>
                </c:pt>
                <c:pt idx="15">
                  <c:v>3685370.7279171748</c:v>
                </c:pt>
                <c:pt idx="16">
                  <c:v>3611860.1770742163</c:v>
                </c:pt>
                <c:pt idx="17">
                  <c:v>3528906.125138477</c:v>
                </c:pt>
                <c:pt idx="18">
                  <c:v>3482360.5006067157</c:v>
                </c:pt>
                <c:pt idx="19">
                  <c:v>3515892.8873533537</c:v>
                </c:pt>
                <c:pt idx="20">
                  <c:v>3499751.4579764274</c:v>
                </c:pt>
                <c:pt idx="21">
                  <c:v>3495521.6006304417</c:v>
                </c:pt>
                <c:pt idx="22">
                  <c:v>3561767.2605371233</c:v>
                </c:pt>
                <c:pt idx="23">
                  <c:v>3581064.5790000004</c:v>
                </c:pt>
                <c:pt idx="24">
                  <c:v>3604901.3650000002</c:v>
                </c:pt>
                <c:pt idx="25">
                  <c:v>3651395.969</c:v>
                </c:pt>
                <c:pt idx="26">
                  <c:v>3705748.1540000001</c:v>
                </c:pt>
                <c:pt idx="27">
                  <c:v>3637835.5309999995</c:v>
                </c:pt>
                <c:pt idx="28">
                  <c:v>3673264.1320000002</c:v>
                </c:pt>
                <c:pt idx="29">
                  <c:v>3578350.088</c:v>
                </c:pt>
                <c:pt idx="30">
                  <c:v>3589172.9539999999</c:v>
                </c:pt>
                <c:pt idx="31">
                  <c:v>3605496.6140000001</c:v>
                </c:pt>
                <c:pt idx="32">
                  <c:v>3625925.2600000002</c:v>
                </c:pt>
                <c:pt idx="33">
                  <c:v>3624941.537</c:v>
                </c:pt>
                <c:pt idx="34">
                  <c:v>3731538.7629441144</c:v>
                </c:pt>
                <c:pt idx="35">
                  <c:v>3795973.7322322605</c:v>
                </c:pt>
                <c:pt idx="36">
                  <c:v>3816519.4404716901</c:v>
                </c:pt>
                <c:pt idx="37">
                  <c:v>3849183.5639715297</c:v>
                </c:pt>
                <c:pt idx="38">
                  <c:v>3944867.4017088879</c:v>
                </c:pt>
              </c:numCache>
            </c:numRef>
          </c:val>
          <c:extLst>
            <c:ext xmlns:c16="http://schemas.microsoft.com/office/drawing/2014/chart" uri="{C3380CC4-5D6E-409C-BE32-E72D297353CC}">
              <c16:uniqueId val="{00000000-EC2D-4C06-A173-B09A787A67EA}"/>
            </c:ext>
          </c:extLst>
        </c:ser>
        <c:dLbls>
          <c:showLegendKey val="0"/>
          <c:showVal val="0"/>
          <c:showCatName val="0"/>
          <c:showSerName val="0"/>
          <c:showPercent val="0"/>
          <c:showBubbleSize val="0"/>
        </c:dLbls>
        <c:gapWidth val="150"/>
        <c:axId val="124391808"/>
        <c:axId val="124373632"/>
      </c:barChart>
      <c:lineChart>
        <c:grouping val="standard"/>
        <c:varyColors val="0"/>
        <c:ser>
          <c:idx val="0"/>
          <c:order val="0"/>
          <c:tx>
            <c:strRef>
              <c:f>'Chart 53'!$B$1</c:f>
              <c:strCache>
                <c:ptCount val="1"/>
                <c:pt idx="0">
                  <c:v>Armenian dram</c:v>
                </c:pt>
              </c:strCache>
            </c:strRef>
          </c:tx>
          <c:spPr>
            <a:ln w="28575" cap="rnd">
              <a:solidFill>
                <a:schemeClr val="accent1"/>
              </a:solidFill>
              <a:round/>
            </a:ln>
            <a:effectLst/>
          </c:spPr>
          <c:marker>
            <c:symbol val="none"/>
          </c:marker>
          <c:cat>
            <c:numRef>
              <c:f>'Chart 53'!$A$2:$A$40</c:f>
              <c:numCache>
                <c:formatCode>mmm\-yy</c:formatCode>
                <c:ptCount val="3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numCache>
            </c:numRef>
          </c:cat>
          <c:val>
            <c:numRef>
              <c:f>'Chart 53'!$B$2:$B$40</c:f>
              <c:numCache>
                <c:formatCode>General</c:formatCode>
                <c:ptCount val="39"/>
                <c:pt idx="0">
                  <c:v>27.930999429092473</c:v>
                </c:pt>
                <c:pt idx="1">
                  <c:v>26.916491169402747</c:v>
                </c:pt>
                <c:pt idx="2">
                  <c:v>26.603427410205928</c:v>
                </c:pt>
                <c:pt idx="3">
                  <c:v>23.617116436248832</c:v>
                </c:pt>
                <c:pt idx="4">
                  <c:v>22.654786732355475</c:v>
                </c:pt>
                <c:pt idx="5">
                  <c:v>24.112912252052475</c:v>
                </c:pt>
                <c:pt idx="6">
                  <c:v>24.228050659182816</c:v>
                </c:pt>
                <c:pt idx="7">
                  <c:v>24.198369691085965</c:v>
                </c:pt>
                <c:pt idx="8">
                  <c:v>23.490926403770548</c:v>
                </c:pt>
                <c:pt idx="9">
                  <c:v>20.630980742858476</c:v>
                </c:pt>
                <c:pt idx="10">
                  <c:v>17.690250303846426</c:v>
                </c:pt>
                <c:pt idx="11">
                  <c:v>14.145540874627541</c:v>
                </c:pt>
                <c:pt idx="12">
                  <c:v>11.349250238104187</c:v>
                </c:pt>
                <c:pt idx="13">
                  <c:v>10.468475987589395</c:v>
                </c:pt>
                <c:pt idx="14">
                  <c:v>9.4412484886798413</c:v>
                </c:pt>
                <c:pt idx="15">
                  <c:v>8.6217410782656607</c:v>
                </c:pt>
                <c:pt idx="16">
                  <c:v>7.9295049059733183</c:v>
                </c:pt>
                <c:pt idx="17">
                  <c:v>6.4639846717530451</c:v>
                </c:pt>
                <c:pt idx="18">
                  <c:v>4.7572296034939132</c:v>
                </c:pt>
                <c:pt idx="19">
                  <c:v>3.5066269354870694</c:v>
                </c:pt>
                <c:pt idx="20">
                  <c:v>2.5378061261295697</c:v>
                </c:pt>
                <c:pt idx="21">
                  <c:v>3.2485697433655014</c:v>
                </c:pt>
                <c:pt idx="22">
                  <c:v>5.4976745693588924</c:v>
                </c:pt>
                <c:pt idx="23">
                  <c:v>7.287772157359365</c:v>
                </c:pt>
                <c:pt idx="24">
                  <c:v>10.528027007638093</c:v>
                </c:pt>
                <c:pt idx="25">
                  <c:v>10.554725450648874</c:v>
                </c:pt>
                <c:pt idx="26">
                  <c:v>11.025521863149224</c:v>
                </c:pt>
                <c:pt idx="27">
                  <c:v>12.97857646734624</c:v>
                </c:pt>
                <c:pt idx="28">
                  <c:v>14.948282059849237</c:v>
                </c:pt>
                <c:pt idx="29">
                  <c:v>15.894787930882922</c:v>
                </c:pt>
                <c:pt idx="30">
                  <c:v>18.40449854890419</c:v>
                </c:pt>
                <c:pt idx="31">
                  <c:v>19.485869838524057</c:v>
                </c:pt>
                <c:pt idx="32">
                  <c:v>20.271468209006891</c:v>
                </c:pt>
                <c:pt idx="33">
                  <c:v>20.56191381617327</c:v>
                </c:pt>
                <c:pt idx="34">
                  <c:v>23.430734464724647</c:v>
                </c:pt>
                <c:pt idx="35">
                  <c:v>22.791673961669289</c:v>
                </c:pt>
                <c:pt idx="36">
                  <c:v>22.534472680675155</c:v>
                </c:pt>
                <c:pt idx="37">
                  <c:v>23.440908162400962</c:v>
                </c:pt>
                <c:pt idx="38">
                  <c:v>25.061053581585874</c:v>
                </c:pt>
              </c:numCache>
            </c:numRef>
          </c:val>
          <c:smooth val="0"/>
          <c:extLst>
            <c:ext xmlns:c16="http://schemas.microsoft.com/office/drawing/2014/chart" uri="{C3380CC4-5D6E-409C-BE32-E72D297353CC}">
              <c16:uniqueId val="{00000001-EC2D-4C06-A173-B09A787A67EA}"/>
            </c:ext>
          </c:extLst>
        </c:ser>
        <c:ser>
          <c:idx val="1"/>
          <c:order val="1"/>
          <c:tx>
            <c:strRef>
              <c:f>'Chart 53'!$C$1</c:f>
              <c:strCache>
                <c:ptCount val="1"/>
                <c:pt idx="0">
                  <c:v>Foreign currency</c:v>
                </c:pt>
              </c:strCache>
            </c:strRef>
          </c:tx>
          <c:spPr>
            <a:ln w="28575" cap="rnd">
              <a:solidFill>
                <a:schemeClr val="accent2"/>
              </a:solidFill>
              <a:round/>
            </a:ln>
            <a:effectLst/>
          </c:spPr>
          <c:marker>
            <c:symbol val="none"/>
          </c:marker>
          <c:cat>
            <c:numRef>
              <c:f>'Chart 53'!$A$2:$A$40</c:f>
              <c:numCache>
                <c:formatCode>mmm\-yy</c:formatCode>
                <c:ptCount val="3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numCache>
            </c:numRef>
          </c:cat>
          <c:val>
            <c:numRef>
              <c:f>'Chart 53'!$C$2:$C$40</c:f>
              <c:numCache>
                <c:formatCode>General</c:formatCode>
                <c:ptCount val="39"/>
                <c:pt idx="0">
                  <c:v>5.8981047609991135</c:v>
                </c:pt>
                <c:pt idx="1">
                  <c:v>6.3035041465076675</c:v>
                </c:pt>
                <c:pt idx="2">
                  <c:v>14.517043584965759</c:v>
                </c:pt>
                <c:pt idx="3">
                  <c:v>9.8665918425933903</c:v>
                </c:pt>
                <c:pt idx="4">
                  <c:v>11.562558942063767</c:v>
                </c:pt>
                <c:pt idx="5">
                  <c:v>11.881548470864219</c:v>
                </c:pt>
                <c:pt idx="6">
                  <c:v>15.362313646137761</c:v>
                </c:pt>
                <c:pt idx="7">
                  <c:v>14.00314621744727</c:v>
                </c:pt>
                <c:pt idx="8">
                  <c:v>13.443765897701853</c:v>
                </c:pt>
                <c:pt idx="9">
                  <c:v>14.864382534381381</c:v>
                </c:pt>
                <c:pt idx="10">
                  <c:v>15.233703855949745</c:v>
                </c:pt>
                <c:pt idx="11">
                  <c:v>15.826776933785514</c:v>
                </c:pt>
                <c:pt idx="12">
                  <c:v>14.087624174613447</c:v>
                </c:pt>
                <c:pt idx="13">
                  <c:v>11.577286653272248</c:v>
                </c:pt>
                <c:pt idx="14">
                  <c:v>6.9222202501308132</c:v>
                </c:pt>
                <c:pt idx="15">
                  <c:v>11.556164717927757</c:v>
                </c:pt>
                <c:pt idx="16">
                  <c:v>4.9446878133619059</c:v>
                </c:pt>
                <c:pt idx="17">
                  <c:v>-2.3089161039455823</c:v>
                </c:pt>
                <c:pt idx="18">
                  <c:v>-7.585804544257285</c:v>
                </c:pt>
                <c:pt idx="19">
                  <c:v>-7.1696856583969168</c:v>
                </c:pt>
                <c:pt idx="20">
                  <c:v>-9.2252486216287366</c:v>
                </c:pt>
                <c:pt idx="21">
                  <c:v>-12.245548043816688</c:v>
                </c:pt>
                <c:pt idx="22">
                  <c:v>-11.435046022172925</c:v>
                </c:pt>
                <c:pt idx="23">
                  <c:v>-15.290243833198671</c:v>
                </c:pt>
                <c:pt idx="24">
                  <c:v>-12.799010023915198</c:v>
                </c:pt>
                <c:pt idx="25">
                  <c:v>-11.056908356881385</c:v>
                </c:pt>
                <c:pt idx="26">
                  <c:v>-10.017570168822354</c:v>
                </c:pt>
                <c:pt idx="27">
                  <c:v>-15.560839528777121</c:v>
                </c:pt>
                <c:pt idx="28">
                  <c:v>-12.044607324258404</c:v>
                </c:pt>
                <c:pt idx="29">
                  <c:v>-14.760722992702805</c:v>
                </c:pt>
                <c:pt idx="30">
                  <c:v>-14.556587971399903</c:v>
                </c:pt>
                <c:pt idx="31">
                  <c:v>-16.815176098861794</c:v>
                </c:pt>
                <c:pt idx="32">
                  <c:v>-15.824093653162901</c:v>
                </c:pt>
                <c:pt idx="33">
                  <c:v>-16.515848852596932</c:v>
                </c:pt>
                <c:pt idx="34">
                  <c:v>-17.198043340079288</c:v>
                </c:pt>
                <c:pt idx="35">
                  <c:v>-14.831085735777599</c:v>
                </c:pt>
                <c:pt idx="36">
                  <c:v>-14.911637306885048</c:v>
                </c:pt>
                <c:pt idx="37">
                  <c:v>-16.63364217988839</c:v>
                </c:pt>
                <c:pt idx="38">
                  <c:v>-16.180314877609177</c:v>
                </c:pt>
              </c:numCache>
            </c:numRef>
          </c:val>
          <c:smooth val="0"/>
          <c:extLst>
            <c:ext xmlns:c16="http://schemas.microsoft.com/office/drawing/2014/chart" uri="{C3380CC4-5D6E-409C-BE32-E72D297353CC}">
              <c16:uniqueId val="{00000002-EC2D-4C06-A173-B09A787A67EA}"/>
            </c:ext>
          </c:extLst>
        </c:ser>
        <c:ser>
          <c:idx val="2"/>
          <c:order val="2"/>
          <c:tx>
            <c:strRef>
              <c:f>'Chart 53'!$D$1</c:f>
              <c:strCache>
                <c:ptCount val="1"/>
                <c:pt idx="0">
                  <c:v>Total</c:v>
                </c:pt>
              </c:strCache>
            </c:strRef>
          </c:tx>
          <c:spPr>
            <a:ln w="28575" cap="rnd">
              <a:solidFill>
                <a:schemeClr val="accent3"/>
              </a:solidFill>
              <a:round/>
            </a:ln>
            <a:effectLst/>
          </c:spPr>
          <c:marker>
            <c:symbol val="none"/>
          </c:marker>
          <c:cat>
            <c:numRef>
              <c:f>'Chart 53'!$A$2:$A$40</c:f>
              <c:numCache>
                <c:formatCode>mmm\-yy</c:formatCode>
                <c:ptCount val="3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numCache>
            </c:numRef>
          </c:cat>
          <c:val>
            <c:numRef>
              <c:f>'Chart 53'!$D$2:$D$40</c:f>
              <c:numCache>
                <c:formatCode>General</c:formatCode>
                <c:ptCount val="39"/>
                <c:pt idx="0">
                  <c:v>15.920548571956235</c:v>
                </c:pt>
                <c:pt idx="1">
                  <c:v>15.668868279310891</c:v>
                </c:pt>
                <c:pt idx="2">
                  <c:v>20.143997391377287</c:v>
                </c:pt>
                <c:pt idx="3">
                  <c:v>16.428957744772564</c:v>
                </c:pt>
                <c:pt idx="4">
                  <c:v>16.870212493745044</c:v>
                </c:pt>
                <c:pt idx="5">
                  <c:v>17.750269265622023</c:v>
                </c:pt>
                <c:pt idx="6">
                  <c:v>19.661263593476221</c:v>
                </c:pt>
                <c:pt idx="7">
                  <c:v>18.946255672270762</c:v>
                </c:pt>
                <c:pt idx="8">
                  <c:v>18.333466071861736</c:v>
                </c:pt>
                <c:pt idx="9">
                  <c:v>17.70457253060448</c:v>
                </c:pt>
                <c:pt idx="10">
                  <c:v>16.441573303977052</c:v>
                </c:pt>
                <c:pt idx="11">
                  <c:v>14.988665296729042</c:v>
                </c:pt>
                <c:pt idx="12">
                  <c:v>12.712917030841661</c:v>
                </c:pt>
                <c:pt idx="13">
                  <c:v>11.024518895792946</c:v>
                </c:pt>
                <c:pt idx="14">
                  <c:v>8.1580350429958326</c:v>
                </c:pt>
                <c:pt idx="15">
                  <c:v>10.069265316889886</c:v>
                </c:pt>
                <c:pt idx="16">
                  <c:v>6.4436206671168579</c:v>
                </c:pt>
                <c:pt idx="17">
                  <c:v>2.1278531236733191</c:v>
                </c:pt>
                <c:pt idx="18">
                  <c:v>-1.3723151623556817</c:v>
                </c:pt>
                <c:pt idx="19">
                  <c:v>-1.7647580919890518</c:v>
                </c:pt>
                <c:pt idx="20">
                  <c:v>-3.2509562679673873</c:v>
                </c:pt>
                <c:pt idx="21">
                  <c:v>-4.4245878020305422</c:v>
                </c:pt>
                <c:pt idx="22">
                  <c:v>-3.0200448650113376</c:v>
                </c:pt>
                <c:pt idx="23">
                  <c:v>-4.1174221326559053</c:v>
                </c:pt>
                <c:pt idx="24">
                  <c:v>-1.2301484852379598</c:v>
                </c:pt>
                <c:pt idx="25">
                  <c:v>-0.33696795064699764</c:v>
                </c:pt>
                <c:pt idx="26">
                  <c:v>0.42848122411843381</c:v>
                </c:pt>
                <c:pt idx="27">
                  <c:v>-1.2898348748767623</c:v>
                </c:pt>
                <c:pt idx="28">
                  <c:v>1.7000645627296713</c:v>
                </c:pt>
                <c:pt idx="29">
                  <c:v>1.401113010893235</c:v>
                </c:pt>
                <c:pt idx="30">
                  <c:v>3.0672428479094793</c:v>
                </c:pt>
                <c:pt idx="31">
                  <c:v>2.5485340286944029</c:v>
                </c:pt>
                <c:pt idx="32">
                  <c:v>3.605221786135826</c:v>
                </c:pt>
                <c:pt idx="33">
                  <c:v>3.7024499103715032</c:v>
                </c:pt>
                <c:pt idx="34">
                  <c:v>4.7664962359553389</c:v>
                </c:pt>
                <c:pt idx="35">
                  <c:v>6.0012643863650252</c:v>
                </c:pt>
                <c:pt idx="36">
                  <c:v>5.8702875348072086</c:v>
                </c:pt>
                <c:pt idx="37">
                  <c:v>5.4167665367088995</c:v>
                </c:pt>
                <c:pt idx="38">
                  <c:v>6.4526578108331911</c:v>
                </c:pt>
              </c:numCache>
            </c:numRef>
          </c:val>
          <c:smooth val="0"/>
          <c:extLst>
            <c:ext xmlns:c16="http://schemas.microsoft.com/office/drawing/2014/chart" uri="{C3380CC4-5D6E-409C-BE32-E72D297353CC}">
              <c16:uniqueId val="{00000003-EC2D-4C06-A173-B09A787A67EA}"/>
            </c:ext>
          </c:extLst>
        </c:ser>
        <c:dLbls>
          <c:showLegendKey val="0"/>
          <c:showVal val="0"/>
          <c:showCatName val="0"/>
          <c:showSerName val="0"/>
          <c:showPercent val="0"/>
          <c:showBubbleSize val="0"/>
        </c:dLbls>
        <c:marker val="1"/>
        <c:smooth val="0"/>
        <c:axId val="124370304"/>
        <c:axId val="124372096"/>
      </c:lineChart>
      <c:dateAx>
        <c:axId val="124370304"/>
        <c:scaling>
          <c:orientation val="minMax"/>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4372096"/>
        <c:crosses val="autoZero"/>
        <c:auto val="1"/>
        <c:lblOffset val="100"/>
        <c:baseTimeUnit val="months"/>
      </c:dateAx>
      <c:valAx>
        <c:axId val="124372096"/>
        <c:scaling>
          <c:orientation val="minMax"/>
          <c:max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4370304"/>
        <c:crosses val="autoZero"/>
        <c:crossBetween val="between"/>
      </c:valAx>
      <c:valAx>
        <c:axId val="124373632"/>
        <c:scaling>
          <c:orientation val="minMax"/>
          <c:max val="400000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4391808"/>
        <c:crosses val="max"/>
        <c:crossBetween val="between"/>
      </c:valAx>
      <c:catAx>
        <c:axId val="124391808"/>
        <c:scaling>
          <c:orientation val="minMax"/>
        </c:scaling>
        <c:delete val="1"/>
        <c:axPos val="b"/>
        <c:majorTickMark val="out"/>
        <c:minorTickMark val="none"/>
        <c:tickLblPos val="nextTo"/>
        <c:crossAx val="124373632"/>
        <c:crosses val="autoZero"/>
        <c:auto val="1"/>
        <c:lblAlgn val="ctr"/>
        <c:lblOffset val="100"/>
        <c:noMultiLvlLbl val="0"/>
      </c:catAx>
      <c:spPr>
        <a:noFill/>
        <a:ln>
          <a:noFill/>
        </a:ln>
        <a:effectLst/>
      </c:spPr>
    </c:plotArea>
    <c:legend>
      <c:legendPos val="b"/>
      <c:layout>
        <c:manualLayout>
          <c:xMode val="edge"/>
          <c:yMode val="edge"/>
          <c:x val="1.5701682774603008E-2"/>
          <c:y val="0.7386076740407449"/>
          <c:w val="0.98029255115040448"/>
          <c:h val="0.2613923259592551"/>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32369856589243"/>
          <c:y val="6.9841269841269843E-2"/>
          <c:w val="0.75768042806803848"/>
          <c:h val="0.50882977335015445"/>
        </c:manualLayout>
      </c:layout>
      <c:barChart>
        <c:barDir val="col"/>
        <c:grouping val="clustered"/>
        <c:varyColors val="0"/>
        <c:ser>
          <c:idx val="3"/>
          <c:order val="3"/>
          <c:tx>
            <c:strRef>
              <c:f>'Chart 54'!$E$1</c:f>
              <c:strCache>
                <c:ptCount val="1"/>
                <c:pt idx="0">
                  <c:v>Total (right-hand scale)</c:v>
                </c:pt>
              </c:strCache>
            </c:strRef>
          </c:tx>
          <c:spPr>
            <a:solidFill>
              <a:schemeClr val="bg1">
                <a:lumMod val="75000"/>
              </a:schemeClr>
            </a:solidFill>
            <a:ln>
              <a:noFill/>
            </a:ln>
            <a:effectLst/>
          </c:spPr>
          <c:invertIfNegative val="0"/>
          <c:val>
            <c:numRef>
              <c:f>'Chart 54'!$E$2:$E$40</c:f>
              <c:numCache>
                <c:formatCode>General</c:formatCode>
                <c:ptCount val="39"/>
                <c:pt idx="0">
                  <c:v>945544.16188673989</c:v>
                </c:pt>
                <c:pt idx="1">
                  <c:v>965525.04725495004</c:v>
                </c:pt>
                <c:pt idx="2">
                  <c:v>988574.4018690302</c:v>
                </c:pt>
                <c:pt idx="3">
                  <c:v>955615.98051469994</c:v>
                </c:pt>
                <c:pt idx="4">
                  <c:v>913751.16384981992</c:v>
                </c:pt>
                <c:pt idx="5">
                  <c:v>915017.34963612002</c:v>
                </c:pt>
                <c:pt idx="6">
                  <c:v>925983.34466513013</c:v>
                </c:pt>
                <c:pt idx="7">
                  <c:v>999553.07269041007</c:v>
                </c:pt>
                <c:pt idx="8">
                  <c:v>929874.47785071994</c:v>
                </c:pt>
                <c:pt idx="9">
                  <c:v>931301.1075548199</c:v>
                </c:pt>
                <c:pt idx="10">
                  <c:v>925133.22769878013</c:v>
                </c:pt>
                <c:pt idx="11">
                  <c:v>1033952.7562617699</c:v>
                </c:pt>
                <c:pt idx="12">
                  <c:v>907299.25748619996</c:v>
                </c:pt>
                <c:pt idx="13">
                  <c:v>927501.75945322996</c:v>
                </c:pt>
                <c:pt idx="14">
                  <c:v>908426.58679641993</c:v>
                </c:pt>
                <c:pt idx="15">
                  <c:v>928308.48690896994</c:v>
                </c:pt>
                <c:pt idx="16">
                  <c:v>936519.94878757</c:v>
                </c:pt>
                <c:pt idx="17">
                  <c:v>933428.67996082001</c:v>
                </c:pt>
                <c:pt idx="18">
                  <c:v>910943.73293563991</c:v>
                </c:pt>
                <c:pt idx="19">
                  <c:v>900098.89647310018</c:v>
                </c:pt>
                <c:pt idx="20">
                  <c:v>884547.00956330006</c:v>
                </c:pt>
                <c:pt idx="21">
                  <c:v>865935.75547151</c:v>
                </c:pt>
                <c:pt idx="22">
                  <c:v>894003.92983317003</c:v>
                </c:pt>
                <c:pt idx="23">
                  <c:v>879645.79740889999</c:v>
                </c:pt>
                <c:pt idx="24">
                  <c:v>897366.28449255018</c:v>
                </c:pt>
                <c:pt idx="25">
                  <c:v>871429.70773172996</c:v>
                </c:pt>
                <c:pt idx="26">
                  <c:v>825375.67642600986</c:v>
                </c:pt>
                <c:pt idx="27">
                  <c:v>830352.53054136992</c:v>
                </c:pt>
                <c:pt idx="28">
                  <c:v>909102.27739303012</c:v>
                </c:pt>
                <c:pt idx="29">
                  <c:v>944662.89364885981</c:v>
                </c:pt>
                <c:pt idx="30">
                  <c:v>943049.23046039999</c:v>
                </c:pt>
                <c:pt idx="31">
                  <c:v>991513.48635600985</c:v>
                </c:pt>
                <c:pt idx="32">
                  <c:v>1121917.41065579</c:v>
                </c:pt>
                <c:pt idx="33">
                  <c:v>1439608.1240216102</c:v>
                </c:pt>
                <c:pt idx="34">
                  <c:v>1398274.8289494398</c:v>
                </c:pt>
                <c:pt idx="35">
                  <c:v>1428484.44855512</c:v>
                </c:pt>
                <c:pt idx="36">
                  <c:v>1414796.3488029398</c:v>
                </c:pt>
                <c:pt idx="37">
                  <c:v>1311990.44717628</c:v>
                </c:pt>
                <c:pt idx="38">
                  <c:v>1276667.66205785</c:v>
                </c:pt>
              </c:numCache>
            </c:numRef>
          </c:val>
          <c:extLst>
            <c:ext xmlns:c16="http://schemas.microsoft.com/office/drawing/2014/chart" uri="{C3380CC4-5D6E-409C-BE32-E72D297353CC}">
              <c16:uniqueId val="{00000000-7D2D-487D-9CD7-538194C8B7AA}"/>
            </c:ext>
          </c:extLst>
        </c:ser>
        <c:dLbls>
          <c:showLegendKey val="0"/>
          <c:showVal val="0"/>
          <c:showCatName val="0"/>
          <c:showSerName val="0"/>
          <c:showPercent val="0"/>
          <c:showBubbleSize val="0"/>
        </c:dLbls>
        <c:gapWidth val="150"/>
        <c:axId val="124879232"/>
        <c:axId val="124852864"/>
      </c:barChart>
      <c:lineChart>
        <c:grouping val="standard"/>
        <c:varyColors val="0"/>
        <c:ser>
          <c:idx val="0"/>
          <c:order val="0"/>
          <c:tx>
            <c:strRef>
              <c:f>'Chart 54'!$B$1</c:f>
              <c:strCache>
                <c:ptCount val="1"/>
                <c:pt idx="0">
                  <c:v>Total</c:v>
                </c:pt>
              </c:strCache>
            </c:strRef>
          </c:tx>
          <c:spPr>
            <a:ln w="28575" cap="rnd">
              <a:solidFill>
                <a:schemeClr val="accent1"/>
              </a:solidFill>
              <a:round/>
            </a:ln>
            <a:effectLst/>
          </c:spPr>
          <c:marker>
            <c:symbol val="none"/>
          </c:marker>
          <c:cat>
            <c:numRef>
              <c:f>'Chart 54'!$A$2:$A$40</c:f>
              <c:numCache>
                <c:formatCode>mmm\-yy</c:formatCode>
                <c:ptCount val="3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numCache>
            </c:numRef>
          </c:cat>
          <c:val>
            <c:numRef>
              <c:f>'Chart 54'!$B$2:$B$40</c:f>
              <c:numCache>
                <c:formatCode>General</c:formatCode>
                <c:ptCount val="39"/>
                <c:pt idx="0">
                  <c:v>11.601315636443953</c:v>
                </c:pt>
                <c:pt idx="1">
                  <c:v>12.72759166106486</c:v>
                </c:pt>
                <c:pt idx="2">
                  <c:v>14.047005696360355</c:v>
                </c:pt>
                <c:pt idx="3">
                  <c:v>9.2007968814098149</c:v>
                </c:pt>
                <c:pt idx="4">
                  <c:v>9.8645943839769537</c:v>
                </c:pt>
                <c:pt idx="5">
                  <c:v>11.611147634885647</c:v>
                </c:pt>
                <c:pt idx="6">
                  <c:v>13.469458548144459</c:v>
                </c:pt>
                <c:pt idx="7">
                  <c:v>13.026120685994789</c:v>
                </c:pt>
                <c:pt idx="8">
                  <c:v>12.104501761414848</c:v>
                </c:pt>
                <c:pt idx="9">
                  <c:v>7.0832356422800533</c:v>
                </c:pt>
                <c:pt idx="10">
                  <c:v>6.1723752290597584</c:v>
                </c:pt>
                <c:pt idx="11">
                  <c:v>6.0891232323546456</c:v>
                </c:pt>
                <c:pt idx="12">
                  <c:v>6.0633604301782009</c:v>
                </c:pt>
                <c:pt idx="13">
                  <c:v>7.5739206400769001</c:v>
                </c:pt>
                <c:pt idx="14">
                  <c:v>9.9616471644381406</c:v>
                </c:pt>
                <c:pt idx="15">
                  <c:v>12.426985548766226</c:v>
                </c:pt>
                <c:pt idx="16">
                  <c:v>11.514082877544721</c:v>
                </c:pt>
                <c:pt idx="17">
                  <c:v>11.621210787253307</c:v>
                </c:pt>
                <c:pt idx="18">
                  <c:v>11.060265540434489</c:v>
                </c:pt>
                <c:pt idx="19">
                  <c:v>12.082769571564912</c:v>
                </c:pt>
                <c:pt idx="20">
                  <c:v>12.456534650688619</c:v>
                </c:pt>
                <c:pt idx="21">
                  <c:v>18.032299692489882</c:v>
                </c:pt>
                <c:pt idx="22">
                  <c:v>18.27892126684203</c:v>
                </c:pt>
                <c:pt idx="23">
                  <c:v>17.566009787173389</c:v>
                </c:pt>
                <c:pt idx="24">
                  <c:v>19.065893188817878</c:v>
                </c:pt>
                <c:pt idx="25">
                  <c:v>16.575865297662247</c:v>
                </c:pt>
                <c:pt idx="26">
                  <c:v>13.039110302972881</c:v>
                </c:pt>
                <c:pt idx="27">
                  <c:v>11.621666256055844</c:v>
                </c:pt>
                <c:pt idx="28">
                  <c:v>12.601440562088841</c:v>
                </c:pt>
                <c:pt idx="29">
                  <c:v>10.268789716692153</c:v>
                </c:pt>
                <c:pt idx="30">
                  <c:v>11.699138813153345</c:v>
                </c:pt>
                <c:pt idx="31">
                  <c:v>10.813897468549396</c:v>
                </c:pt>
                <c:pt idx="32">
                  <c:v>13.12946608074709</c:v>
                </c:pt>
                <c:pt idx="33">
                  <c:v>13.622120482284636</c:v>
                </c:pt>
                <c:pt idx="34">
                  <c:v>16.888657388705074</c:v>
                </c:pt>
                <c:pt idx="35">
                  <c:v>17.460421550041072</c:v>
                </c:pt>
                <c:pt idx="36">
                  <c:v>17.058475215913887</c:v>
                </c:pt>
                <c:pt idx="37">
                  <c:v>17.790752935177853</c:v>
                </c:pt>
                <c:pt idx="38">
                  <c:v>20.812154357016524</c:v>
                </c:pt>
              </c:numCache>
            </c:numRef>
          </c:val>
          <c:smooth val="0"/>
          <c:extLst>
            <c:ext xmlns:c16="http://schemas.microsoft.com/office/drawing/2014/chart" uri="{C3380CC4-5D6E-409C-BE32-E72D297353CC}">
              <c16:uniqueId val="{00000001-7D2D-487D-9CD7-538194C8B7AA}"/>
            </c:ext>
          </c:extLst>
        </c:ser>
        <c:ser>
          <c:idx val="1"/>
          <c:order val="1"/>
          <c:tx>
            <c:strRef>
              <c:f>'Chart 54'!$C$1</c:f>
              <c:strCache>
                <c:ptCount val="1"/>
                <c:pt idx="0">
                  <c:v>Armenian dram</c:v>
                </c:pt>
              </c:strCache>
            </c:strRef>
          </c:tx>
          <c:spPr>
            <a:ln w="28575" cap="rnd">
              <a:solidFill>
                <a:schemeClr val="accent2"/>
              </a:solidFill>
              <a:round/>
            </a:ln>
            <a:effectLst/>
          </c:spPr>
          <c:marker>
            <c:symbol val="none"/>
          </c:marker>
          <c:cat>
            <c:numRef>
              <c:f>'Chart 54'!$A$2:$A$40</c:f>
              <c:numCache>
                <c:formatCode>mmm\-yy</c:formatCode>
                <c:ptCount val="3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numCache>
            </c:numRef>
          </c:cat>
          <c:val>
            <c:numRef>
              <c:f>'Chart 54'!$C$2:$C$40</c:f>
              <c:numCache>
                <c:formatCode>General</c:formatCode>
                <c:ptCount val="39"/>
                <c:pt idx="0">
                  <c:v>28.404320176434116</c:v>
                </c:pt>
                <c:pt idx="1">
                  <c:v>30.155693573238651</c:v>
                </c:pt>
                <c:pt idx="2">
                  <c:v>26.538803492066716</c:v>
                </c:pt>
                <c:pt idx="3">
                  <c:v>23.646883712841579</c:v>
                </c:pt>
                <c:pt idx="4">
                  <c:v>23.529049498439985</c:v>
                </c:pt>
                <c:pt idx="5">
                  <c:v>25.908403242850618</c:v>
                </c:pt>
                <c:pt idx="6">
                  <c:v>28.038992529791372</c:v>
                </c:pt>
                <c:pt idx="7">
                  <c:v>27.374209249293425</c:v>
                </c:pt>
                <c:pt idx="8">
                  <c:v>25.851303792155239</c:v>
                </c:pt>
                <c:pt idx="9">
                  <c:v>19.307396659476787</c:v>
                </c:pt>
                <c:pt idx="10">
                  <c:v>15.192729073775105</c:v>
                </c:pt>
                <c:pt idx="11">
                  <c:v>11.434113353063701</c:v>
                </c:pt>
                <c:pt idx="12">
                  <c:v>9.2363912461673152</c:v>
                </c:pt>
                <c:pt idx="13">
                  <c:v>9.815013294469809</c:v>
                </c:pt>
                <c:pt idx="14">
                  <c:v>15.098815386837709</c:v>
                </c:pt>
                <c:pt idx="15">
                  <c:v>14.559499773768131</c:v>
                </c:pt>
                <c:pt idx="16">
                  <c:v>13.321117473189458</c:v>
                </c:pt>
                <c:pt idx="17">
                  <c:v>13.437902515712461</c:v>
                </c:pt>
                <c:pt idx="18">
                  <c:v>12.012018492451784</c:v>
                </c:pt>
                <c:pt idx="19">
                  <c:v>10.988248781424144</c:v>
                </c:pt>
                <c:pt idx="20">
                  <c:v>12.36764661120135</c:v>
                </c:pt>
                <c:pt idx="21">
                  <c:v>17.094269649477049</c:v>
                </c:pt>
                <c:pt idx="22">
                  <c:v>18.796712519627619</c:v>
                </c:pt>
                <c:pt idx="23">
                  <c:v>19.005420680242224</c:v>
                </c:pt>
                <c:pt idx="24">
                  <c:v>22.692801208907575</c:v>
                </c:pt>
                <c:pt idx="25">
                  <c:v>19.22677793076792</c:v>
                </c:pt>
                <c:pt idx="26">
                  <c:v>14.18584568542002</c:v>
                </c:pt>
                <c:pt idx="27">
                  <c:v>16.3936122254437</c:v>
                </c:pt>
                <c:pt idx="28">
                  <c:v>15.205143916226596</c:v>
                </c:pt>
                <c:pt idx="29">
                  <c:v>11.954722352681753</c:v>
                </c:pt>
                <c:pt idx="30">
                  <c:v>11.69963417139105</c:v>
                </c:pt>
                <c:pt idx="31">
                  <c:v>12.940620852420004</c:v>
                </c:pt>
                <c:pt idx="32">
                  <c:v>11.281827680215908</c:v>
                </c:pt>
                <c:pt idx="33">
                  <c:v>11.954656273916578</c:v>
                </c:pt>
                <c:pt idx="34">
                  <c:v>14.345767303473716</c:v>
                </c:pt>
                <c:pt idx="35">
                  <c:v>13.70092682604268</c:v>
                </c:pt>
                <c:pt idx="36">
                  <c:v>13.095850303888851</c:v>
                </c:pt>
                <c:pt idx="37">
                  <c:v>14.340733560706878</c:v>
                </c:pt>
                <c:pt idx="38">
                  <c:v>20.498569568845284</c:v>
                </c:pt>
              </c:numCache>
            </c:numRef>
          </c:val>
          <c:smooth val="0"/>
          <c:extLst>
            <c:ext xmlns:c16="http://schemas.microsoft.com/office/drawing/2014/chart" uri="{C3380CC4-5D6E-409C-BE32-E72D297353CC}">
              <c16:uniqueId val="{00000002-7D2D-487D-9CD7-538194C8B7AA}"/>
            </c:ext>
          </c:extLst>
        </c:ser>
        <c:ser>
          <c:idx val="2"/>
          <c:order val="2"/>
          <c:tx>
            <c:strRef>
              <c:f>'Chart 54'!$D$1</c:f>
              <c:strCache>
                <c:ptCount val="1"/>
                <c:pt idx="0">
                  <c:v>Foreign currency</c:v>
                </c:pt>
              </c:strCache>
            </c:strRef>
          </c:tx>
          <c:spPr>
            <a:ln w="28575" cap="rnd">
              <a:solidFill>
                <a:schemeClr val="accent3"/>
              </a:solidFill>
              <a:round/>
            </a:ln>
            <a:effectLst/>
          </c:spPr>
          <c:marker>
            <c:symbol val="none"/>
          </c:marker>
          <c:cat>
            <c:numRef>
              <c:f>'Chart 54'!$A$2:$A$40</c:f>
              <c:numCache>
                <c:formatCode>mmm\-yy</c:formatCode>
                <c:ptCount val="3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numCache>
            </c:numRef>
          </c:cat>
          <c:val>
            <c:numRef>
              <c:f>'Chart 54'!$D$2:$D$40</c:f>
              <c:numCache>
                <c:formatCode>General</c:formatCode>
                <c:ptCount val="39"/>
                <c:pt idx="0">
                  <c:v>-3.5892279052696368</c:v>
                </c:pt>
                <c:pt idx="1">
                  <c:v>-3.1339704252387786</c:v>
                </c:pt>
                <c:pt idx="2">
                  <c:v>2.3692978606380031</c:v>
                </c:pt>
                <c:pt idx="3">
                  <c:v>-4.490706936898694</c:v>
                </c:pt>
                <c:pt idx="4">
                  <c:v>-3.3900346716672942</c:v>
                </c:pt>
                <c:pt idx="5">
                  <c:v>-2.7022493352180477</c:v>
                </c:pt>
                <c:pt idx="6">
                  <c:v>-1.4790536820178113</c:v>
                </c:pt>
                <c:pt idx="7">
                  <c:v>-1.8757258669580155</c:v>
                </c:pt>
                <c:pt idx="8">
                  <c:v>-2.2596083261114268</c:v>
                </c:pt>
                <c:pt idx="9">
                  <c:v>-6.133326072874417</c:v>
                </c:pt>
                <c:pt idx="10">
                  <c:v>-3.8957870914573305</c:v>
                </c:pt>
                <c:pt idx="11">
                  <c:v>-0.38401443355628539</c:v>
                </c:pt>
                <c:pt idx="12">
                  <c:v>2.242908549204726</c:v>
                </c:pt>
                <c:pt idx="13">
                  <c:v>4.8333099420445684</c:v>
                </c:pt>
                <c:pt idx="14">
                  <c:v>4.0254208979866206</c:v>
                </c:pt>
                <c:pt idx="15">
                  <c:v>9.8104272687276879</c:v>
                </c:pt>
                <c:pt idx="16">
                  <c:v>9.272840113920843</c:v>
                </c:pt>
                <c:pt idx="17">
                  <c:v>9.2676620863275101</c:v>
                </c:pt>
                <c:pt idx="18">
                  <c:v>9.7911819855318694</c:v>
                </c:pt>
                <c:pt idx="19">
                  <c:v>13.558391489937332</c:v>
                </c:pt>
                <c:pt idx="20">
                  <c:v>12.576127170930857</c:v>
                </c:pt>
                <c:pt idx="21">
                  <c:v>19.321356671478298</c:v>
                </c:pt>
                <c:pt idx="22">
                  <c:v>17.586191283893122</c:v>
                </c:pt>
                <c:pt idx="23">
                  <c:v>15.615977297142935</c:v>
                </c:pt>
                <c:pt idx="24">
                  <c:v>14.400254166160606</c:v>
                </c:pt>
                <c:pt idx="25">
                  <c:v>13.180039747124511</c:v>
                </c:pt>
                <c:pt idx="26">
                  <c:v>11.572950718262589</c:v>
                </c:pt>
                <c:pt idx="27">
                  <c:v>5.5133499133271657</c:v>
                </c:pt>
                <c:pt idx="28">
                  <c:v>9.2524605677661498</c:v>
                </c:pt>
                <c:pt idx="29">
                  <c:v>8.0012823580243282</c:v>
                </c:pt>
                <c:pt idx="30">
                  <c:v>11.698464933201153</c:v>
                </c:pt>
                <c:pt idx="31">
                  <c:v>8.011563732370524</c:v>
                </c:pt>
                <c:pt idx="32">
                  <c:v>15.610728236178861</c:v>
                </c:pt>
                <c:pt idx="33">
                  <c:v>15.870809229445243</c:v>
                </c:pt>
                <c:pt idx="34">
                  <c:v>20.325700371836685</c:v>
                </c:pt>
                <c:pt idx="35">
                  <c:v>22.702885241734176</c:v>
                </c:pt>
                <c:pt idx="36">
                  <c:v>22.52548248081737</c:v>
                </c:pt>
                <c:pt idx="37">
                  <c:v>22.446350755298461</c:v>
                </c:pt>
                <c:pt idx="38">
                  <c:v>21.222477839520771</c:v>
                </c:pt>
              </c:numCache>
            </c:numRef>
          </c:val>
          <c:smooth val="0"/>
          <c:extLst>
            <c:ext xmlns:c16="http://schemas.microsoft.com/office/drawing/2014/chart" uri="{C3380CC4-5D6E-409C-BE32-E72D297353CC}">
              <c16:uniqueId val="{00000003-7D2D-487D-9CD7-538194C8B7AA}"/>
            </c:ext>
          </c:extLst>
        </c:ser>
        <c:dLbls>
          <c:showLegendKey val="0"/>
          <c:showVal val="0"/>
          <c:showCatName val="0"/>
          <c:showSerName val="0"/>
          <c:showPercent val="0"/>
          <c:showBubbleSize val="0"/>
        </c:dLbls>
        <c:marker val="1"/>
        <c:smooth val="0"/>
        <c:axId val="124517760"/>
        <c:axId val="124851328"/>
      </c:lineChart>
      <c:dateAx>
        <c:axId val="124517760"/>
        <c:scaling>
          <c:orientation val="minMax"/>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4851328"/>
        <c:crosses val="autoZero"/>
        <c:auto val="1"/>
        <c:lblOffset val="100"/>
        <c:baseTimeUnit val="months"/>
      </c:dateAx>
      <c:valAx>
        <c:axId val="1248513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4517760"/>
        <c:crosses val="autoZero"/>
        <c:crossBetween val="between"/>
      </c:valAx>
      <c:valAx>
        <c:axId val="124852864"/>
        <c:scaling>
          <c:orientation val="minMax"/>
          <c:max val="150000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4879232"/>
        <c:crosses val="max"/>
        <c:crossBetween val="between"/>
      </c:valAx>
      <c:catAx>
        <c:axId val="124879232"/>
        <c:scaling>
          <c:orientation val="minMax"/>
        </c:scaling>
        <c:delete val="1"/>
        <c:axPos val="b"/>
        <c:majorTickMark val="out"/>
        <c:minorTickMark val="none"/>
        <c:tickLblPos val="nextTo"/>
        <c:crossAx val="124852864"/>
        <c:crosses val="autoZero"/>
        <c:auto val="1"/>
        <c:lblAlgn val="ctr"/>
        <c:lblOffset val="100"/>
        <c:noMultiLvlLbl val="0"/>
      </c:catAx>
      <c:spPr>
        <a:noFill/>
        <a:ln>
          <a:noFill/>
        </a:ln>
        <a:effectLst/>
      </c:spPr>
    </c:plotArea>
    <c:legend>
      <c:legendPos val="b"/>
      <c:layout>
        <c:manualLayout>
          <c:xMode val="edge"/>
          <c:yMode val="edge"/>
          <c:x val="2.506895201635707E-2"/>
          <c:y val="0.75765529308836399"/>
          <c:w val="0.94986209596728588"/>
          <c:h val="0.2135700261117745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90329093478699"/>
          <c:y val="3.1746031746031744E-2"/>
          <c:w val="0.73020857599900602"/>
          <c:h val="0.49250093738282713"/>
        </c:manualLayout>
      </c:layout>
      <c:barChart>
        <c:barDir val="col"/>
        <c:grouping val="clustered"/>
        <c:varyColors val="0"/>
        <c:ser>
          <c:idx val="3"/>
          <c:order val="3"/>
          <c:tx>
            <c:strRef>
              <c:f>'Chart 55'!$E$1</c:f>
              <c:strCache>
                <c:ptCount val="1"/>
                <c:pt idx="0">
                  <c:v>Total (right-hand scale)</c:v>
                </c:pt>
              </c:strCache>
            </c:strRef>
          </c:tx>
          <c:spPr>
            <a:solidFill>
              <a:schemeClr val="bg1">
                <a:lumMod val="75000"/>
              </a:schemeClr>
            </a:solidFill>
            <a:ln>
              <a:noFill/>
            </a:ln>
            <a:effectLst/>
          </c:spPr>
          <c:invertIfNegative val="0"/>
          <c:val>
            <c:numRef>
              <c:f>'Chart 55'!$E$2:$E$40</c:f>
              <c:numCache>
                <c:formatCode>General</c:formatCode>
                <c:ptCount val="39"/>
                <c:pt idx="0">
                  <c:v>945544.16188673989</c:v>
                </c:pt>
                <c:pt idx="1">
                  <c:v>965525.04725495004</c:v>
                </c:pt>
                <c:pt idx="2">
                  <c:v>988574.4018690302</c:v>
                </c:pt>
                <c:pt idx="3">
                  <c:v>955615.98051469994</c:v>
                </c:pt>
                <c:pt idx="4">
                  <c:v>913751.16384981992</c:v>
                </c:pt>
                <c:pt idx="5">
                  <c:v>915017.34963612002</c:v>
                </c:pt>
                <c:pt idx="6">
                  <c:v>925983.34466513013</c:v>
                </c:pt>
                <c:pt idx="7">
                  <c:v>999553.07269041007</c:v>
                </c:pt>
                <c:pt idx="8">
                  <c:v>929874.47785071994</c:v>
                </c:pt>
                <c:pt idx="9">
                  <c:v>931301.1075548199</c:v>
                </c:pt>
                <c:pt idx="10">
                  <c:v>925133.22769878013</c:v>
                </c:pt>
                <c:pt idx="11">
                  <c:v>1033952.7562617699</c:v>
                </c:pt>
                <c:pt idx="12">
                  <c:v>907299.25748619996</c:v>
                </c:pt>
                <c:pt idx="13">
                  <c:v>927501.75945322996</c:v>
                </c:pt>
                <c:pt idx="14">
                  <c:v>908426.58679641993</c:v>
                </c:pt>
                <c:pt idx="15">
                  <c:v>928308.48690896994</c:v>
                </c:pt>
                <c:pt idx="16">
                  <c:v>936519.94878757</c:v>
                </c:pt>
                <c:pt idx="17">
                  <c:v>933428.67996082001</c:v>
                </c:pt>
                <c:pt idx="18">
                  <c:v>910943.73293563991</c:v>
                </c:pt>
                <c:pt idx="19">
                  <c:v>900098.89647310018</c:v>
                </c:pt>
                <c:pt idx="20">
                  <c:v>884547.00956330006</c:v>
                </c:pt>
                <c:pt idx="21">
                  <c:v>865935.75547151</c:v>
                </c:pt>
                <c:pt idx="22">
                  <c:v>894003.92983317003</c:v>
                </c:pt>
                <c:pt idx="23">
                  <c:v>879645.79740889999</c:v>
                </c:pt>
                <c:pt idx="24">
                  <c:v>897366.28449255018</c:v>
                </c:pt>
                <c:pt idx="25">
                  <c:v>871429.70773172996</c:v>
                </c:pt>
                <c:pt idx="26">
                  <c:v>825375.67642600986</c:v>
                </c:pt>
                <c:pt idx="27">
                  <c:v>830352.53054136992</c:v>
                </c:pt>
                <c:pt idx="28">
                  <c:v>909102.27739303012</c:v>
                </c:pt>
                <c:pt idx="29">
                  <c:v>944662.89364885981</c:v>
                </c:pt>
                <c:pt idx="30">
                  <c:v>943049.23046039999</c:v>
                </c:pt>
                <c:pt idx="31">
                  <c:v>991513.48635600985</c:v>
                </c:pt>
                <c:pt idx="32">
                  <c:v>1121917.41065579</c:v>
                </c:pt>
                <c:pt idx="33">
                  <c:v>1439608.1240216102</c:v>
                </c:pt>
                <c:pt idx="34">
                  <c:v>1398274.8289494398</c:v>
                </c:pt>
                <c:pt idx="35">
                  <c:v>1428484.44855512</c:v>
                </c:pt>
                <c:pt idx="36">
                  <c:v>1414796.3488029398</c:v>
                </c:pt>
                <c:pt idx="37">
                  <c:v>1311990.44717628</c:v>
                </c:pt>
                <c:pt idx="38">
                  <c:v>1276667.66205785</c:v>
                </c:pt>
              </c:numCache>
            </c:numRef>
          </c:val>
          <c:extLst>
            <c:ext xmlns:c16="http://schemas.microsoft.com/office/drawing/2014/chart" uri="{C3380CC4-5D6E-409C-BE32-E72D297353CC}">
              <c16:uniqueId val="{00000000-C91A-4A44-BA46-8D2E8DC948FE}"/>
            </c:ext>
          </c:extLst>
        </c:ser>
        <c:dLbls>
          <c:showLegendKey val="0"/>
          <c:showVal val="0"/>
          <c:showCatName val="0"/>
          <c:showSerName val="0"/>
          <c:showPercent val="0"/>
          <c:showBubbleSize val="0"/>
        </c:dLbls>
        <c:gapWidth val="150"/>
        <c:axId val="124043648"/>
        <c:axId val="124037760"/>
      </c:barChart>
      <c:lineChart>
        <c:grouping val="standard"/>
        <c:varyColors val="0"/>
        <c:ser>
          <c:idx val="0"/>
          <c:order val="0"/>
          <c:tx>
            <c:strRef>
              <c:f>'Chart 55'!$B$1</c:f>
              <c:strCache>
                <c:ptCount val="1"/>
                <c:pt idx="0">
                  <c:v>Total</c:v>
                </c:pt>
              </c:strCache>
            </c:strRef>
          </c:tx>
          <c:spPr>
            <a:ln w="28575" cap="rnd">
              <a:solidFill>
                <a:schemeClr val="accent1"/>
              </a:solidFill>
              <a:round/>
            </a:ln>
            <a:effectLst/>
          </c:spPr>
          <c:marker>
            <c:symbol val="none"/>
          </c:marker>
          <c:cat>
            <c:numRef>
              <c:f>'Chart 55'!$A$2:$A$40</c:f>
              <c:numCache>
                <c:formatCode>mmm\-yy</c:formatCode>
                <c:ptCount val="3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numCache>
            </c:numRef>
          </c:cat>
          <c:val>
            <c:numRef>
              <c:f>'Chart 55'!$B$2:$B$40</c:f>
              <c:numCache>
                <c:formatCode>General</c:formatCode>
                <c:ptCount val="39"/>
                <c:pt idx="0">
                  <c:v>28.425770311651043</c:v>
                </c:pt>
                <c:pt idx="1">
                  <c:v>27.853166881780346</c:v>
                </c:pt>
                <c:pt idx="2">
                  <c:v>31.509768244952458</c:v>
                </c:pt>
                <c:pt idx="3">
                  <c:v>20.74791582908669</c:v>
                </c:pt>
                <c:pt idx="4">
                  <c:v>11.175115772526583</c:v>
                </c:pt>
                <c:pt idx="5">
                  <c:v>12.422107710177842</c:v>
                </c:pt>
                <c:pt idx="6">
                  <c:v>7.514292110809949</c:v>
                </c:pt>
                <c:pt idx="7">
                  <c:v>10.999796319613822</c:v>
                </c:pt>
                <c:pt idx="8">
                  <c:v>1.4649011358822814</c:v>
                </c:pt>
                <c:pt idx="9">
                  <c:v>-0.68326717020958938</c:v>
                </c:pt>
                <c:pt idx="10">
                  <c:v>2.4534876794898608</c:v>
                </c:pt>
                <c:pt idx="11">
                  <c:v>-1.21582862780013</c:v>
                </c:pt>
                <c:pt idx="12">
                  <c:v>-4.0447507310738411</c:v>
                </c:pt>
                <c:pt idx="13">
                  <c:v>-3.9380943984646222</c:v>
                </c:pt>
                <c:pt idx="14">
                  <c:v>-8.1074135564384697</c:v>
                </c:pt>
                <c:pt idx="15">
                  <c:v>-2.8575802584446151</c:v>
                </c:pt>
                <c:pt idx="16">
                  <c:v>2.4917927154062984</c:v>
                </c:pt>
                <c:pt idx="17">
                  <c:v>2.0121290959151454</c:v>
                </c:pt>
                <c:pt idx="18">
                  <c:v>-1.624177347912138</c:v>
                </c:pt>
                <c:pt idx="19">
                  <c:v>-9.9498644878973508</c:v>
                </c:pt>
                <c:pt idx="20">
                  <c:v>-4.8745792434467328</c:v>
                </c:pt>
                <c:pt idx="21">
                  <c:v>-7.0187130191362153</c:v>
                </c:pt>
                <c:pt idx="22">
                  <c:v>-3.3648448605659298</c:v>
                </c:pt>
                <c:pt idx="23">
                  <c:v>-14.923985445018092</c:v>
                </c:pt>
                <c:pt idx="24">
                  <c:v>-1.094784649242464</c:v>
                </c:pt>
                <c:pt idx="25">
                  <c:v>-6.0454927605263995</c:v>
                </c:pt>
                <c:pt idx="26">
                  <c:v>-9.1422809038747257</c:v>
                </c:pt>
                <c:pt idx="27">
                  <c:v>-10.552091007351265</c:v>
                </c:pt>
                <c:pt idx="28">
                  <c:v>-2.9276121058643896</c:v>
                </c:pt>
                <c:pt idx="29">
                  <c:v>1.2035428018465588</c:v>
                </c:pt>
                <c:pt idx="30">
                  <c:v>3.5244215821427032</c:v>
                </c:pt>
                <c:pt idx="31">
                  <c:v>10.156060655235081</c:v>
                </c:pt>
                <c:pt idx="32">
                  <c:v>26.83524996706274</c:v>
                </c:pt>
                <c:pt idx="33">
                  <c:v>66.248837159718661</c:v>
                </c:pt>
                <c:pt idx="34">
                  <c:v>56.405892892481106</c:v>
                </c:pt>
                <c:pt idx="35">
                  <c:v>62.393141962695523</c:v>
                </c:pt>
                <c:pt idx="36">
                  <c:v>57.660965566918975</c:v>
                </c:pt>
                <c:pt idx="37">
                  <c:v>50.556084505232043</c:v>
                </c:pt>
                <c:pt idx="38">
                  <c:v>54.67716077919772</c:v>
                </c:pt>
              </c:numCache>
            </c:numRef>
          </c:val>
          <c:smooth val="0"/>
          <c:extLst>
            <c:ext xmlns:c16="http://schemas.microsoft.com/office/drawing/2014/chart" uri="{C3380CC4-5D6E-409C-BE32-E72D297353CC}">
              <c16:uniqueId val="{00000001-C91A-4A44-BA46-8D2E8DC948FE}"/>
            </c:ext>
          </c:extLst>
        </c:ser>
        <c:ser>
          <c:idx val="1"/>
          <c:order val="1"/>
          <c:tx>
            <c:strRef>
              <c:f>'Chart 55'!$C$1</c:f>
              <c:strCache>
                <c:ptCount val="1"/>
                <c:pt idx="0">
                  <c:v>Armenian dram</c:v>
                </c:pt>
              </c:strCache>
            </c:strRef>
          </c:tx>
          <c:spPr>
            <a:ln w="28575" cap="rnd">
              <a:solidFill>
                <a:schemeClr val="accent2"/>
              </a:solidFill>
              <a:round/>
            </a:ln>
            <a:effectLst/>
          </c:spPr>
          <c:marker>
            <c:symbol val="none"/>
          </c:marker>
          <c:cat>
            <c:numRef>
              <c:f>'Chart 55'!$A$2:$A$40</c:f>
              <c:numCache>
                <c:formatCode>mmm\-yy</c:formatCode>
                <c:ptCount val="3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numCache>
            </c:numRef>
          </c:cat>
          <c:val>
            <c:numRef>
              <c:f>'Chart 55'!$C$2:$C$40</c:f>
              <c:numCache>
                <c:formatCode>General</c:formatCode>
                <c:ptCount val="39"/>
                <c:pt idx="0">
                  <c:v>29.530055966129737</c:v>
                </c:pt>
                <c:pt idx="1">
                  <c:v>26.21950980839236</c:v>
                </c:pt>
                <c:pt idx="2">
                  <c:v>30.036994168503334</c:v>
                </c:pt>
                <c:pt idx="3">
                  <c:v>17.377252934732844</c:v>
                </c:pt>
                <c:pt idx="4">
                  <c:v>6.5513096564651914</c:v>
                </c:pt>
                <c:pt idx="5">
                  <c:v>9.9130413326567108</c:v>
                </c:pt>
                <c:pt idx="6">
                  <c:v>4.5979567145476175</c:v>
                </c:pt>
                <c:pt idx="7">
                  <c:v>8.6386147079025992</c:v>
                </c:pt>
                <c:pt idx="8">
                  <c:v>-1.4898594277904567</c:v>
                </c:pt>
                <c:pt idx="9">
                  <c:v>-3.3583628329760238</c:v>
                </c:pt>
                <c:pt idx="10">
                  <c:v>0.77610040714646988</c:v>
                </c:pt>
                <c:pt idx="11">
                  <c:v>-3.4024103894048521</c:v>
                </c:pt>
                <c:pt idx="12">
                  <c:v>-6.4212092818330886</c:v>
                </c:pt>
                <c:pt idx="13">
                  <c:v>-4.1535721070670339</c:v>
                </c:pt>
                <c:pt idx="14">
                  <c:v>-10.58951073846575</c:v>
                </c:pt>
                <c:pt idx="15">
                  <c:v>-5.0240616326104766</c:v>
                </c:pt>
                <c:pt idx="16">
                  <c:v>0.78425206980713513</c:v>
                </c:pt>
                <c:pt idx="17">
                  <c:v>-0.60343560525916895</c:v>
                </c:pt>
                <c:pt idx="18">
                  <c:v>-4.9538032783934769</c:v>
                </c:pt>
                <c:pt idx="19">
                  <c:v>-14.55900956954091</c:v>
                </c:pt>
                <c:pt idx="20">
                  <c:v>-10.275337813999148</c:v>
                </c:pt>
                <c:pt idx="21">
                  <c:v>-12.290994747100271</c:v>
                </c:pt>
                <c:pt idx="22">
                  <c:v>-7.9118539903046567</c:v>
                </c:pt>
                <c:pt idx="23">
                  <c:v>-20.935807215198878</c:v>
                </c:pt>
                <c:pt idx="24">
                  <c:v>-5.5878204424905711</c:v>
                </c:pt>
                <c:pt idx="25">
                  <c:v>-11.440493931574704</c:v>
                </c:pt>
                <c:pt idx="26">
                  <c:v>-14.122793734047153</c:v>
                </c:pt>
                <c:pt idx="27">
                  <c:v>-15.586256480369132</c:v>
                </c:pt>
                <c:pt idx="28">
                  <c:v>-5.2690797665065938</c:v>
                </c:pt>
                <c:pt idx="29">
                  <c:v>-1.4429654653325383</c:v>
                </c:pt>
                <c:pt idx="30">
                  <c:v>1.3792322612839496</c:v>
                </c:pt>
                <c:pt idx="31">
                  <c:v>9.7154490431927254</c:v>
                </c:pt>
                <c:pt idx="32">
                  <c:v>31.106210231494259</c:v>
                </c:pt>
                <c:pt idx="33">
                  <c:v>82.18241352570665</c:v>
                </c:pt>
                <c:pt idx="34">
                  <c:v>68.393740623223579</c:v>
                </c:pt>
                <c:pt idx="35">
                  <c:v>73.569127475247427</c:v>
                </c:pt>
                <c:pt idx="36">
                  <c:v>68.932865026539588</c:v>
                </c:pt>
                <c:pt idx="37">
                  <c:v>60.246244603265666</c:v>
                </c:pt>
                <c:pt idx="38">
                  <c:v>67.324533816272464</c:v>
                </c:pt>
              </c:numCache>
            </c:numRef>
          </c:val>
          <c:smooth val="0"/>
          <c:extLst>
            <c:ext xmlns:c16="http://schemas.microsoft.com/office/drawing/2014/chart" uri="{C3380CC4-5D6E-409C-BE32-E72D297353CC}">
              <c16:uniqueId val="{00000002-C91A-4A44-BA46-8D2E8DC948FE}"/>
            </c:ext>
          </c:extLst>
        </c:ser>
        <c:ser>
          <c:idx val="2"/>
          <c:order val="2"/>
          <c:tx>
            <c:strRef>
              <c:f>'Chart 55'!$D$1</c:f>
              <c:strCache>
                <c:ptCount val="1"/>
                <c:pt idx="0">
                  <c:v>Foreign currency</c:v>
                </c:pt>
              </c:strCache>
            </c:strRef>
          </c:tx>
          <c:spPr>
            <a:ln w="28575" cap="rnd">
              <a:solidFill>
                <a:schemeClr val="accent3"/>
              </a:solidFill>
              <a:round/>
            </a:ln>
            <a:effectLst/>
          </c:spPr>
          <c:marker>
            <c:symbol val="none"/>
          </c:marker>
          <c:cat>
            <c:numRef>
              <c:f>'Chart 55'!$A$2:$A$40</c:f>
              <c:numCache>
                <c:formatCode>mmm\-yy</c:formatCode>
                <c:ptCount val="39"/>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numCache>
            </c:numRef>
          </c:cat>
          <c:val>
            <c:numRef>
              <c:f>'Chart 55'!$D$2:$D$40</c:f>
              <c:numCache>
                <c:formatCode>General</c:formatCode>
                <c:ptCount val="39"/>
                <c:pt idx="0">
                  <c:v>22.167572162519527</c:v>
                </c:pt>
                <c:pt idx="1">
                  <c:v>37.195493714511528</c:v>
                </c:pt>
                <c:pt idx="2">
                  <c:v>39.958538192850398</c:v>
                </c:pt>
                <c:pt idx="3">
                  <c:v>40.660777622901136</c:v>
                </c:pt>
                <c:pt idx="4">
                  <c:v>39.220642059878742</c:v>
                </c:pt>
                <c:pt idx="5">
                  <c:v>26.703689059886639</c:v>
                </c:pt>
                <c:pt idx="6">
                  <c:v>24.902488537810147</c:v>
                </c:pt>
                <c:pt idx="7">
                  <c:v>25.673021688862352</c:v>
                </c:pt>
                <c:pt idx="8">
                  <c:v>20.240774138469721</c:v>
                </c:pt>
                <c:pt idx="9">
                  <c:v>15.34182334637188</c:v>
                </c:pt>
                <c:pt idx="10">
                  <c:v>11.989211078880263</c:v>
                </c:pt>
                <c:pt idx="11">
                  <c:v>14.005463537219804</c:v>
                </c:pt>
                <c:pt idx="12">
                  <c:v>10.234740473231872</c:v>
                </c:pt>
                <c:pt idx="13">
                  <c:v>-2.8044335455908316</c:v>
                </c:pt>
                <c:pt idx="14">
                  <c:v>5.122093415230192</c:v>
                </c:pt>
                <c:pt idx="15">
                  <c:v>7.8227392762251684</c:v>
                </c:pt>
                <c:pt idx="16">
                  <c:v>10.418451963879411</c:v>
                </c:pt>
                <c:pt idx="17">
                  <c:v>14.92698545272394</c:v>
                </c:pt>
                <c:pt idx="18">
                  <c:v>15.000936315510563</c:v>
                </c:pt>
                <c:pt idx="19">
                  <c:v>14.810597061733171</c:v>
                </c:pt>
                <c:pt idx="20">
                  <c:v>23.241954803248806</c:v>
                </c:pt>
                <c:pt idx="21">
                  <c:v>19.444175612672726</c:v>
                </c:pt>
                <c:pt idx="22">
                  <c:v>19.896107496665032</c:v>
                </c:pt>
                <c:pt idx="23">
                  <c:v>20.535507612828276</c:v>
                </c:pt>
                <c:pt idx="24">
                  <c:v>21.823457956859016</c:v>
                </c:pt>
                <c:pt idx="25">
                  <c:v>21.944437816768076</c:v>
                </c:pt>
                <c:pt idx="26">
                  <c:v>13.436132037414939</c:v>
                </c:pt>
                <c:pt idx="27">
                  <c:v>11.308404675267054</c:v>
                </c:pt>
                <c:pt idx="28">
                  <c:v>6.9934535974892169</c:v>
                </c:pt>
                <c:pt idx="29">
                  <c:v>12.505319590762262</c:v>
                </c:pt>
                <c:pt idx="30">
                  <c:v>12.376967158084698</c:v>
                </c:pt>
                <c:pt idx="31">
                  <c:v>11.917544216077498</c:v>
                </c:pt>
                <c:pt idx="32">
                  <c:v>10.647525456883809</c:v>
                </c:pt>
                <c:pt idx="33">
                  <c:v>7.522743368057319</c:v>
                </c:pt>
                <c:pt idx="34">
                  <c:v>9.3036563279394144</c:v>
                </c:pt>
                <c:pt idx="35">
                  <c:v>19.15399713835572</c:v>
                </c:pt>
                <c:pt idx="36">
                  <c:v>13.101944472316513</c:v>
                </c:pt>
                <c:pt idx="37">
                  <c:v>14.045867002720156</c:v>
                </c:pt>
                <c:pt idx="38">
                  <c:v>11.271519689443391</c:v>
                </c:pt>
              </c:numCache>
            </c:numRef>
          </c:val>
          <c:smooth val="0"/>
          <c:extLst>
            <c:ext xmlns:c16="http://schemas.microsoft.com/office/drawing/2014/chart" uri="{C3380CC4-5D6E-409C-BE32-E72D297353CC}">
              <c16:uniqueId val="{00000003-C91A-4A44-BA46-8D2E8DC948FE}"/>
            </c:ext>
          </c:extLst>
        </c:ser>
        <c:dLbls>
          <c:showLegendKey val="0"/>
          <c:showVal val="0"/>
          <c:showCatName val="0"/>
          <c:showSerName val="0"/>
          <c:showPercent val="0"/>
          <c:showBubbleSize val="0"/>
        </c:dLbls>
        <c:marker val="1"/>
        <c:smooth val="0"/>
        <c:axId val="124030336"/>
        <c:axId val="124036224"/>
      </c:lineChart>
      <c:dateAx>
        <c:axId val="124030336"/>
        <c:scaling>
          <c:orientation val="minMax"/>
        </c:scaling>
        <c:delete val="0"/>
        <c:axPos val="b"/>
        <c:numFmt formatCode="mmm\-yy"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4036224"/>
        <c:crosses val="autoZero"/>
        <c:auto val="1"/>
        <c:lblOffset val="100"/>
        <c:baseTimeUnit val="months"/>
      </c:dateAx>
      <c:valAx>
        <c:axId val="124036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4030336"/>
        <c:crosses val="autoZero"/>
        <c:crossBetween val="between"/>
      </c:valAx>
      <c:valAx>
        <c:axId val="124037760"/>
        <c:scaling>
          <c:orientation val="minMax"/>
          <c:max val="150000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24043648"/>
        <c:crosses val="max"/>
        <c:crossBetween val="between"/>
      </c:valAx>
      <c:catAx>
        <c:axId val="124043648"/>
        <c:scaling>
          <c:orientation val="minMax"/>
        </c:scaling>
        <c:delete val="1"/>
        <c:axPos val="b"/>
        <c:majorTickMark val="out"/>
        <c:minorTickMark val="none"/>
        <c:tickLblPos val="nextTo"/>
        <c:crossAx val="124037760"/>
        <c:crosses val="autoZero"/>
        <c:auto val="1"/>
        <c:lblAlgn val="ctr"/>
        <c:lblOffset val="100"/>
        <c:noMultiLvlLbl val="0"/>
      </c:catAx>
      <c:spPr>
        <a:noFill/>
        <a:ln>
          <a:noFill/>
        </a:ln>
        <a:effectLst/>
      </c:spPr>
    </c:plotArea>
    <c:legend>
      <c:legendPos val="b"/>
      <c:layout>
        <c:manualLayout>
          <c:xMode val="edge"/>
          <c:yMode val="edge"/>
          <c:x val="2.8293652642532113E-2"/>
          <c:y val="0.71321084864391937"/>
          <c:w val="0.9355228377517899"/>
          <c:h val="0.2486939132608423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 5'!$B$1</c:f>
              <c:strCache>
                <c:ptCount val="1"/>
                <c:pt idx="0">
                  <c:v>"Sticky" prices</c:v>
                </c:pt>
              </c:strCache>
            </c:strRef>
          </c:tx>
          <c:spPr>
            <a:ln w="19050" cap="rnd">
              <a:solidFill>
                <a:schemeClr val="accent5">
                  <a:lumMod val="60000"/>
                  <a:lumOff val="40000"/>
                </a:schemeClr>
              </a:solidFill>
              <a:round/>
            </a:ln>
            <a:effectLst/>
          </c:spPr>
          <c:marker>
            <c:symbol val="none"/>
          </c:marker>
          <c:cat>
            <c:numRef>
              <c:f>'Chart 5'!$A$2:$A$65</c:f>
              <c:numCache>
                <c:formatCode>[$-42B]mmm\ yyyy;@</c:formatCode>
                <c:ptCount val="6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numCache>
            </c:numRef>
          </c:cat>
          <c:val>
            <c:numRef>
              <c:f>'Chart 5'!$B$2:$B$65</c:f>
              <c:numCache>
                <c:formatCode>0.0</c:formatCode>
                <c:ptCount val="64"/>
                <c:pt idx="0">
                  <c:v>2.1663049999999999</c:v>
                </c:pt>
                <c:pt idx="1">
                  <c:v>2.1318959999999998</c:v>
                </c:pt>
                <c:pt idx="2">
                  <c:v>2.3691970000000002</c:v>
                </c:pt>
                <c:pt idx="3">
                  <c:v>2.4934229999999999</c:v>
                </c:pt>
                <c:pt idx="4">
                  <c:v>2.544991</c:v>
                </c:pt>
                <c:pt idx="5">
                  <c:v>2.5532189999999999</c:v>
                </c:pt>
                <c:pt idx="6">
                  <c:v>2.5196339999999999</c:v>
                </c:pt>
                <c:pt idx="7">
                  <c:v>2.4328780000000001</c:v>
                </c:pt>
                <c:pt idx="8">
                  <c:v>2.4619330000000001</c:v>
                </c:pt>
                <c:pt idx="9">
                  <c:v>2.4149880000000001</c:v>
                </c:pt>
                <c:pt idx="10">
                  <c:v>2.4767939999999999</c:v>
                </c:pt>
                <c:pt idx="11">
                  <c:v>2.4643700000000002</c:v>
                </c:pt>
                <c:pt idx="12">
                  <c:v>2.3855330000000001</c:v>
                </c:pt>
                <c:pt idx="13">
                  <c:v>2.3766479999999999</c:v>
                </c:pt>
                <c:pt idx="14">
                  <c:v>2.3996840000000002</c:v>
                </c:pt>
                <c:pt idx="15">
                  <c:v>2.4079269999999999</c:v>
                </c:pt>
                <c:pt idx="16">
                  <c:v>2.39723</c:v>
                </c:pt>
                <c:pt idx="17">
                  <c:v>2.421751</c:v>
                </c:pt>
                <c:pt idx="18">
                  <c:v>2.4608479999999999</c:v>
                </c:pt>
                <c:pt idx="19">
                  <c:v>2.6292460000000002</c:v>
                </c:pt>
                <c:pt idx="20">
                  <c:v>2.6067670000000001</c:v>
                </c:pt>
                <c:pt idx="21">
                  <c:v>2.7333409999999998</c:v>
                </c:pt>
                <c:pt idx="22">
                  <c:v>2.7682169999999999</c:v>
                </c:pt>
                <c:pt idx="23">
                  <c:v>2.7463609999999998</c:v>
                </c:pt>
                <c:pt idx="24">
                  <c:v>2.7970670000000002</c:v>
                </c:pt>
                <c:pt idx="25">
                  <c:v>2.8129360000000001</c:v>
                </c:pt>
                <c:pt idx="26">
                  <c:v>2.6473789999999999</c:v>
                </c:pt>
                <c:pt idx="27">
                  <c:v>2.2263519999999999</c:v>
                </c:pt>
                <c:pt idx="28">
                  <c:v>2.0842079999999998</c:v>
                </c:pt>
                <c:pt idx="29">
                  <c:v>2.0581459999999998</c:v>
                </c:pt>
                <c:pt idx="30">
                  <c:v>2.3488570000000002</c:v>
                </c:pt>
                <c:pt idx="31">
                  <c:v>2.2889780000000002</c:v>
                </c:pt>
                <c:pt idx="32">
                  <c:v>2.077391</c:v>
                </c:pt>
                <c:pt idx="33">
                  <c:v>1.8421590000000001</c:v>
                </c:pt>
                <c:pt idx="34">
                  <c:v>1.7985869999999999</c:v>
                </c:pt>
                <c:pt idx="35">
                  <c:v>1.716599</c:v>
                </c:pt>
                <c:pt idx="36">
                  <c:v>1.517012</c:v>
                </c:pt>
                <c:pt idx="37">
                  <c:v>1.5270090000000001</c:v>
                </c:pt>
                <c:pt idx="38">
                  <c:v>1.7069840000000001</c:v>
                </c:pt>
                <c:pt idx="39">
                  <c:v>2.2623310000000001</c:v>
                </c:pt>
                <c:pt idx="40">
                  <c:v>2.6231640000000001</c:v>
                </c:pt>
                <c:pt idx="41">
                  <c:v>2.5885790000000002</c:v>
                </c:pt>
                <c:pt idx="42">
                  <c:v>2.315464</c:v>
                </c:pt>
                <c:pt idx="43">
                  <c:v>2.343064</c:v>
                </c:pt>
                <c:pt idx="44">
                  <c:v>2.6383830000000001</c:v>
                </c:pt>
                <c:pt idx="45">
                  <c:v>3.0356190000000001</c:v>
                </c:pt>
                <c:pt idx="46">
                  <c:v>3.2143199999999998</c:v>
                </c:pt>
                <c:pt idx="47">
                  <c:v>3.484143</c:v>
                </c:pt>
                <c:pt idx="48">
                  <c:v>3.9886590000000002</c:v>
                </c:pt>
                <c:pt idx="49">
                  <c:v>4.3070700000000004</c:v>
                </c:pt>
                <c:pt idx="50">
                  <c:v>4.5584230000000003</c:v>
                </c:pt>
                <c:pt idx="51">
                  <c:v>4.7218030000000004</c:v>
                </c:pt>
                <c:pt idx="52">
                  <c:v>4.985582</c:v>
                </c:pt>
                <c:pt idx="53">
                  <c:v>5.4223369999999997</c:v>
                </c:pt>
                <c:pt idx="54">
                  <c:v>5.6253289999999998</c:v>
                </c:pt>
                <c:pt idx="55">
                  <c:v>5.9917049999999996</c:v>
                </c:pt>
                <c:pt idx="56">
                  <c:v>6.3927949999999996</c:v>
                </c:pt>
                <c:pt idx="57">
                  <c:v>6.3648090000000002</c:v>
                </c:pt>
                <c:pt idx="58">
                  <c:v>6.4711780000000001</c:v>
                </c:pt>
                <c:pt idx="59">
                  <c:v>6.6172230000000001</c:v>
                </c:pt>
                <c:pt idx="60">
                  <c:v>6.5544924739999999</c:v>
                </c:pt>
                <c:pt idx="61">
                  <c:v>6.59375</c:v>
                </c:pt>
                <c:pt idx="62">
                  <c:v>6.4517083169999996</c:v>
                </c:pt>
                <c:pt idx="63">
                  <c:v>6.3227486610000003</c:v>
                </c:pt>
              </c:numCache>
            </c:numRef>
          </c:val>
          <c:smooth val="0"/>
          <c:extLst>
            <c:ext xmlns:c16="http://schemas.microsoft.com/office/drawing/2014/chart" uri="{C3380CC4-5D6E-409C-BE32-E72D297353CC}">
              <c16:uniqueId val="{00000000-1FCE-4E30-8935-2D0F16E324A3}"/>
            </c:ext>
          </c:extLst>
        </c:ser>
        <c:ser>
          <c:idx val="1"/>
          <c:order val="1"/>
          <c:tx>
            <c:strRef>
              <c:f>'Chart 5'!$C$1</c:f>
              <c:strCache>
                <c:ptCount val="1"/>
                <c:pt idx="0">
                  <c:v>CPI y/y growth</c:v>
                </c:pt>
              </c:strCache>
            </c:strRef>
          </c:tx>
          <c:spPr>
            <a:ln w="19050" cap="rnd">
              <a:solidFill>
                <a:schemeClr val="tx1"/>
              </a:solidFill>
              <a:round/>
            </a:ln>
            <a:effectLst/>
          </c:spPr>
          <c:marker>
            <c:symbol val="none"/>
          </c:marker>
          <c:cat>
            <c:numRef>
              <c:f>'Chart 5'!$A$2:$A$65</c:f>
              <c:numCache>
                <c:formatCode>[$-42B]mmm\ yyyy;@</c:formatCode>
                <c:ptCount val="6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numCache>
            </c:numRef>
          </c:cat>
          <c:val>
            <c:numRef>
              <c:f>'Chart 5'!$C$2:$C$65</c:f>
              <c:numCache>
                <c:formatCode>0.0</c:formatCode>
                <c:ptCount val="64"/>
                <c:pt idx="0">
                  <c:v>2.1513200000000001</c:v>
                </c:pt>
                <c:pt idx="1">
                  <c:v>2.2634699999999999</c:v>
                </c:pt>
                <c:pt idx="2">
                  <c:v>2.3309500000000001</c:v>
                </c:pt>
                <c:pt idx="3">
                  <c:v>2.4710000000000001</c:v>
                </c:pt>
                <c:pt idx="4">
                  <c:v>2.7819199999999999</c:v>
                </c:pt>
                <c:pt idx="5">
                  <c:v>2.80755</c:v>
                </c:pt>
                <c:pt idx="6">
                  <c:v>2.85412</c:v>
                </c:pt>
                <c:pt idx="7">
                  <c:v>2.6429200000000002</c:v>
                </c:pt>
                <c:pt idx="8">
                  <c:v>2.3320599999999998</c:v>
                </c:pt>
                <c:pt idx="9">
                  <c:v>2.4920300000000002</c:v>
                </c:pt>
                <c:pt idx="10">
                  <c:v>2.1473300000000002</c:v>
                </c:pt>
                <c:pt idx="11">
                  <c:v>2.00238</c:v>
                </c:pt>
                <c:pt idx="12">
                  <c:v>1.5506800000000001</c:v>
                </c:pt>
                <c:pt idx="13">
                  <c:v>1.52006</c:v>
                </c:pt>
                <c:pt idx="14">
                  <c:v>1.85314</c:v>
                </c:pt>
                <c:pt idx="15">
                  <c:v>1.9917899999999999</c:v>
                </c:pt>
                <c:pt idx="16">
                  <c:v>1.79352</c:v>
                </c:pt>
                <c:pt idx="17">
                  <c:v>1.64968</c:v>
                </c:pt>
                <c:pt idx="18">
                  <c:v>1.77976</c:v>
                </c:pt>
                <c:pt idx="19">
                  <c:v>1.74678</c:v>
                </c:pt>
                <c:pt idx="20">
                  <c:v>1.71662</c:v>
                </c:pt>
                <c:pt idx="21">
                  <c:v>1.76918</c:v>
                </c:pt>
                <c:pt idx="22">
                  <c:v>2.0621999999999998</c:v>
                </c:pt>
                <c:pt idx="23">
                  <c:v>2.31399</c:v>
                </c:pt>
                <c:pt idx="24">
                  <c:v>2.5004200000000001</c:v>
                </c:pt>
                <c:pt idx="25">
                  <c:v>2.3393199999999998</c:v>
                </c:pt>
                <c:pt idx="26">
                  <c:v>1.54287</c:v>
                </c:pt>
                <c:pt idx="27">
                  <c:v>0.34520000000000001</c:v>
                </c:pt>
                <c:pt idx="28">
                  <c:v>0.22641</c:v>
                </c:pt>
                <c:pt idx="29">
                  <c:v>0.71601999999999999</c:v>
                </c:pt>
                <c:pt idx="30">
                  <c:v>1.01414</c:v>
                </c:pt>
                <c:pt idx="31">
                  <c:v>1.30907</c:v>
                </c:pt>
                <c:pt idx="32">
                  <c:v>1.37148</c:v>
                </c:pt>
                <c:pt idx="33">
                  <c:v>1.1825300000000001</c:v>
                </c:pt>
                <c:pt idx="34">
                  <c:v>1.1675599999999999</c:v>
                </c:pt>
                <c:pt idx="35">
                  <c:v>1.3220400000000001</c:v>
                </c:pt>
                <c:pt idx="36">
                  <c:v>1.3947799999999999</c:v>
                </c:pt>
                <c:pt idx="37">
                  <c:v>1.69336</c:v>
                </c:pt>
                <c:pt idx="38">
                  <c:v>2.6305200000000002</c:v>
                </c:pt>
                <c:pt idx="39">
                  <c:v>4.1305500000000004</c:v>
                </c:pt>
                <c:pt idx="40">
                  <c:v>4.9150299999999998</c:v>
                </c:pt>
                <c:pt idx="41">
                  <c:v>5.2816099999999997</c:v>
                </c:pt>
                <c:pt idx="42">
                  <c:v>5.2215100000000003</c:v>
                </c:pt>
                <c:pt idx="43">
                  <c:v>5.1882900000000003</c:v>
                </c:pt>
                <c:pt idx="44">
                  <c:v>5.3836300000000001</c:v>
                </c:pt>
                <c:pt idx="45">
                  <c:v>6.2377500000000001</c:v>
                </c:pt>
                <c:pt idx="46">
                  <c:v>6.8623900000000004</c:v>
                </c:pt>
                <c:pt idx="47">
                  <c:v>7.1944600000000003</c:v>
                </c:pt>
                <c:pt idx="48">
                  <c:v>7.5952799999999998</c:v>
                </c:pt>
                <c:pt idx="49">
                  <c:v>7.9548500000000004</c:v>
                </c:pt>
                <c:pt idx="50">
                  <c:v>8.5152199999999993</c:v>
                </c:pt>
                <c:pt idx="51">
                  <c:v>8.2277699999999996</c:v>
                </c:pt>
                <c:pt idx="52">
                  <c:v>8.5023300000000006</c:v>
                </c:pt>
                <c:pt idx="53">
                  <c:v>8.9329900000000002</c:v>
                </c:pt>
                <c:pt idx="54">
                  <c:v>8.4131800000000005</c:v>
                </c:pt>
                <c:pt idx="55">
                  <c:v>8.2273599999999991</c:v>
                </c:pt>
                <c:pt idx="56">
                  <c:v>8.2148500000000002</c:v>
                </c:pt>
                <c:pt idx="57">
                  <c:v>7.7624899999999997</c:v>
                </c:pt>
                <c:pt idx="58">
                  <c:v>7.1353499999999999</c:v>
                </c:pt>
                <c:pt idx="59">
                  <c:v>6.4449399999999999</c:v>
                </c:pt>
                <c:pt idx="60">
                  <c:v>6.3471599999999997</c:v>
                </c:pt>
                <c:pt idx="61">
                  <c:v>5.98644</c:v>
                </c:pt>
                <c:pt idx="62">
                  <c:v>4.9869199999999996</c:v>
                </c:pt>
                <c:pt idx="63">
                  <c:v>4.9571899999999998</c:v>
                </c:pt>
              </c:numCache>
            </c:numRef>
          </c:val>
          <c:smooth val="0"/>
          <c:extLst>
            <c:ext xmlns:c16="http://schemas.microsoft.com/office/drawing/2014/chart" uri="{C3380CC4-5D6E-409C-BE32-E72D297353CC}">
              <c16:uniqueId val="{00000001-1FCE-4E30-8935-2D0F16E324A3}"/>
            </c:ext>
          </c:extLst>
        </c:ser>
        <c:ser>
          <c:idx val="2"/>
          <c:order val="2"/>
          <c:tx>
            <c:strRef>
              <c:f>'Chart 5'!$D$1</c:f>
              <c:strCache>
                <c:ptCount val="1"/>
                <c:pt idx="0">
                  <c:v>Core inflation y/y growth</c:v>
                </c:pt>
              </c:strCache>
            </c:strRef>
          </c:tx>
          <c:spPr>
            <a:ln w="19050" cap="rnd">
              <a:solidFill>
                <a:schemeClr val="accent6">
                  <a:lumMod val="60000"/>
                  <a:lumOff val="40000"/>
                </a:schemeClr>
              </a:solidFill>
              <a:round/>
            </a:ln>
            <a:effectLst/>
          </c:spPr>
          <c:marker>
            <c:symbol val="none"/>
          </c:marker>
          <c:cat>
            <c:numRef>
              <c:f>'Chart 5'!$A$2:$A$65</c:f>
              <c:numCache>
                <c:formatCode>[$-42B]mmm\ yyyy;@</c:formatCode>
                <c:ptCount val="6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numCache>
            </c:numRef>
          </c:cat>
          <c:val>
            <c:numRef>
              <c:f>'Chart 5'!$D$2:$D$65</c:f>
              <c:numCache>
                <c:formatCode>0.0</c:formatCode>
                <c:ptCount val="64"/>
                <c:pt idx="0">
                  <c:v>1.89127</c:v>
                </c:pt>
                <c:pt idx="1">
                  <c:v>1.8776999999999999</c:v>
                </c:pt>
                <c:pt idx="2">
                  <c:v>2.1227800000000001</c:v>
                </c:pt>
                <c:pt idx="3">
                  <c:v>2.1506400000000001</c:v>
                </c:pt>
                <c:pt idx="4">
                  <c:v>2.2730000000000001</c:v>
                </c:pt>
                <c:pt idx="5">
                  <c:v>2.24552</c:v>
                </c:pt>
                <c:pt idx="6">
                  <c:v>2.2675999999999998</c:v>
                </c:pt>
                <c:pt idx="7">
                  <c:v>2.1208900000000002</c:v>
                </c:pt>
                <c:pt idx="8">
                  <c:v>2.1976800000000001</c:v>
                </c:pt>
                <c:pt idx="9">
                  <c:v>2.1264099999999999</c:v>
                </c:pt>
                <c:pt idx="10">
                  <c:v>2.2153800000000001</c:v>
                </c:pt>
                <c:pt idx="11">
                  <c:v>2.2485300000000001</c:v>
                </c:pt>
                <c:pt idx="12">
                  <c:v>2.1480899999999998</c:v>
                </c:pt>
                <c:pt idx="13">
                  <c:v>2.0945499999999999</c:v>
                </c:pt>
                <c:pt idx="14">
                  <c:v>2.0548600000000001</c:v>
                </c:pt>
                <c:pt idx="15">
                  <c:v>2.0831499999999998</c:v>
                </c:pt>
                <c:pt idx="16">
                  <c:v>2.0062600000000002</c:v>
                </c:pt>
                <c:pt idx="17">
                  <c:v>2.1212200000000001</c:v>
                </c:pt>
                <c:pt idx="18">
                  <c:v>2.1785100000000002</c:v>
                </c:pt>
                <c:pt idx="19">
                  <c:v>2.35914</c:v>
                </c:pt>
                <c:pt idx="20">
                  <c:v>2.3443299999999998</c:v>
                </c:pt>
                <c:pt idx="21">
                  <c:v>2.3262299999999998</c:v>
                </c:pt>
                <c:pt idx="22">
                  <c:v>2.3300299999999998</c:v>
                </c:pt>
                <c:pt idx="23">
                  <c:v>2.2536800000000001</c:v>
                </c:pt>
                <c:pt idx="24">
                  <c:v>2.2786</c:v>
                </c:pt>
                <c:pt idx="25">
                  <c:v>2.3809999999999998</c:v>
                </c:pt>
                <c:pt idx="26">
                  <c:v>2.1232199999999999</c:v>
                </c:pt>
                <c:pt idx="27">
                  <c:v>1.44861</c:v>
                </c:pt>
                <c:pt idx="28">
                  <c:v>1.24665</c:v>
                </c:pt>
                <c:pt idx="29">
                  <c:v>1.1766799999999999</c:v>
                </c:pt>
                <c:pt idx="30">
                  <c:v>1.53392</c:v>
                </c:pt>
                <c:pt idx="31">
                  <c:v>1.7024300000000001</c:v>
                </c:pt>
                <c:pt idx="32">
                  <c:v>1.70672</c:v>
                </c:pt>
                <c:pt idx="33">
                  <c:v>1.6214999999999999</c:v>
                </c:pt>
                <c:pt idx="34">
                  <c:v>1.6637500000000001</c:v>
                </c:pt>
                <c:pt idx="35">
                  <c:v>1.63317</c:v>
                </c:pt>
                <c:pt idx="36">
                  <c:v>1.40909</c:v>
                </c:pt>
                <c:pt idx="37">
                  <c:v>1.2885200000000001</c:v>
                </c:pt>
                <c:pt idx="38">
                  <c:v>1.66086</c:v>
                </c:pt>
                <c:pt idx="39">
                  <c:v>2.9514100000000001</c:v>
                </c:pt>
                <c:pt idx="40">
                  <c:v>3.79555</c:v>
                </c:pt>
                <c:pt idx="41">
                  <c:v>4.4083100000000002</c:v>
                </c:pt>
                <c:pt idx="42">
                  <c:v>4.1780099999999996</c:v>
                </c:pt>
                <c:pt idx="43">
                  <c:v>3.9438399999999998</c:v>
                </c:pt>
                <c:pt idx="44">
                  <c:v>4.0221200000000001</c:v>
                </c:pt>
                <c:pt idx="45">
                  <c:v>4.5877999999999997</c:v>
                </c:pt>
                <c:pt idx="46">
                  <c:v>4.9792300000000003</c:v>
                </c:pt>
                <c:pt idx="47">
                  <c:v>5.5226899999999999</c:v>
                </c:pt>
                <c:pt idx="48">
                  <c:v>6.0688000000000004</c:v>
                </c:pt>
                <c:pt idx="49">
                  <c:v>6.4345299999999996</c:v>
                </c:pt>
                <c:pt idx="50">
                  <c:v>6.45242</c:v>
                </c:pt>
                <c:pt idx="51">
                  <c:v>6.1381899999999998</c:v>
                </c:pt>
                <c:pt idx="52">
                  <c:v>6.02095</c:v>
                </c:pt>
                <c:pt idx="53">
                  <c:v>5.8849200000000002</c:v>
                </c:pt>
                <c:pt idx="54">
                  <c:v>5.8893000000000004</c:v>
                </c:pt>
                <c:pt idx="55">
                  <c:v>6.3005000000000004</c:v>
                </c:pt>
                <c:pt idx="56">
                  <c:v>6.6429600000000004</c:v>
                </c:pt>
                <c:pt idx="57">
                  <c:v>6.3017599999999998</c:v>
                </c:pt>
                <c:pt idx="58">
                  <c:v>5.9719800000000003</c:v>
                </c:pt>
                <c:pt idx="59">
                  <c:v>5.7038599999999997</c:v>
                </c:pt>
                <c:pt idx="60">
                  <c:v>5.5475700000000003</c:v>
                </c:pt>
                <c:pt idx="61">
                  <c:v>5.5259999999999998</c:v>
                </c:pt>
                <c:pt idx="62">
                  <c:v>5.6025700000000001</c:v>
                </c:pt>
                <c:pt idx="63">
                  <c:v>5.5366600000000004</c:v>
                </c:pt>
              </c:numCache>
            </c:numRef>
          </c:val>
          <c:smooth val="0"/>
          <c:extLst>
            <c:ext xmlns:c16="http://schemas.microsoft.com/office/drawing/2014/chart" uri="{C3380CC4-5D6E-409C-BE32-E72D297353CC}">
              <c16:uniqueId val="{00000002-1FCE-4E30-8935-2D0F16E324A3}"/>
            </c:ext>
          </c:extLst>
        </c:ser>
        <c:dLbls>
          <c:showLegendKey val="0"/>
          <c:showVal val="0"/>
          <c:showCatName val="0"/>
          <c:showSerName val="0"/>
          <c:showPercent val="0"/>
          <c:showBubbleSize val="0"/>
        </c:dLbls>
        <c:smooth val="0"/>
        <c:axId val="102585472"/>
        <c:axId val="102587008"/>
      </c:lineChart>
      <c:dateAx>
        <c:axId val="102585472"/>
        <c:scaling>
          <c:orientation val="minMax"/>
        </c:scaling>
        <c:delete val="0"/>
        <c:axPos val="b"/>
        <c:numFmt formatCode="[$-42B]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cap="none" spc="0" normalizeH="0" baseline="0">
                <a:solidFill>
                  <a:schemeClr val="tx1">
                    <a:lumMod val="65000"/>
                    <a:lumOff val="35000"/>
                  </a:schemeClr>
                </a:solidFill>
                <a:latin typeface="+mn-lt"/>
                <a:ea typeface="+mn-ea"/>
                <a:cs typeface="+mn-cs"/>
              </a:defRPr>
            </a:pPr>
            <a:endParaRPr lang="en-US"/>
          </a:p>
        </c:txPr>
        <c:crossAx val="102587008"/>
        <c:crosses val="autoZero"/>
        <c:auto val="1"/>
        <c:lblOffset val="100"/>
        <c:baseTimeUnit val="months"/>
      </c:dateAx>
      <c:valAx>
        <c:axId val="10258700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02585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082838890173783E-2"/>
          <c:y val="0.17532284538076903"/>
          <c:w val="0.82783767176332201"/>
          <c:h val="0.44920255001199605"/>
        </c:manualLayout>
      </c:layout>
      <c:lineChart>
        <c:grouping val="standard"/>
        <c:varyColors val="0"/>
        <c:ser>
          <c:idx val="1"/>
          <c:order val="0"/>
          <c:tx>
            <c:strRef>
              <c:f>'Chart 56'!$B$1</c:f>
              <c:strCache>
                <c:ptCount val="1"/>
                <c:pt idx="0">
                  <c:v>USD/AMD</c:v>
                </c:pt>
              </c:strCache>
            </c:strRef>
          </c:tx>
          <c:spPr>
            <a:ln w="28575" cap="rnd">
              <a:solidFill>
                <a:schemeClr val="accent2"/>
              </a:solidFill>
              <a:round/>
            </a:ln>
            <a:effectLst/>
          </c:spPr>
          <c:marker>
            <c:symbol val="none"/>
          </c:marker>
          <c:cat>
            <c:numRef>
              <c:f>'Chart 56'!$A$503:$A$818</c:f>
              <c:numCache>
                <c:formatCode>m/d/yyyy</c:formatCode>
                <c:ptCount val="316"/>
                <c:pt idx="0">
                  <c:v>44564</c:v>
                </c:pt>
                <c:pt idx="1">
                  <c:v>44565</c:v>
                </c:pt>
                <c:pt idx="2">
                  <c:v>44566</c:v>
                </c:pt>
                <c:pt idx="3">
                  <c:v>44568</c:v>
                </c:pt>
                <c:pt idx="4">
                  <c:v>44571</c:v>
                </c:pt>
                <c:pt idx="5">
                  <c:v>44572</c:v>
                </c:pt>
                <c:pt idx="6">
                  <c:v>44573</c:v>
                </c:pt>
                <c:pt idx="7">
                  <c:v>44574</c:v>
                </c:pt>
                <c:pt idx="8">
                  <c:v>44575</c:v>
                </c:pt>
                <c:pt idx="9">
                  <c:v>44578</c:v>
                </c:pt>
                <c:pt idx="10">
                  <c:v>44579</c:v>
                </c:pt>
                <c:pt idx="11">
                  <c:v>44580</c:v>
                </c:pt>
                <c:pt idx="12">
                  <c:v>44581</c:v>
                </c:pt>
                <c:pt idx="13">
                  <c:v>44582</c:v>
                </c:pt>
                <c:pt idx="14">
                  <c:v>44585</c:v>
                </c:pt>
                <c:pt idx="15">
                  <c:v>44586</c:v>
                </c:pt>
                <c:pt idx="16">
                  <c:v>44587</c:v>
                </c:pt>
                <c:pt idx="17">
                  <c:v>44588</c:v>
                </c:pt>
                <c:pt idx="18">
                  <c:v>44592</c:v>
                </c:pt>
                <c:pt idx="19">
                  <c:v>44593</c:v>
                </c:pt>
                <c:pt idx="20">
                  <c:v>44594</c:v>
                </c:pt>
                <c:pt idx="21">
                  <c:v>44595</c:v>
                </c:pt>
                <c:pt idx="22">
                  <c:v>44596</c:v>
                </c:pt>
                <c:pt idx="23">
                  <c:v>44599</c:v>
                </c:pt>
                <c:pt idx="24">
                  <c:v>44600</c:v>
                </c:pt>
                <c:pt idx="25">
                  <c:v>44601</c:v>
                </c:pt>
                <c:pt idx="26">
                  <c:v>44602</c:v>
                </c:pt>
                <c:pt idx="27">
                  <c:v>44603</c:v>
                </c:pt>
                <c:pt idx="28">
                  <c:v>44606</c:v>
                </c:pt>
                <c:pt idx="29">
                  <c:v>44607</c:v>
                </c:pt>
                <c:pt idx="30">
                  <c:v>44608</c:v>
                </c:pt>
                <c:pt idx="31">
                  <c:v>44609</c:v>
                </c:pt>
                <c:pt idx="32">
                  <c:v>44610</c:v>
                </c:pt>
                <c:pt idx="33">
                  <c:v>44613</c:v>
                </c:pt>
                <c:pt idx="34">
                  <c:v>44614</c:v>
                </c:pt>
                <c:pt idx="35">
                  <c:v>44615</c:v>
                </c:pt>
                <c:pt idx="36">
                  <c:v>44616</c:v>
                </c:pt>
                <c:pt idx="37">
                  <c:v>44617</c:v>
                </c:pt>
                <c:pt idx="38">
                  <c:v>44620</c:v>
                </c:pt>
                <c:pt idx="39">
                  <c:v>44621</c:v>
                </c:pt>
                <c:pt idx="40">
                  <c:v>44622</c:v>
                </c:pt>
                <c:pt idx="41">
                  <c:v>44623</c:v>
                </c:pt>
                <c:pt idx="42">
                  <c:v>44624</c:v>
                </c:pt>
                <c:pt idx="43">
                  <c:v>44627</c:v>
                </c:pt>
                <c:pt idx="44">
                  <c:v>44629</c:v>
                </c:pt>
                <c:pt idx="45">
                  <c:v>44630</c:v>
                </c:pt>
                <c:pt idx="46">
                  <c:v>44631</c:v>
                </c:pt>
                <c:pt idx="47">
                  <c:v>44634</c:v>
                </c:pt>
                <c:pt idx="48">
                  <c:v>44635</c:v>
                </c:pt>
                <c:pt idx="49">
                  <c:v>44636</c:v>
                </c:pt>
                <c:pt idx="50">
                  <c:v>44637</c:v>
                </c:pt>
                <c:pt idx="51">
                  <c:v>44638</c:v>
                </c:pt>
                <c:pt idx="52">
                  <c:v>44641</c:v>
                </c:pt>
                <c:pt idx="53">
                  <c:v>44642</c:v>
                </c:pt>
                <c:pt idx="54">
                  <c:v>44643</c:v>
                </c:pt>
                <c:pt idx="55">
                  <c:v>44644</c:v>
                </c:pt>
                <c:pt idx="56">
                  <c:v>44645</c:v>
                </c:pt>
                <c:pt idx="57">
                  <c:v>44648</c:v>
                </c:pt>
                <c:pt idx="58">
                  <c:v>44649</c:v>
                </c:pt>
                <c:pt idx="59">
                  <c:v>44650</c:v>
                </c:pt>
                <c:pt idx="60">
                  <c:v>44651</c:v>
                </c:pt>
                <c:pt idx="61">
                  <c:v>44652</c:v>
                </c:pt>
                <c:pt idx="62">
                  <c:v>44655</c:v>
                </c:pt>
                <c:pt idx="63">
                  <c:v>44656</c:v>
                </c:pt>
                <c:pt idx="64">
                  <c:v>44657</c:v>
                </c:pt>
                <c:pt idx="65">
                  <c:v>44658</c:v>
                </c:pt>
                <c:pt idx="66">
                  <c:v>44659</c:v>
                </c:pt>
                <c:pt idx="67">
                  <c:v>44662</c:v>
                </c:pt>
                <c:pt idx="68">
                  <c:v>44663</c:v>
                </c:pt>
                <c:pt idx="69">
                  <c:v>44664</c:v>
                </c:pt>
                <c:pt idx="70">
                  <c:v>44665</c:v>
                </c:pt>
                <c:pt idx="71">
                  <c:v>44666</c:v>
                </c:pt>
                <c:pt idx="72">
                  <c:v>44669</c:v>
                </c:pt>
                <c:pt idx="73">
                  <c:v>44670</c:v>
                </c:pt>
                <c:pt idx="74">
                  <c:v>44671</c:v>
                </c:pt>
                <c:pt idx="75">
                  <c:v>44672</c:v>
                </c:pt>
                <c:pt idx="76">
                  <c:v>44673</c:v>
                </c:pt>
                <c:pt idx="77">
                  <c:v>44676</c:v>
                </c:pt>
                <c:pt idx="78">
                  <c:v>44677</c:v>
                </c:pt>
                <c:pt idx="79">
                  <c:v>44678</c:v>
                </c:pt>
                <c:pt idx="80">
                  <c:v>44679</c:v>
                </c:pt>
                <c:pt idx="81">
                  <c:v>44680</c:v>
                </c:pt>
                <c:pt idx="82">
                  <c:v>44683</c:v>
                </c:pt>
                <c:pt idx="83">
                  <c:v>44684</c:v>
                </c:pt>
                <c:pt idx="84">
                  <c:v>44685</c:v>
                </c:pt>
                <c:pt idx="85">
                  <c:v>44686</c:v>
                </c:pt>
                <c:pt idx="86">
                  <c:v>44687</c:v>
                </c:pt>
                <c:pt idx="87">
                  <c:v>44691</c:v>
                </c:pt>
                <c:pt idx="88">
                  <c:v>44692</c:v>
                </c:pt>
                <c:pt idx="89">
                  <c:v>44693</c:v>
                </c:pt>
                <c:pt idx="90">
                  <c:v>44694</c:v>
                </c:pt>
                <c:pt idx="91">
                  <c:v>44697</c:v>
                </c:pt>
                <c:pt idx="92">
                  <c:v>44698</c:v>
                </c:pt>
                <c:pt idx="93">
                  <c:v>44699</c:v>
                </c:pt>
                <c:pt idx="94">
                  <c:v>44700</c:v>
                </c:pt>
                <c:pt idx="95">
                  <c:v>44701</c:v>
                </c:pt>
                <c:pt idx="96">
                  <c:v>44704</c:v>
                </c:pt>
                <c:pt idx="97">
                  <c:v>44705</c:v>
                </c:pt>
                <c:pt idx="98">
                  <c:v>44706</c:v>
                </c:pt>
                <c:pt idx="99">
                  <c:v>44707</c:v>
                </c:pt>
                <c:pt idx="100">
                  <c:v>44708</c:v>
                </c:pt>
                <c:pt idx="101">
                  <c:v>44711</c:v>
                </c:pt>
                <c:pt idx="102">
                  <c:v>44712</c:v>
                </c:pt>
                <c:pt idx="103">
                  <c:v>44713</c:v>
                </c:pt>
                <c:pt idx="104">
                  <c:v>44714</c:v>
                </c:pt>
                <c:pt idx="105">
                  <c:v>44715</c:v>
                </c:pt>
                <c:pt idx="106">
                  <c:v>44718</c:v>
                </c:pt>
                <c:pt idx="107">
                  <c:v>44719</c:v>
                </c:pt>
                <c:pt idx="108">
                  <c:v>44720</c:v>
                </c:pt>
                <c:pt idx="109">
                  <c:v>44721</c:v>
                </c:pt>
                <c:pt idx="110">
                  <c:v>44722</c:v>
                </c:pt>
                <c:pt idx="111">
                  <c:v>44725</c:v>
                </c:pt>
                <c:pt idx="112">
                  <c:v>44726</c:v>
                </c:pt>
                <c:pt idx="113">
                  <c:v>44727</c:v>
                </c:pt>
                <c:pt idx="114">
                  <c:v>44728</c:v>
                </c:pt>
                <c:pt idx="115">
                  <c:v>44729</c:v>
                </c:pt>
                <c:pt idx="116">
                  <c:v>44732</c:v>
                </c:pt>
                <c:pt idx="117">
                  <c:v>44733</c:v>
                </c:pt>
                <c:pt idx="118">
                  <c:v>44734</c:v>
                </c:pt>
                <c:pt idx="119">
                  <c:v>44735</c:v>
                </c:pt>
                <c:pt idx="120">
                  <c:v>44736</c:v>
                </c:pt>
                <c:pt idx="121">
                  <c:v>44739</c:v>
                </c:pt>
                <c:pt idx="122">
                  <c:v>44740</c:v>
                </c:pt>
                <c:pt idx="123">
                  <c:v>44741</c:v>
                </c:pt>
                <c:pt idx="124">
                  <c:v>44742</c:v>
                </c:pt>
                <c:pt idx="125">
                  <c:v>44743</c:v>
                </c:pt>
                <c:pt idx="126">
                  <c:v>44746</c:v>
                </c:pt>
                <c:pt idx="127">
                  <c:v>44748</c:v>
                </c:pt>
                <c:pt idx="128">
                  <c:v>44749</c:v>
                </c:pt>
                <c:pt idx="129">
                  <c:v>44750</c:v>
                </c:pt>
                <c:pt idx="130">
                  <c:v>44753</c:v>
                </c:pt>
                <c:pt idx="131">
                  <c:v>44754</c:v>
                </c:pt>
                <c:pt idx="132">
                  <c:v>44755</c:v>
                </c:pt>
                <c:pt idx="133">
                  <c:v>44756</c:v>
                </c:pt>
                <c:pt idx="134">
                  <c:v>44757</c:v>
                </c:pt>
                <c:pt idx="135">
                  <c:v>44760</c:v>
                </c:pt>
                <c:pt idx="136">
                  <c:v>44761</c:v>
                </c:pt>
                <c:pt idx="137">
                  <c:v>44762</c:v>
                </c:pt>
                <c:pt idx="138">
                  <c:v>44763</c:v>
                </c:pt>
                <c:pt idx="139">
                  <c:v>44764</c:v>
                </c:pt>
                <c:pt idx="140">
                  <c:v>44767</c:v>
                </c:pt>
                <c:pt idx="141">
                  <c:v>44768</c:v>
                </c:pt>
                <c:pt idx="142">
                  <c:v>44769</c:v>
                </c:pt>
                <c:pt idx="143">
                  <c:v>44770</c:v>
                </c:pt>
                <c:pt idx="144">
                  <c:v>44771</c:v>
                </c:pt>
                <c:pt idx="145">
                  <c:v>44774</c:v>
                </c:pt>
                <c:pt idx="146">
                  <c:v>44775</c:v>
                </c:pt>
                <c:pt idx="147">
                  <c:v>44776</c:v>
                </c:pt>
                <c:pt idx="148">
                  <c:v>44777</c:v>
                </c:pt>
                <c:pt idx="149">
                  <c:v>44778</c:v>
                </c:pt>
                <c:pt idx="150">
                  <c:v>44781</c:v>
                </c:pt>
                <c:pt idx="151">
                  <c:v>44782</c:v>
                </c:pt>
                <c:pt idx="152">
                  <c:v>44783</c:v>
                </c:pt>
                <c:pt idx="153">
                  <c:v>44784</c:v>
                </c:pt>
                <c:pt idx="154">
                  <c:v>44785</c:v>
                </c:pt>
                <c:pt idx="155">
                  <c:v>44788</c:v>
                </c:pt>
                <c:pt idx="156">
                  <c:v>44789</c:v>
                </c:pt>
                <c:pt idx="157">
                  <c:v>44790</c:v>
                </c:pt>
                <c:pt idx="158">
                  <c:v>44791</c:v>
                </c:pt>
                <c:pt idx="159">
                  <c:v>44792</c:v>
                </c:pt>
                <c:pt idx="160">
                  <c:v>44795</c:v>
                </c:pt>
                <c:pt idx="161">
                  <c:v>44796</c:v>
                </c:pt>
                <c:pt idx="162">
                  <c:v>44797</c:v>
                </c:pt>
                <c:pt idx="163">
                  <c:v>44798</c:v>
                </c:pt>
                <c:pt idx="164">
                  <c:v>44799</c:v>
                </c:pt>
                <c:pt idx="165">
                  <c:v>44802</c:v>
                </c:pt>
                <c:pt idx="166">
                  <c:v>44803</c:v>
                </c:pt>
                <c:pt idx="167">
                  <c:v>44804</c:v>
                </c:pt>
                <c:pt idx="168">
                  <c:v>44805</c:v>
                </c:pt>
                <c:pt idx="169">
                  <c:v>44806</c:v>
                </c:pt>
                <c:pt idx="170">
                  <c:v>44809</c:v>
                </c:pt>
                <c:pt idx="171">
                  <c:v>44810</c:v>
                </c:pt>
                <c:pt idx="172">
                  <c:v>44811</c:v>
                </c:pt>
                <c:pt idx="173">
                  <c:v>44812</c:v>
                </c:pt>
                <c:pt idx="174">
                  <c:v>44813</c:v>
                </c:pt>
                <c:pt idx="175">
                  <c:v>44816</c:v>
                </c:pt>
                <c:pt idx="176">
                  <c:v>44817</c:v>
                </c:pt>
                <c:pt idx="177">
                  <c:v>44818</c:v>
                </c:pt>
                <c:pt idx="178">
                  <c:v>44819</c:v>
                </c:pt>
                <c:pt idx="179">
                  <c:v>44820</c:v>
                </c:pt>
                <c:pt idx="180">
                  <c:v>44823</c:v>
                </c:pt>
                <c:pt idx="181">
                  <c:v>44824</c:v>
                </c:pt>
                <c:pt idx="182">
                  <c:v>44826</c:v>
                </c:pt>
                <c:pt idx="183">
                  <c:v>44827</c:v>
                </c:pt>
                <c:pt idx="184">
                  <c:v>44830</c:v>
                </c:pt>
                <c:pt idx="185">
                  <c:v>44831</c:v>
                </c:pt>
                <c:pt idx="186">
                  <c:v>44832</c:v>
                </c:pt>
                <c:pt idx="187">
                  <c:v>44833</c:v>
                </c:pt>
                <c:pt idx="188">
                  <c:v>44834</c:v>
                </c:pt>
                <c:pt idx="189">
                  <c:v>44837</c:v>
                </c:pt>
                <c:pt idx="190">
                  <c:v>44838</c:v>
                </c:pt>
                <c:pt idx="191">
                  <c:v>44839</c:v>
                </c:pt>
                <c:pt idx="192">
                  <c:v>44840</c:v>
                </c:pt>
                <c:pt idx="193">
                  <c:v>44841</c:v>
                </c:pt>
                <c:pt idx="194">
                  <c:v>44844</c:v>
                </c:pt>
                <c:pt idx="195">
                  <c:v>44845</c:v>
                </c:pt>
                <c:pt idx="196">
                  <c:v>44846</c:v>
                </c:pt>
                <c:pt idx="197">
                  <c:v>44847</c:v>
                </c:pt>
                <c:pt idx="198">
                  <c:v>44848</c:v>
                </c:pt>
                <c:pt idx="199">
                  <c:v>44851</c:v>
                </c:pt>
                <c:pt idx="200">
                  <c:v>44852</c:v>
                </c:pt>
                <c:pt idx="201">
                  <c:v>44853</c:v>
                </c:pt>
                <c:pt idx="202">
                  <c:v>44854</c:v>
                </c:pt>
                <c:pt idx="203">
                  <c:v>44855</c:v>
                </c:pt>
                <c:pt idx="204">
                  <c:v>44858</c:v>
                </c:pt>
                <c:pt idx="205">
                  <c:v>44859</c:v>
                </c:pt>
                <c:pt idx="206">
                  <c:v>44860</c:v>
                </c:pt>
                <c:pt idx="207">
                  <c:v>44861</c:v>
                </c:pt>
                <c:pt idx="208">
                  <c:v>44862</c:v>
                </c:pt>
                <c:pt idx="209">
                  <c:v>44865</c:v>
                </c:pt>
                <c:pt idx="210">
                  <c:v>44866</c:v>
                </c:pt>
                <c:pt idx="211">
                  <c:v>44867</c:v>
                </c:pt>
                <c:pt idx="212">
                  <c:v>44868</c:v>
                </c:pt>
                <c:pt idx="213">
                  <c:v>44869</c:v>
                </c:pt>
                <c:pt idx="214">
                  <c:v>44872</c:v>
                </c:pt>
                <c:pt idx="215">
                  <c:v>44873</c:v>
                </c:pt>
                <c:pt idx="216">
                  <c:v>44874</c:v>
                </c:pt>
                <c:pt idx="217">
                  <c:v>44875</c:v>
                </c:pt>
                <c:pt idx="218">
                  <c:v>44876</c:v>
                </c:pt>
                <c:pt idx="219">
                  <c:v>44879</c:v>
                </c:pt>
                <c:pt idx="220">
                  <c:v>44880</c:v>
                </c:pt>
                <c:pt idx="221">
                  <c:v>44881</c:v>
                </c:pt>
                <c:pt idx="222">
                  <c:v>44882</c:v>
                </c:pt>
                <c:pt idx="223">
                  <c:v>44883</c:v>
                </c:pt>
                <c:pt idx="224">
                  <c:v>44886</c:v>
                </c:pt>
                <c:pt idx="225">
                  <c:v>44887</c:v>
                </c:pt>
                <c:pt idx="226">
                  <c:v>44888</c:v>
                </c:pt>
                <c:pt idx="227">
                  <c:v>44889</c:v>
                </c:pt>
                <c:pt idx="228">
                  <c:v>44890</c:v>
                </c:pt>
                <c:pt idx="229">
                  <c:v>44893</c:v>
                </c:pt>
                <c:pt idx="230">
                  <c:v>44894</c:v>
                </c:pt>
                <c:pt idx="231">
                  <c:v>44895</c:v>
                </c:pt>
                <c:pt idx="232">
                  <c:v>44896</c:v>
                </c:pt>
                <c:pt idx="233">
                  <c:v>44897</c:v>
                </c:pt>
                <c:pt idx="234">
                  <c:v>44900</c:v>
                </c:pt>
                <c:pt idx="235">
                  <c:v>44901</c:v>
                </c:pt>
                <c:pt idx="236">
                  <c:v>44902</c:v>
                </c:pt>
                <c:pt idx="237">
                  <c:v>44903</c:v>
                </c:pt>
                <c:pt idx="238">
                  <c:v>44904</c:v>
                </c:pt>
                <c:pt idx="239">
                  <c:v>44907</c:v>
                </c:pt>
                <c:pt idx="240">
                  <c:v>44908</c:v>
                </c:pt>
                <c:pt idx="241">
                  <c:v>44909</c:v>
                </c:pt>
                <c:pt idx="242">
                  <c:v>44910</c:v>
                </c:pt>
                <c:pt idx="243">
                  <c:v>44911</c:v>
                </c:pt>
                <c:pt idx="244">
                  <c:v>44914</c:v>
                </c:pt>
                <c:pt idx="245">
                  <c:v>44915</c:v>
                </c:pt>
                <c:pt idx="246">
                  <c:v>44916</c:v>
                </c:pt>
                <c:pt idx="247">
                  <c:v>44917</c:v>
                </c:pt>
                <c:pt idx="248">
                  <c:v>44918</c:v>
                </c:pt>
                <c:pt idx="249">
                  <c:v>44921</c:v>
                </c:pt>
                <c:pt idx="250">
                  <c:v>44922</c:v>
                </c:pt>
                <c:pt idx="251">
                  <c:v>44923</c:v>
                </c:pt>
                <c:pt idx="252">
                  <c:v>44924</c:v>
                </c:pt>
                <c:pt idx="253">
                  <c:v>44925</c:v>
                </c:pt>
                <c:pt idx="254">
                  <c:v>44929</c:v>
                </c:pt>
                <c:pt idx="255">
                  <c:v>44930</c:v>
                </c:pt>
                <c:pt idx="256">
                  <c:v>44931</c:v>
                </c:pt>
                <c:pt idx="257">
                  <c:v>44935</c:v>
                </c:pt>
                <c:pt idx="258">
                  <c:v>44936</c:v>
                </c:pt>
                <c:pt idx="259">
                  <c:v>44937</c:v>
                </c:pt>
                <c:pt idx="260">
                  <c:v>44938</c:v>
                </c:pt>
                <c:pt idx="261">
                  <c:v>44939</c:v>
                </c:pt>
                <c:pt idx="262">
                  <c:v>44942</c:v>
                </c:pt>
                <c:pt idx="263">
                  <c:v>44943</c:v>
                </c:pt>
                <c:pt idx="264">
                  <c:v>44944</c:v>
                </c:pt>
                <c:pt idx="265">
                  <c:v>44945</c:v>
                </c:pt>
                <c:pt idx="266">
                  <c:v>44946</c:v>
                </c:pt>
                <c:pt idx="267">
                  <c:v>44949</c:v>
                </c:pt>
                <c:pt idx="268">
                  <c:v>44950</c:v>
                </c:pt>
                <c:pt idx="269">
                  <c:v>44951</c:v>
                </c:pt>
                <c:pt idx="270">
                  <c:v>44952</c:v>
                </c:pt>
                <c:pt idx="271">
                  <c:v>44953</c:v>
                </c:pt>
                <c:pt idx="272">
                  <c:v>44956</c:v>
                </c:pt>
                <c:pt idx="273">
                  <c:v>44957</c:v>
                </c:pt>
                <c:pt idx="274">
                  <c:v>44958</c:v>
                </c:pt>
                <c:pt idx="275">
                  <c:v>44959</c:v>
                </c:pt>
                <c:pt idx="276">
                  <c:v>44960</c:v>
                </c:pt>
                <c:pt idx="277">
                  <c:v>44963</c:v>
                </c:pt>
                <c:pt idx="278">
                  <c:v>44964</c:v>
                </c:pt>
                <c:pt idx="279">
                  <c:v>44965</c:v>
                </c:pt>
                <c:pt idx="280">
                  <c:v>44966</c:v>
                </c:pt>
                <c:pt idx="281">
                  <c:v>44967</c:v>
                </c:pt>
                <c:pt idx="282">
                  <c:v>44970</c:v>
                </c:pt>
                <c:pt idx="283">
                  <c:v>44971</c:v>
                </c:pt>
                <c:pt idx="284">
                  <c:v>44972</c:v>
                </c:pt>
                <c:pt idx="285">
                  <c:v>44973</c:v>
                </c:pt>
                <c:pt idx="286">
                  <c:v>44974</c:v>
                </c:pt>
                <c:pt idx="287">
                  <c:v>44977</c:v>
                </c:pt>
                <c:pt idx="288">
                  <c:v>44978</c:v>
                </c:pt>
                <c:pt idx="289">
                  <c:v>44979</c:v>
                </c:pt>
                <c:pt idx="290">
                  <c:v>44980</c:v>
                </c:pt>
                <c:pt idx="291">
                  <c:v>44981</c:v>
                </c:pt>
                <c:pt idx="292">
                  <c:v>44984</c:v>
                </c:pt>
                <c:pt idx="293">
                  <c:v>44985</c:v>
                </c:pt>
                <c:pt idx="294">
                  <c:v>44986</c:v>
                </c:pt>
                <c:pt idx="295">
                  <c:v>44987</c:v>
                </c:pt>
                <c:pt idx="296">
                  <c:v>44988</c:v>
                </c:pt>
                <c:pt idx="297">
                  <c:v>44991</c:v>
                </c:pt>
                <c:pt idx="298">
                  <c:v>44992</c:v>
                </c:pt>
                <c:pt idx="299">
                  <c:v>44994</c:v>
                </c:pt>
                <c:pt idx="300">
                  <c:v>44995</c:v>
                </c:pt>
                <c:pt idx="301">
                  <c:v>44998</c:v>
                </c:pt>
                <c:pt idx="302">
                  <c:v>44999</c:v>
                </c:pt>
                <c:pt idx="303">
                  <c:v>45000</c:v>
                </c:pt>
                <c:pt idx="304">
                  <c:v>45001</c:v>
                </c:pt>
                <c:pt idx="305">
                  <c:v>45002</c:v>
                </c:pt>
                <c:pt idx="306">
                  <c:v>45005</c:v>
                </c:pt>
                <c:pt idx="307">
                  <c:v>45006</c:v>
                </c:pt>
                <c:pt idx="308">
                  <c:v>45007</c:v>
                </c:pt>
                <c:pt idx="309">
                  <c:v>45008</c:v>
                </c:pt>
                <c:pt idx="310">
                  <c:v>45009</c:v>
                </c:pt>
                <c:pt idx="311">
                  <c:v>45012</c:v>
                </c:pt>
                <c:pt idx="312">
                  <c:v>45013</c:v>
                </c:pt>
                <c:pt idx="313">
                  <c:v>45014</c:v>
                </c:pt>
                <c:pt idx="314">
                  <c:v>45015</c:v>
                </c:pt>
                <c:pt idx="315">
                  <c:v>45016</c:v>
                </c:pt>
              </c:numCache>
            </c:numRef>
          </c:cat>
          <c:val>
            <c:numRef>
              <c:f>'Chart 56'!$B$503:$B$818</c:f>
              <c:numCache>
                <c:formatCode>General</c:formatCode>
                <c:ptCount val="316"/>
                <c:pt idx="0">
                  <c:v>481.59</c:v>
                </c:pt>
                <c:pt idx="1">
                  <c:v>482.19</c:v>
                </c:pt>
                <c:pt idx="2">
                  <c:v>482.55</c:v>
                </c:pt>
                <c:pt idx="3">
                  <c:v>482.79</c:v>
                </c:pt>
                <c:pt idx="4">
                  <c:v>482.96</c:v>
                </c:pt>
                <c:pt idx="5">
                  <c:v>482.32</c:v>
                </c:pt>
                <c:pt idx="6">
                  <c:v>481.49</c:v>
                </c:pt>
                <c:pt idx="7">
                  <c:v>480.83</c:v>
                </c:pt>
                <c:pt idx="8">
                  <c:v>480.88</c:v>
                </c:pt>
                <c:pt idx="9">
                  <c:v>481.49</c:v>
                </c:pt>
                <c:pt idx="10">
                  <c:v>481.52</c:v>
                </c:pt>
                <c:pt idx="11">
                  <c:v>481.65</c:v>
                </c:pt>
                <c:pt idx="12">
                  <c:v>481.66</c:v>
                </c:pt>
                <c:pt idx="13">
                  <c:v>482.12</c:v>
                </c:pt>
                <c:pt idx="14">
                  <c:v>481.63</c:v>
                </c:pt>
                <c:pt idx="15">
                  <c:v>482.26</c:v>
                </c:pt>
                <c:pt idx="16">
                  <c:v>482.47</c:v>
                </c:pt>
                <c:pt idx="17">
                  <c:v>482.57</c:v>
                </c:pt>
                <c:pt idx="18">
                  <c:v>482.78</c:v>
                </c:pt>
                <c:pt idx="19">
                  <c:v>483.38</c:v>
                </c:pt>
                <c:pt idx="20">
                  <c:v>482.52</c:v>
                </c:pt>
                <c:pt idx="21">
                  <c:v>482.3</c:v>
                </c:pt>
                <c:pt idx="22">
                  <c:v>481.63</c:v>
                </c:pt>
                <c:pt idx="23">
                  <c:v>481.26</c:v>
                </c:pt>
                <c:pt idx="24">
                  <c:v>480.29</c:v>
                </c:pt>
                <c:pt idx="25">
                  <c:v>479.11</c:v>
                </c:pt>
                <c:pt idx="26">
                  <c:v>479.04</c:v>
                </c:pt>
                <c:pt idx="27">
                  <c:v>478.94</c:v>
                </c:pt>
                <c:pt idx="28">
                  <c:v>478.87</c:v>
                </c:pt>
                <c:pt idx="29">
                  <c:v>479.29</c:v>
                </c:pt>
                <c:pt idx="30">
                  <c:v>479.13</c:v>
                </c:pt>
                <c:pt idx="31">
                  <c:v>478.38</c:v>
                </c:pt>
                <c:pt idx="32">
                  <c:v>479</c:v>
                </c:pt>
                <c:pt idx="33">
                  <c:v>478.7</c:v>
                </c:pt>
                <c:pt idx="34">
                  <c:v>478.43</c:v>
                </c:pt>
                <c:pt idx="35">
                  <c:v>478.78</c:v>
                </c:pt>
                <c:pt idx="36">
                  <c:v>479.78</c:v>
                </c:pt>
                <c:pt idx="37">
                  <c:v>482.12</c:v>
                </c:pt>
                <c:pt idx="38">
                  <c:v>483.92</c:v>
                </c:pt>
                <c:pt idx="39">
                  <c:v>484.86</c:v>
                </c:pt>
                <c:pt idx="40">
                  <c:v>489.36</c:v>
                </c:pt>
                <c:pt idx="41">
                  <c:v>496.48</c:v>
                </c:pt>
                <c:pt idx="42">
                  <c:v>503.08</c:v>
                </c:pt>
                <c:pt idx="43">
                  <c:v>510.18</c:v>
                </c:pt>
                <c:pt idx="44">
                  <c:v>512.41</c:v>
                </c:pt>
                <c:pt idx="45">
                  <c:v>516.01</c:v>
                </c:pt>
                <c:pt idx="46">
                  <c:v>518.28</c:v>
                </c:pt>
                <c:pt idx="47">
                  <c:v>514.97</c:v>
                </c:pt>
                <c:pt idx="48">
                  <c:v>507.94</c:v>
                </c:pt>
                <c:pt idx="49">
                  <c:v>499.04</c:v>
                </c:pt>
                <c:pt idx="50">
                  <c:v>490.49</c:v>
                </c:pt>
                <c:pt idx="51">
                  <c:v>488.6</c:v>
                </c:pt>
                <c:pt idx="52">
                  <c:v>488.77</c:v>
                </c:pt>
                <c:pt idx="53">
                  <c:v>488.86</c:v>
                </c:pt>
                <c:pt idx="54">
                  <c:v>489.15</c:v>
                </c:pt>
                <c:pt idx="55">
                  <c:v>489.81</c:v>
                </c:pt>
                <c:pt idx="56">
                  <c:v>490.3</c:v>
                </c:pt>
                <c:pt idx="57">
                  <c:v>490.37</c:v>
                </c:pt>
                <c:pt idx="58">
                  <c:v>490.4</c:v>
                </c:pt>
                <c:pt idx="59">
                  <c:v>487.77</c:v>
                </c:pt>
                <c:pt idx="60">
                  <c:v>485.91</c:v>
                </c:pt>
                <c:pt idx="61">
                  <c:v>484.78</c:v>
                </c:pt>
                <c:pt idx="62">
                  <c:v>483.15</c:v>
                </c:pt>
                <c:pt idx="63">
                  <c:v>481.59</c:v>
                </c:pt>
                <c:pt idx="64">
                  <c:v>479.38</c:v>
                </c:pt>
                <c:pt idx="65">
                  <c:v>476.92</c:v>
                </c:pt>
                <c:pt idx="66">
                  <c:v>475.69</c:v>
                </c:pt>
                <c:pt idx="67">
                  <c:v>474.84</c:v>
                </c:pt>
                <c:pt idx="68">
                  <c:v>473.13</c:v>
                </c:pt>
                <c:pt idx="69">
                  <c:v>472.43</c:v>
                </c:pt>
                <c:pt idx="70">
                  <c:v>471.51</c:v>
                </c:pt>
                <c:pt idx="71">
                  <c:v>471.44</c:v>
                </c:pt>
                <c:pt idx="72">
                  <c:v>471.35</c:v>
                </c:pt>
                <c:pt idx="73">
                  <c:v>470.83</c:v>
                </c:pt>
                <c:pt idx="74">
                  <c:v>469.21</c:v>
                </c:pt>
                <c:pt idx="75">
                  <c:v>467.77</c:v>
                </c:pt>
                <c:pt idx="76">
                  <c:v>467.28</c:v>
                </c:pt>
                <c:pt idx="77">
                  <c:v>466.52</c:v>
                </c:pt>
                <c:pt idx="78">
                  <c:v>463.14</c:v>
                </c:pt>
                <c:pt idx="79">
                  <c:v>459.98</c:v>
                </c:pt>
                <c:pt idx="80">
                  <c:v>456.67</c:v>
                </c:pt>
                <c:pt idx="81">
                  <c:v>453.26</c:v>
                </c:pt>
                <c:pt idx="82">
                  <c:v>449.65</c:v>
                </c:pt>
                <c:pt idx="83">
                  <c:v>450.79</c:v>
                </c:pt>
                <c:pt idx="84">
                  <c:v>454.63</c:v>
                </c:pt>
                <c:pt idx="85">
                  <c:v>464.49</c:v>
                </c:pt>
                <c:pt idx="86">
                  <c:v>474.38</c:v>
                </c:pt>
                <c:pt idx="87">
                  <c:v>472.64</c:v>
                </c:pt>
                <c:pt idx="88">
                  <c:v>466.87</c:v>
                </c:pt>
                <c:pt idx="89">
                  <c:v>460.13</c:v>
                </c:pt>
                <c:pt idx="90">
                  <c:v>455.94</c:v>
                </c:pt>
                <c:pt idx="91">
                  <c:v>454.99</c:v>
                </c:pt>
                <c:pt idx="92">
                  <c:v>454.86</c:v>
                </c:pt>
                <c:pt idx="93">
                  <c:v>457.49</c:v>
                </c:pt>
                <c:pt idx="94">
                  <c:v>459.4</c:v>
                </c:pt>
                <c:pt idx="95">
                  <c:v>458.98</c:v>
                </c:pt>
                <c:pt idx="96">
                  <c:v>455.73</c:v>
                </c:pt>
                <c:pt idx="97">
                  <c:v>452.7</c:v>
                </c:pt>
                <c:pt idx="98">
                  <c:v>450.71</c:v>
                </c:pt>
                <c:pt idx="99">
                  <c:v>447.17</c:v>
                </c:pt>
                <c:pt idx="100">
                  <c:v>448.18</c:v>
                </c:pt>
                <c:pt idx="101">
                  <c:v>449.56</c:v>
                </c:pt>
                <c:pt idx="102">
                  <c:v>447.99</c:v>
                </c:pt>
                <c:pt idx="103">
                  <c:v>445.64</c:v>
                </c:pt>
                <c:pt idx="104">
                  <c:v>443.26</c:v>
                </c:pt>
                <c:pt idx="105">
                  <c:v>440.15</c:v>
                </c:pt>
                <c:pt idx="106">
                  <c:v>437.62</c:v>
                </c:pt>
                <c:pt idx="107">
                  <c:v>433.87</c:v>
                </c:pt>
                <c:pt idx="108">
                  <c:v>430.79</c:v>
                </c:pt>
                <c:pt idx="109">
                  <c:v>426.85</c:v>
                </c:pt>
                <c:pt idx="110">
                  <c:v>421.95</c:v>
                </c:pt>
                <c:pt idx="111">
                  <c:v>418.64</c:v>
                </c:pt>
                <c:pt idx="112">
                  <c:v>419.63</c:v>
                </c:pt>
                <c:pt idx="113">
                  <c:v>424.42</c:v>
                </c:pt>
                <c:pt idx="114">
                  <c:v>427.53</c:v>
                </c:pt>
                <c:pt idx="115">
                  <c:v>425.3</c:v>
                </c:pt>
                <c:pt idx="116">
                  <c:v>421.03</c:v>
                </c:pt>
                <c:pt idx="117">
                  <c:v>417.01</c:v>
                </c:pt>
                <c:pt idx="118">
                  <c:v>412.62</c:v>
                </c:pt>
                <c:pt idx="119">
                  <c:v>410.82</c:v>
                </c:pt>
                <c:pt idx="120">
                  <c:v>408.56</c:v>
                </c:pt>
                <c:pt idx="121">
                  <c:v>409.64</c:v>
                </c:pt>
                <c:pt idx="122">
                  <c:v>408.39</c:v>
                </c:pt>
                <c:pt idx="123">
                  <c:v>408.31</c:v>
                </c:pt>
                <c:pt idx="124">
                  <c:v>407.21</c:v>
                </c:pt>
                <c:pt idx="125">
                  <c:v>407.95</c:v>
                </c:pt>
                <c:pt idx="126">
                  <c:v>407.52</c:v>
                </c:pt>
                <c:pt idx="127">
                  <c:v>408.2</c:v>
                </c:pt>
                <c:pt idx="128">
                  <c:v>409.38</c:v>
                </c:pt>
                <c:pt idx="129">
                  <c:v>410.67</c:v>
                </c:pt>
                <c:pt idx="130">
                  <c:v>410.96</c:v>
                </c:pt>
                <c:pt idx="131">
                  <c:v>411.04</c:v>
                </c:pt>
                <c:pt idx="132">
                  <c:v>411.84</c:v>
                </c:pt>
                <c:pt idx="133">
                  <c:v>412.63</c:v>
                </c:pt>
                <c:pt idx="134">
                  <c:v>413.42</c:v>
                </c:pt>
                <c:pt idx="135">
                  <c:v>415.05</c:v>
                </c:pt>
                <c:pt idx="136">
                  <c:v>415.35</c:v>
                </c:pt>
                <c:pt idx="137">
                  <c:v>415.6</c:v>
                </c:pt>
                <c:pt idx="138">
                  <c:v>414.84</c:v>
                </c:pt>
                <c:pt idx="139">
                  <c:v>413.1</c:v>
                </c:pt>
                <c:pt idx="140">
                  <c:v>411.32</c:v>
                </c:pt>
                <c:pt idx="141">
                  <c:v>409.43</c:v>
                </c:pt>
                <c:pt idx="142">
                  <c:v>407.85</c:v>
                </c:pt>
                <c:pt idx="143">
                  <c:v>406.69</c:v>
                </c:pt>
                <c:pt idx="144">
                  <c:v>407.71</c:v>
                </c:pt>
                <c:pt idx="145">
                  <c:v>407.53</c:v>
                </c:pt>
                <c:pt idx="146">
                  <c:v>406.97</c:v>
                </c:pt>
                <c:pt idx="147">
                  <c:v>406.42</c:v>
                </c:pt>
                <c:pt idx="148">
                  <c:v>405.95</c:v>
                </c:pt>
                <c:pt idx="149">
                  <c:v>406.14</c:v>
                </c:pt>
                <c:pt idx="150">
                  <c:v>406.61</c:v>
                </c:pt>
                <c:pt idx="151">
                  <c:v>406.28</c:v>
                </c:pt>
                <c:pt idx="152">
                  <c:v>405.78</c:v>
                </c:pt>
                <c:pt idx="153">
                  <c:v>406.09</c:v>
                </c:pt>
                <c:pt idx="154">
                  <c:v>405.91</c:v>
                </c:pt>
                <c:pt idx="155">
                  <c:v>406.19</c:v>
                </c:pt>
                <c:pt idx="156">
                  <c:v>406.09</c:v>
                </c:pt>
                <c:pt idx="157">
                  <c:v>405.96</c:v>
                </c:pt>
                <c:pt idx="158">
                  <c:v>405.79</c:v>
                </c:pt>
                <c:pt idx="159">
                  <c:v>405.15</c:v>
                </c:pt>
                <c:pt idx="160">
                  <c:v>405.46</c:v>
                </c:pt>
                <c:pt idx="161">
                  <c:v>404.93</c:v>
                </c:pt>
                <c:pt idx="162">
                  <c:v>404.87</c:v>
                </c:pt>
                <c:pt idx="163">
                  <c:v>404.94</c:v>
                </c:pt>
                <c:pt idx="164">
                  <c:v>404.82</c:v>
                </c:pt>
                <c:pt idx="165">
                  <c:v>405.12</c:v>
                </c:pt>
                <c:pt idx="166">
                  <c:v>404.77</c:v>
                </c:pt>
                <c:pt idx="167">
                  <c:v>404.56</c:v>
                </c:pt>
                <c:pt idx="168">
                  <c:v>404.74</c:v>
                </c:pt>
                <c:pt idx="169">
                  <c:v>404.59</c:v>
                </c:pt>
                <c:pt idx="170">
                  <c:v>404.74</c:v>
                </c:pt>
                <c:pt idx="171">
                  <c:v>404.8</c:v>
                </c:pt>
                <c:pt idx="172">
                  <c:v>404.9</c:v>
                </c:pt>
                <c:pt idx="173">
                  <c:v>405.11</c:v>
                </c:pt>
                <c:pt idx="174">
                  <c:v>405.32</c:v>
                </c:pt>
                <c:pt idx="175">
                  <c:v>405.47</c:v>
                </c:pt>
                <c:pt idx="176">
                  <c:v>405.71</c:v>
                </c:pt>
                <c:pt idx="177">
                  <c:v>406.73</c:v>
                </c:pt>
                <c:pt idx="178">
                  <c:v>411.14</c:v>
                </c:pt>
                <c:pt idx="179">
                  <c:v>415.97</c:v>
                </c:pt>
                <c:pt idx="180">
                  <c:v>418.3</c:v>
                </c:pt>
                <c:pt idx="181">
                  <c:v>417.92</c:v>
                </c:pt>
                <c:pt idx="182">
                  <c:v>418.04</c:v>
                </c:pt>
                <c:pt idx="183">
                  <c:v>416.27</c:v>
                </c:pt>
                <c:pt idx="184">
                  <c:v>413.06</c:v>
                </c:pt>
                <c:pt idx="185">
                  <c:v>409.82</c:v>
                </c:pt>
                <c:pt idx="186">
                  <c:v>408.04</c:v>
                </c:pt>
                <c:pt idx="187">
                  <c:v>405.93</c:v>
                </c:pt>
                <c:pt idx="188">
                  <c:v>405.65</c:v>
                </c:pt>
                <c:pt idx="189">
                  <c:v>406.22</c:v>
                </c:pt>
                <c:pt idx="190">
                  <c:v>406.49</c:v>
                </c:pt>
                <c:pt idx="191">
                  <c:v>405.7</c:v>
                </c:pt>
                <c:pt idx="192">
                  <c:v>405.46</c:v>
                </c:pt>
                <c:pt idx="193">
                  <c:v>404.56</c:v>
                </c:pt>
                <c:pt idx="194">
                  <c:v>404.3</c:v>
                </c:pt>
                <c:pt idx="195">
                  <c:v>404.02</c:v>
                </c:pt>
                <c:pt idx="196">
                  <c:v>403.73</c:v>
                </c:pt>
                <c:pt idx="197">
                  <c:v>403.91</c:v>
                </c:pt>
                <c:pt idx="198">
                  <c:v>403.94</c:v>
                </c:pt>
                <c:pt idx="199">
                  <c:v>404.13</c:v>
                </c:pt>
                <c:pt idx="200">
                  <c:v>403.96</c:v>
                </c:pt>
                <c:pt idx="201">
                  <c:v>403.99</c:v>
                </c:pt>
                <c:pt idx="202">
                  <c:v>403.59</c:v>
                </c:pt>
                <c:pt idx="203">
                  <c:v>403.01</c:v>
                </c:pt>
                <c:pt idx="204">
                  <c:v>402.33</c:v>
                </c:pt>
                <c:pt idx="205">
                  <c:v>400.91</c:v>
                </c:pt>
                <c:pt idx="206">
                  <c:v>399.38</c:v>
                </c:pt>
                <c:pt idx="207">
                  <c:v>396.7</c:v>
                </c:pt>
                <c:pt idx="208">
                  <c:v>395.53</c:v>
                </c:pt>
                <c:pt idx="209">
                  <c:v>395.4</c:v>
                </c:pt>
                <c:pt idx="210">
                  <c:v>395.19</c:v>
                </c:pt>
                <c:pt idx="211">
                  <c:v>395.37</c:v>
                </c:pt>
                <c:pt idx="212">
                  <c:v>395.34</c:v>
                </c:pt>
                <c:pt idx="213">
                  <c:v>395.52</c:v>
                </c:pt>
                <c:pt idx="214">
                  <c:v>395.94</c:v>
                </c:pt>
                <c:pt idx="215">
                  <c:v>396.21</c:v>
                </c:pt>
                <c:pt idx="216">
                  <c:v>394.66</c:v>
                </c:pt>
                <c:pt idx="217">
                  <c:v>395.27</c:v>
                </c:pt>
                <c:pt idx="218">
                  <c:v>396.12</c:v>
                </c:pt>
                <c:pt idx="219">
                  <c:v>395.93</c:v>
                </c:pt>
                <c:pt idx="220">
                  <c:v>395.83</c:v>
                </c:pt>
                <c:pt idx="221">
                  <c:v>395.15</c:v>
                </c:pt>
                <c:pt idx="222">
                  <c:v>395.53</c:v>
                </c:pt>
                <c:pt idx="223">
                  <c:v>395.19</c:v>
                </c:pt>
                <c:pt idx="224">
                  <c:v>395.18</c:v>
                </c:pt>
                <c:pt idx="225">
                  <c:v>394.79</c:v>
                </c:pt>
                <c:pt idx="226">
                  <c:v>394.93</c:v>
                </c:pt>
                <c:pt idx="227">
                  <c:v>395.29</c:v>
                </c:pt>
                <c:pt idx="228">
                  <c:v>395.05</c:v>
                </c:pt>
                <c:pt idx="229">
                  <c:v>395.92</c:v>
                </c:pt>
                <c:pt idx="230">
                  <c:v>395.12</c:v>
                </c:pt>
                <c:pt idx="231">
                  <c:v>394.87</c:v>
                </c:pt>
                <c:pt idx="232">
                  <c:v>395.35</c:v>
                </c:pt>
                <c:pt idx="233">
                  <c:v>395.2</c:v>
                </c:pt>
                <c:pt idx="234">
                  <c:v>395.91</c:v>
                </c:pt>
                <c:pt idx="235">
                  <c:v>395.59</c:v>
                </c:pt>
                <c:pt idx="236">
                  <c:v>395.72</c:v>
                </c:pt>
                <c:pt idx="237">
                  <c:v>395.15</c:v>
                </c:pt>
                <c:pt idx="238">
                  <c:v>395.3</c:v>
                </c:pt>
                <c:pt idx="239">
                  <c:v>395.53</c:v>
                </c:pt>
                <c:pt idx="240">
                  <c:v>395.07</c:v>
                </c:pt>
                <c:pt idx="241">
                  <c:v>394.13</c:v>
                </c:pt>
                <c:pt idx="242">
                  <c:v>394.26</c:v>
                </c:pt>
                <c:pt idx="243">
                  <c:v>394.45</c:v>
                </c:pt>
                <c:pt idx="244">
                  <c:v>394.29</c:v>
                </c:pt>
                <c:pt idx="245">
                  <c:v>393.73</c:v>
                </c:pt>
                <c:pt idx="246">
                  <c:v>393.97</c:v>
                </c:pt>
                <c:pt idx="247">
                  <c:v>394.07</c:v>
                </c:pt>
                <c:pt idx="248">
                  <c:v>393.81</c:v>
                </c:pt>
                <c:pt idx="249">
                  <c:v>394.49</c:v>
                </c:pt>
                <c:pt idx="250">
                  <c:v>393.6</c:v>
                </c:pt>
                <c:pt idx="251">
                  <c:v>393.27</c:v>
                </c:pt>
                <c:pt idx="252">
                  <c:v>393.41</c:v>
                </c:pt>
                <c:pt idx="253">
                  <c:v>393.57</c:v>
                </c:pt>
                <c:pt idx="254">
                  <c:v>394.69</c:v>
                </c:pt>
                <c:pt idx="255">
                  <c:v>394.49</c:v>
                </c:pt>
                <c:pt idx="256">
                  <c:v>394.78</c:v>
                </c:pt>
                <c:pt idx="257">
                  <c:v>394.93</c:v>
                </c:pt>
                <c:pt idx="258">
                  <c:v>395.13</c:v>
                </c:pt>
                <c:pt idx="259">
                  <c:v>395.96</c:v>
                </c:pt>
                <c:pt idx="260">
                  <c:v>396.31</c:v>
                </c:pt>
                <c:pt idx="261">
                  <c:v>396.56</c:v>
                </c:pt>
                <c:pt idx="262">
                  <c:v>396.8</c:v>
                </c:pt>
                <c:pt idx="263">
                  <c:v>396.84</c:v>
                </c:pt>
                <c:pt idx="264">
                  <c:v>396.36</c:v>
                </c:pt>
                <c:pt idx="265">
                  <c:v>396.37</c:v>
                </c:pt>
                <c:pt idx="266">
                  <c:v>396.25</c:v>
                </c:pt>
                <c:pt idx="267">
                  <c:v>396.66</c:v>
                </c:pt>
                <c:pt idx="268">
                  <c:v>396.4</c:v>
                </c:pt>
                <c:pt idx="269">
                  <c:v>396.02</c:v>
                </c:pt>
                <c:pt idx="270">
                  <c:v>395.65</c:v>
                </c:pt>
                <c:pt idx="271">
                  <c:v>396.02</c:v>
                </c:pt>
                <c:pt idx="272">
                  <c:v>395.88</c:v>
                </c:pt>
                <c:pt idx="273">
                  <c:v>395.67</c:v>
                </c:pt>
                <c:pt idx="274">
                  <c:v>395.74</c:v>
                </c:pt>
                <c:pt idx="275">
                  <c:v>396.04</c:v>
                </c:pt>
                <c:pt idx="276">
                  <c:v>396.48</c:v>
                </c:pt>
                <c:pt idx="277">
                  <c:v>396.62</c:v>
                </c:pt>
                <c:pt idx="278">
                  <c:v>395.88</c:v>
                </c:pt>
                <c:pt idx="279">
                  <c:v>395.9</c:v>
                </c:pt>
                <c:pt idx="280">
                  <c:v>395.92</c:v>
                </c:pt>
                <c:pt idx="281">
                  <c:v>395.24</c:v>
                </c:pt>
                <c:pt idx="282">
                  <c:v>394.69</c:v>
                </c:pt>
                <c:pt idx="283">
                  <c:v>394.1</c:v>
                </c:pt>
                <c:pt idx="284">
                  <c:v>393.5</c:v>
                </c:pt>
                <c:pt idx="285">
                  <c:v>393.52</c:v>
                </c:pt>
                <c:pt idx="286">
                  <c:v>392.89</c:v>
                </c:pt>
                <c:pt idx="287">
                  <c:v>392.35</c:v>
                </c:pt>
                <c:pt idx="288">
                  <c:v>391.68</c:v>
                </c:pt>
                <c:pt idx="289">
                  <c:v>390.48</c:v>
                </c:pt>
                <c:pt idx="290">
                  <c:v>390.08</c:v>
                </c:pt>
                <c:pt idx="291">
                  <c:v>389.42</c:v>
                </c:pt>
                <c:pt idx="292">
                  <c:v>389.06</c:v>
                </c:pt>
                <c:pt idx="293">
                  <c:v>389.34</c:v>
                </c:pt>
                <c:pt idx="294">
                  <c:v>389.01</c:v>
                </c:pt>
                <c:pt idx="295">
                  <c:v>388.95</c:v>
                </c:pt>
                <c:pt idx="296">
                  <c:v>388.17</c:v>
                </c:pt>
                <c:pt idx="297">
                  <c:v>388.49</c:v>
                </c:pt>
                <c:pt idx="298">
                  <c:v>388.6</c:v>
                </c:pt>
                <c:pt idx="299">
                  <c:v>388.49</c:v>
                </c:pt>
                <c:pt idx="300">
                  <c:v>388.18</c:v>
                </c:pt>
                <c:pt idx="301">
                  <c:v>388.44</c:v>
                </c:pt>
                <c:pt idx="302">
                  <c:v>388.79</c:v>
                </c:pt>
                <c:pt idx="303">
                  <c:v>388.4</c:v>
                </c:pt>
                <c:pt idx="304">
                  <c:v>388.63</c:v>
                </c:pt>
                <c:pt idx="305">
                  <c:v>388.28</c:v>
                </c:pt>
                <c:pt idx="306">
                  <c:v>388.48</c:v>
                </c:pt>
                <c:pt idx="307">
                  <c:v>388.35</c:v>
                </c:pt>
                <c:pt idx="308">
                  <c:v>388.17</c:v>
                </c:pt>
                <c:pt idx="309">
                  <c:v>388.33</c:v>
                </c:pt>
                <c:pt idx="310">
                  <c:v>388.07</c:v>
                </c:pt>
                <c:pt idx="311">
                  <c:v>388.53</c:v>
                </c:pt>
                <c:pt idx="312">
                  <c:v>388.29</c:v>
                </c:pt>
                <c:pt idx="313">
                  <c:v>388.21</c:v>
                </c:pt>
                <c:pt idx="314">
                  <c:v>388.3</c:v>
                </c:pt>
                <c:pt idx="315">
                  <c:v>388.48</c:v>
                </c:pt>
              </c:numCache>
            </c:numRef>
          </c:val>
          <c:smooth val="0"/>
          <c:extLst>
            <c:ext xmlns:c16="http://schemas.microsoft.com/office/drawing/2014/chart" uri="{C3380CC4-5D6E-409C-BE32-E72D297353CC}">
              <c16:uniqueId val="{00000000-C52F-40BD-83E2-F4E1D95A1784}"/>
            </c:ext>
          </c:extLst>
        </c:ser>
        <c:ser>
          <c:idx val="2"/>
          <c:order val="1"/>
          <c:tx>
            <c:strRef>
              <c:f>'Chart 56'!$C$1</c:f>
              <c:strCache>
                <c:ptCount val="1"/>
                <c:pt idx="0">
                  <c:v>EUR/AMD</c:v>
                </c:pt>
              </c:strCache>
            </c:strRef>
          </c:tx>
          <c:spPr>
            <a:ln w="28575" cap="rnd">
              <a:solidFill>
                <a:schemeClr val="accent3"/>
              </a:solidFill>
              <a:round/>
            </a:ln>
            <a:effectLst/>
          </c:spPr>
          <c:marker>
            <c:symbol val="none"/>
          </c:marker>
          <c:cat>
            <c:numRef>
              <c:f>'Chart 56'!$A$503:$A$818</c:f>
              <c:numCache>
                <c:formatCode>m/d/yyyy</c:formatCode>
                <c:ptCount val="316"/>
                <c:pt idx="0">
                  <c:v>44564</c:v>
                </c:pt>
                <c:pt idx="1">
                  <c:v>44565</c:v>
                </c:pt>
                <c:pt idx="2">
                  <c:v>44566</c:v>
                </c:pt>
                <c:pt idx="3">
                  <c:v>44568</c:v>
                </c:pt>
                <c:pt idx="4">
                  <c:v>44571</c:v>
                </c:pt>
                <c:pt idx="5">
                  <c:v>44572</c:v>
                </c:pt>
                <c:pt idx="6">
                  <c:v>44573</c:v>
                </c:pt>
                <c:pt idx="7">
                  <c:v>44574</c:v>
                </c:pt>
                <c:pt idx="8">
                  <c:v>44575</c:v>
                </c:pt>
                <c:pt idx="9">
                  <c:v>44578</c:v>
                </c:pt>
                <c:pt idx="10">
                  <c:v>44579</c:v>
                </c:pt>
                <c:pt idx="11">
                  <c:v>44580</c:v>
                </c:pt>
                <c:pt idx="12">
                  <c:v>44581</c:v>
                </c:pt>
                <c:pt idx="13">
                  <c:v>44582</c:v>
                </c:pt>
                <c:pt idx="14">
                  <c:v>44585</c:v>
                </c:pt>
                <c:pt idx="15">
                  <c:v>44586</c:v>
                </c:pt>
                <c:pt idx="16">
                  <c:v>44587</c:v>
                </c:pt>
                <c:pt idx="17">
                  <c:v>44588</c:v>
                </c:pt>
                <c:pt idx="18">
                  <c:v>44592</c:v>
                </c:pt>
                <c:pt idx="19">
                  <c:v>44593</c:v>
                </c:pt>
                <c:pt idx="20">
                  <c:v>44594</c:v>
                </c:pt>
                <c:pt idx="21">
                  <c:v>44595</c:v>
                </c:pt>
                <c:pt idx="22">
                  <c:v>44596</c:v>
                </c:pt>
                <c:pt idx="23">
                  <c:v>44599</c:v>
                </c:pt>
                <c:pt idx="24">
                  <c:v>44600</c:v>
                </c:pt>
                <c:pt idx="25">
                  <c:v>44601</c:v>
                </c:pt>
                <c:pt idx="26">
                  <c:v>44602</c:v>
                </c:pt>
                <c:pt idx="27">
                  <c:v>44603</c:v>
                </c:pt>
                <c:pt idx="28">
                  <c:v>44606</c:v>
                </c:pt>
                <c:pt idx="29">
                  <c:v>44607</c:v>
                </c:pt>
                <c:pt idx="30">
                  <c:v>44608</c:v>
                </c:pt>
                <c:pt idx="31">
                  <c:v>44609</c:v>
                </c:pt>
                <c:pt idx="32">
                  <c:v>44610</c:v>
                </c:pt>
                <c:pt idx="33">
                  <c:v>44613</c:v>
                </c:pt>
                <c:pt idx="34">
                  <c:v>44614</c:v>
                </c:pt>
                <c:pt idx="35">
                  <c:v>44615</c:v>
                </c:pt>
                <c:pt idx="36">
                  <c:v>44616</c:v>
                </c:pt>
                <c:pt idx="37">
                  <c:v>44617</c:v>
                </c:pt>
                <c:pt idx="38">
                  <c:v>44620</c:v>
                </c:pt>
                <c:pt idx="39">
                  <c:v>44621</c:v>
                </c:pt>
                <c:pt idx="40">
                  <c:v>44622</c:v>
                </c:pt>
                <c:pt idx="41">
                  <c:v>44623</c:v>
                </c:pt>
                <c:pt idx="42">
                  <c:v>44624</c:v>
                </c:pt>
                <c:pt idx="43">
                  <c:v>44627</c:v>
                </c:pt>
                <c:pt idx="44">
                  <c:v>44629</c:v>
                </c:pt>
                <c:pt idx="45">
                  <c:v>44630</c:v>
                </c:pt>
                <c:pt idx="46">
                  <c:v>44631</c:v>
                </c:pt>
                <c:pt idx="47">
                  <c:v>44634</c:v>
                </c:pt>
                <c:pt idx="48">
                  <c:v>44635</c:v>
                </c:pt>
                <c:pt idx="49">
                  <c:v>44636</c:v>
                </c:pt>
                <c:pt idx="50">
                  <c:v>44637</c:v>
                </c:pt>
                <c:pt idx="51">
                  <c:v>44638</c:v>
                </c:pt>
                <c:pt idx="52">
                  <c:v>44641</c:v>
                </c:pt>
                <c:pt idx="53">
                  <c:v>44642</c:v>
                </c:pt>
                <c:pt idx="54">
                  <c:v>44643</c:v>
                </c:pt>
                <c:pt idx="55">
                  <c:v>44644</c:v>
                </c:pt>
                <c:pt idx="56">
                  <c:v>44645</c:v>
                </c:pt>
                <c:pt idx="57">
                  <c:v>44648</c:v>
                </c:pt>
                <c:pt idx="58">
                  <c:v>44649</c:v>
                </c:pt>
                <c:pt idx="59">
                  <c:v>44650</c:v>
                </c:pt>
                <c:pt idx="60">
                  <c:v>44651</c:v>
                </c:pt>
                <c:pt idx="61">
                  <c:v>44652</c:v>
                </c:pt>
                <c:pt idx="62">
                  <c:v>44655</c:v>
                </c:pt>
                <c:pt idx="63">
                  <c:v>44656</c:v>
                </c:pt>
                <c:pt idx="64">
                  <c:v>44657</c:v>
                </c:pt>
                <c:pt idx="65">
                  <c:v>44658</c:v>
                </c:pt>
                <c:pt idx="66">
                  <c:v>44659</c:v>
                </c:pt>
                <c:pt idx="67">
                  <c:v>44662</c:v>
                </c:pt>
                <c:pt idx="68">
                  <c:v>44663</c:v>
                </c:pt>
                <c:pt idx="69">
                  <c:v>44664</c:v>
                </c:pt>
                <c:pt idx="70">
                  <c:v>44665</c:v>
                </c:pt>
                <c:pt idx="71">
                  <c:v>44666</c:v>
                </c:pt>
                <c:pt idx="72">
                  <c:v>44669</c:v>
                </c:pt>
                <c:pt idx="73">
                  <c:v>44670</c:v>
                </c:pt>
                <c:pt idx="74">
                  <c:v>44671</c:v>
                </c:pt>
                <c:pt idx="75">
                  <c:v>44672</c:v>
                </c:pt>
                <c:pt idx="76">
                  <c:v>44673</c:v>
                </c:pt>
                <c:pt idx="77">
                  <c:v>44676</c:v>
                </c:pt>
                <c:pt idx="78">
                  <c:v>44677</c:v>
                </c:pt>
                <c:pt idx="79">
                  <c:v>44678</c:v>
                </c:pt>
                <c:pt idx="80">
                  <c:v>44679</c:v>
                </c:pt>
                <c:pt idx="81">
                  <c:v>44680</c:v>
                </c:pt>
                <c:pt idx="82">
                  <c:v>44683</c:v>
                </c:pt>
                <c:pt idx="83">
                  <c:v>44684</c:v>
                </c:pt>
                <c:pt idx="84">
                  <c:v>44685</c:v>
                </c:pt>
                <c:pt idx="85">
                  <c:v>44686</c:v>
                </c:pt>
                <c:pt idx="86">
                  <c:v>44687</c:v>
                </c:pt>
                <c:pt idx="87">
                  <c:v>44691</c:v>
                </c:pt>
                <c:pt idx="88">
                  <c:v>44692</c:v>
                </c:pt>
                <c:pt idx="89">
                  <c:v>44693</c:v>
                </c:pt>
                <c:pt idx="90">
                  <c:v>44694</c:v>
                </c:pt>
                <c:pt idx="91">
                  <c:v>44697</c:v>
                </c:pt>
                <c:pt idx="92">
                  <c:v>44698</c:v>
                </c:pt>
                <c:pt idx="93">
                  <c:v>44699</c:v>
                </c:pt>
                <c:pt idx="94">
                  <c:v>44700</c:v>
                </c:pt>
                <c:pt idx="95">
                  <c:v>44701</c:v>
                </c:pt>
                <c:pt idx="96">
                  <c:v>44704</c:v>
                </c:pt>
                <c:pt idx="97">
                  <c:v>44705</c:v>
                </c:pt>
                <c:pt idx="98">
                  <c:v>44706</c:v>
                </c:pt>
                <c:pt idx="99">
                  <c:v>44707</c:v>
                </c:pt>
                <c:pt idx="100">
                  <c:v>44708</c:v>
                </c:pt>
                <c:pt idx="101">
                  <c:v>44711</c:v>
                </c:pt>
                <c:pt idx="102">
                  <c:v>44712</c:v>
                </c:pt>
                <c:pt idx="103">
                  <c:v>44713</c:v>
                </c:pt>
                <c:pt idx="104">
                  <c:v>44714</c:v>
                </c:pt>
                <c:pt idx="105">
                  <c:v>44715</c:v>
                </c:pt>
                <c:pt idx="106">
                  <c:v>44718</c:v>
                </c:pt>
                <c:pt idx="107">
                  <c:v>44719</c:v>
                </c:pt>
                <c:pt idx="108">
                  <c:v>44720</c:v>
                </c:pt>
                <c:pt idx="109">
                  <c:v>44721</c:v>
                </c:pt>
                <c:pt idx="110">
                  <c:v>44722</c:v>
                </c:pt>
                <c:pt idx="111">
                  <c:v>44725</c:v>
                </c:pt>
                <c:pt idx="112">
                  <c:v>44726</c:v>
                </c:pt>
                <c:pt idx="113">
                  <c:v>44727</c:v>
                </c:pt>
                <c:pt idx="114">
                  <c:v>44728</c:v>
                </c:pt>
                <c:pt idx="115">
                  <c:v>44729</c:v>
                </c:pt>
                <c:pt idx="116">
                  <c:v>44732</c:v>
                </c:pt>
                <c:pt idx="117">
                  <c:v>44733</c:v>
                </c:pt>
                <c:pt idx="118">
                  <c:v>44734</c:v>
                </c:pt>
                <c:pt idx="119">
                  <c:v>44735</c:v>
                </c:pt>
                <c:pt idx="120">
                  <c:v>44736</c:v>
                </c:pt>
                <c:pt idx="121">
                  <c:v>44739</c:v>
                </c:pt>
                <c:pt idx="122">
                  <c:v>44740</c:v>
                </c:pt>
                <c:pt idx="123">
                  <c:v>44741</c:v>
                </c:pt>
                <c:pt idx="124">
                  <c:v>44742</c:v>
                </c:pt>
                <c:pt idx="125">
                  <c:v>44743</c:v>
                </c:pt>
                <c:pt idx="126">
                  <c:v>44746</c:v>
                </c:pt>
                <c:pt idx="127">
                  <c:v>44748</c:v>
                </c:pt>
                <c:pt idx="128">
                  <c:v>44749</c:v>
                </c:pt>
                <c:pt idx="129">
                  <c:v>44750</c:v>
                </c:pt>
                <c:pt idx="130">
                  <c:v>44753</c:v>
                </c:pt>
                <c:pt idx="131">
                  <c:v>44754</c:v>
                </c:pt>
                <c:pt idx="132">
                  <c:v>44755</c:v>
                </c:pt>
                <c:pt idx="133">
                  <c:v>44756</c:v>
                </c:pt>
                <c:pt idx="134">
                  <c:v>44757</c:v>
                </c:pt>
                <c:pt idx="135">
                  <c:v>44760</c:v>
                </c:pt>
                <c:pt idx="136">
                  <c:v>44761</c:v>
                </c:pt>
                <c:pt idx="137">
                  <c:v>44762</c:v>
                </c:pt>
                <c:pt idx="138">
                  <c:v>44763</c:v>
                </c:pt>
                <c:pt idx="139">
                  <c:v>44764</c:v>
                </c:pt>
                <c:pt idx="140">
                  <c:v>44767</c:v>
                </c:pt>
                <c:pt idx="141">
                  <c:v>44768</c:v>
                </c:pt>
                <c:pt idx="142">
                  <c:v>44769</c:v>
                </c:pt>
                <c:pt idx="143">
                  <c:v>44770</c:v>
                </c:pt>
                <c:pt idx="144">
                  <c:v>44771</c:v>
                </c:pt>
                <c:pt idx="145">
                  <c:v>44774</c:v>
                </c:pt>
                <c:pt idx="146">
                  <c:v>44775</c:v>
                </c:pt>
                <c:pt idx="147">
                  <c:v>44776</c:v>
                </c:pt>
                <c:pt idx="148">
                  <c:v>44777</c:v>
                </c:pt>
                <c:pt idx="149">
                  <c:v>44778</c:v>
                </c:pt>
                <c:pt idx="150">
                  <c:v>44781</c:v>
                </c:pt>
                <c:pt idx="151">
                  <c:v>44782</c:v>
                </c:pt>
                <c:pt idx="152">
                  <c:v>44783</c:v>
                </c:pt>
                <c:pt idx="153">
                  <c:v>44784</c:v>
                </c:pt>
                <c:pt idx="154">
                  <c:v>44785</c:v>
                </c:pt>
                <c:pt idx="155">
                  <c:v>44788</c:v>
                </c:pt>
                <c:pt idx="156">
                  <c:v>44789</c:v>
                </c:pt>
                <c:pt idx="157">
                  <c:v>44790</c:v>
                </c:pt>
                <c:pt idx="158">
                  <c:v>44791</c:v>
                </c:pt>
                <c:pt idx="159">
                  <c:v>44792</c:v>
                </c:pt>
                <c:pt idx="160">
                  <c:v>44795</c:v>
                </c:pt>
                <c:pt idx="161">
                  <c:v>44796</c:v>
                </c:pt>
                <c:pt idx="162">
                  <c:v>44797</c:v>
                </c:pt>
                <c:pt idx="163">
                  <c:v>44798</c:v>
                </c:pt>
                <c:pt idx="164">
                  <c:v>44799</c:v>
                </c:pt>
                <c:pt idx="165">
                  <c:v>44802</c:v>
                </c:pt>
                <c:pt idx="166">
                  <c:v>44803</c:v>
                </c:pt>
                <c:pt idx="167">
                  <c:v>44804</c:v>
                </c:pt>
                <c:pt idx="168">
                  <c:v>44805</c:v>
                </c:pt>
                <c:pt idx="169">
                  <c:v>44806</c:v>
                </c:pt>
                <c:pt idx="170">
                  <c:v>44809</c:v>
                </c:pt>
                <c:pt idx="171">
                  <c:v>44810</c:v>
                </c:pt>
                <c:pt idx="172">
                  <c:v>44811</c:v>
                </c:pt>
                <c:pt idx="173">
                  <c:v>44812</c:v>
                </c:pt>
                <c:pt idx="174">
                  <c:v>44813</c:v>
                </c:pt>
                <c:pt idx="175">
                  <c:v>44816</c:v>
                </c:pt>
                <c:pt idx="176">
                  <c:v>44817</c:v>
                </c:pt>
                <c:pt idx="177">
                  <c:v>44818</c:v>
                </c:pt>
                <c:pt idx="178">
                  <c:v>44819</c:v>
                </c:pt>
                <c:pt idx="179">
                  <c:v>44820</c:v>
                </c:pt>
                <c:pt idx="180">
                  <c:v>44823</c:v>
                </c:pt>
                <c:pt idx="181">
                  <c:v>44824</c:v>
                </c:pt>
                <c:pt idx="182">
                  <c:v>44826</c:v>
                </c:pt>
                <c:pt idx="183">
                  <c:v>44827</c:v>
                </c:pt>
                <c:pt idx="184">
                  <c:v>44830</c:v>
                </c:pt>
                <c:pt idx="185">
                  <c:v>44831</c:v>
                </c:pt>
                <c:pt idx="186">
                  <c:v>44832</c:v>
                </c:pt>
                <c:pt idx="187">
                  <c:v>44833</c:v>
                </c:pt>
                <c:pt idx="188">
                  <c:v>44834</c:v>
                </c:pt>
                <c:pt idx="189">
                  <c:v>44837</c:v>
                </c:pt>
                <c:pt idx="190">
                  <c:v>44838</c:v>
                </c:pt>
                <c:pt idx="191">
                  <c:v>44839</c:v>
                </c:pt>
                <c:pt idx="192">
                  <c:v>44840</c:v>
                </c:pt>
                <c:pt idx="193">
                  <c:v>44841</c:v>
                </c:pt>
                <c:pt idx="194">
                  <c:v>44844</c:v>
                </c:pt>
                <c:pt idx="195">
                  <c:v>44845</c:v>
                </c:pt>
                <c:pt idx="196">
                  <c:v>44846</c:v>
                </c:pt>
                <c:pt idx="197">
                  <c:v>44847</c:v>
                </c:pt>
                <c:pt idx="198">
                  <c:v>44848</c:v>
                </c:pt>
                <c:pt idx="199">
                  <c:v>44851</c:v>
                </c:pt>
                <c:pt idx="200">
                  <c:v>44852</c:v>
                </c:pt>
                <c:pt idx="201">
                  <c:v>44853</c:v>
                </c:pt>
                <c:pt idx="202">
                  <c:v>44854</c:v>
                </c:pt>
                <c:pt idx="203">
                  <c:v>44855</c:v>
                </c:pt>
                <c:pt idx="204">
                  <c:v>44858</c:v>
                </c:pt>
                <c:pt idx="205">
                  <c:v>44859</c:v>
                </c:pt>
                <c:pt idx="206">
                  <c:v>44860</c:v>
                </c:pt>
                <c:pt idx="207">
                  <c:v>44861</c:v>
                </c:pt>
                <c:pt idx="208">
                  <c:v>44862</c:v>
                </c:pt>
                <c:pt idx="209">
                  <c:v>44865</c:v>
                </c:pt>
                <c:pt idx="210">
                  <c:v>44866</c:v>
                </c:pt>
                <c:pt idx="211">
                  <c:v>44867</c:v>
                </c:pt>
                <c:pt idx="212">
                  <c:v>44868</c:v>
                </c:pt>
                <c:pt idx="213">
                  <c:v>44869</c:v>
                </c:pt>
                <c:pt idx="214">
                  <c:v>44872</c:v>
                </c:pt>
                <c:pt idx="215">
                  <c:v>44873</c:v>
                </c:pt>
                <c:pt idx="216">
                  <c:v>44874</c:v>
                </c:pt>
                <c:pt idx="217">
                  <c:v>44875</c:v>
                </c:pt>
                <c:pt idx="218">
                  <c:v>44876</c:v>
                </c:pt>
                <c:pt idx="219">
                  <c:v>44879</c:v>
                </c:pt>
                <c:pt idx="220">
                  <c:v>44880</c:v>
                </c:pt>
                <c:pt idx="221">
                  <c:v>44881</c:v>
                </c:pt>
                <c:pt idx="222">
                  <c:v>44882</c:v>
                </c:pt>
                <c:pt idx="223">
                  <c:v>44883</c:v>
                </c:pt>
                <c:pt idx="224">
                  <c:v>44886</c:v>
                </c:pt>
                <c:pt idx="225">
                  <c:v>44887</c:v>
                </c:pt>
                <c:pt idx="226">
                  <c:v>44888</c:v>
                </c:pt>
                <c:pt idx="227">
                  <c:v>44889</c:v>
                </c:pt>
                <c:pt idx="228">
                  <c:v>44890</c:v>
                </c:pt>
                <c:pt idx="229">
                  <c:v>44893</c:v>
                </c:pt>
                <c:pt idx="230">
                  <c:v>44894</c:v>
                </c:pt>
                <c:pt idx="231">
                  <c:v>44895</c:v>
                </c:pt>
                <c:pt idx="232">
                  <c:v>44896</c:v>
                </c:pt>
                <c:pt idx="233">
                  <c:v>44897</c:v>
                </c:pt>
                <c:pt idx="234">
                  <c:v>44900</c:v>
                </c:pt>
                <c:pt idx="235">
                  <c:v>44901</c:v>
                </c:pt>
                <c:pt idx="236">
                  <c:v>44902</c:v>
                </c:pt>
                <c:pt idx="237">
                  <c:v>44903</c:v>
                </c:pt>
                <c:pt idx="238">
                  <c:v>44904</c:v>
                </c:pt>
                <c:pt idx="239">
                  <c:v>44907</c:v>
                </c:pt>
                <c:pt idx="240">
                  <c:v>44908</c:v>
                </c:pt>
                <c:pt idx="241">
                  <c:v>44909</c:v>
                </c:pt>
                <c:pt idx="242">
                  <c:v>44910</c:v>
                </c:pt>
                <c:pt idx="243">
                  <c:v>44911</c:v>
                </c:pt>
                <c:pt idx="244">
                  <c:v>44914</c:v>
                </c:pt>
                <c:pt idx="245">
                  <c:v>44915</c:v>
                </c:pt>
                <c:pt idx="246">
                  <c:v>44916</c:v>
                </c:pt>
                <c:pt idx="247">
                  <c:v>44917</c:v>
                </c:pt>
                <c:pt idx="248">
                  <c:v>44918</c:v>
                </c:pt>
                <c:pt idx="249">
                  <c:v>44921</c:v>
                </c:pt>
                <c:pt idx="250">
                  <c:v>44922</c:v>
                </c:pt>
                <c:pt idx="251">
                  <c:v>44923</c:v>
                </c:pt>
                <c:pt idx="252">
                  <c:v>44924</c:v>
                </c:pt>
                <c:pt idx="253">
                  <c:v>44925</c:v>
                </c:pt>
                <c:pt idx="254">
                  <c:v>44929</c:v>
                </c:pt>
                <c:pt idx="255">
                  <c:v>44930</c:v>
                </c:pt>
                <c:pt idx="256">
                  <c:v>44931</c:v>
                </c:pt>
                <c:pt idx="257">
                  <c:v>44935</c:v>
                </c:pt>
                <c:pt idx="258">
                  <c:v>44936</c:v>
                </c:pt>
                <c:pt idx="259">
                  <c:v>44937</c:v>
                </c:pt>
                <c:pt idx="260">
                  <c:v>44938</c:v>
                </c:pt>
                <c:pt idx="261">
                  <c:v>44939</c:v>
                </c:pt>
                <c:pt idx="262">
                  <c:v>44942</c:v>
                </c:pt>
                <c:pt idx="263">
                  <c:v>44943</c:v>
                </c:pt>
                <c:pt idx="264">
                  <c:v>44944</c:v>
                </c:pt>
                <c:pt idx="265">
                  <c:v>44945</c:v>
                </c:pt>
                <c:pt idx="266">
                  <c:v>44946</c:v>
                </c:pt>
                <c:pt idx="267">
                  <c:v>44949</c:v>
                </c:pt>
                <c:pt idx="268">
                  <c:v>44950</c:v>
                </c:pt>
                <c:pt idx="269">
                  <c:v>44951</c:v>
                </c:pt>
                <c:pt idx="270">
                  <c:v>44952</c:v>
                </c:pt>
                <c:pt idx="271">
                  <c:v>44953</c:v>
                </c:pt>
                <c:pt idx="272">
                  <c:v>44956</c:v>
                </c:pt>
                <c:pt idx="273">
                  <c:v>44957</c:v>
                </c:pt>
                <c:pt idx="274">
                  <c:v>44958</c:v>
                </c:pt>
                <c:pt idx="275">
                  <c:v>44959</c:v>
                </c:pt>
                <c:pt idx="276">
                  <c:v>44960</c:v>
                </c:pt>
                <c:pt idx="277">
                  <c:v>44963</c:v>
                </c:pt>
                <c:pt idx="278">
                  <c:v>44964</c:v>
                </c:pt>
                <c:pt idx="279">
                  <c:v>44965</c:v>
                </c:pt>
                <c:pt idx="280">
                  <c:v>44966</c:v>
                </c:pt>
                <c:pt idx="281">
                  <c:v>44967</c:v>
                </c:pt>
                <c:pt idx="282">
                  <c:v>44970</c:v>
                </c:pt>
                <c:pt idx="283">
                  <c:v>44971</c:v>
                </c:pt>
                <c:pt idx="284">
                  <c:v>44972</c:v>
                </c:pt>
                <c:pt idx="285">
                  <c:v>44973</c:v>
                </c:pt>
                <c:pt idx="286">
                  <c:v>44974</c:v>
                </c:pt>
                <c:pt idx="287">
                  <c:v>44977</c:v>
                </c:pt>
                <c:pt idx="288">
                  <c:v>44978</c:v>
                </c:pt>
                <c:pt idx="289">
                  <c:v>44979</c:v>
                </c:pt>
                <c:pt idx="290">
                  <c:v>44980</c:v>
                </c:pt>
                <c:pt idx="291">
                  <c:v>44981</c:v>
                </c:pt>
                <c:pt idx="292">
                  <c:v>44984</c:v>
                </c:pt>
                <c:pt idx="293">
                  <c:v>44985</c:v>
                </c:pt>
                <c:pt idx="294">
                  <c:v>44986</c:v>
                </c:pt>
                <c:pt idx="295">
                  <c:v>44987</c:v>
                </c:pt>
                <c:pt idx="296">
                  <c:v>44988</c:v>
                </c:pt>
                <c:pt idx="297">
                  <c:v>44991</c:v>
                </c:pt>
                <c:pt idx="298">
                  <c:v>44992</c:v>
                </c:pt>
                <c:pt idx="299">
                  <c:v>44994</c:v>
                </c:pt>
                <c:pt idx="300">
                  <c:v>44995</c:v>
                </c:pt>
                <c:pt idx="301">
                  <c:v>44998</c:v>
                </c:pt>
                <c:pt idx="302">
                  <c:v>44999</c:v>
                </c:pt>
                <c:pt idx="303">
                  <c:v>45000</c:v>
                </c:pt>
                <c:pt idx="304">
                  <c:v>45001</c:v>
                </c:pt>
                <c:pt idx="305">
                  <c:v>45002</c:v>
                </c:pt>
                <c:pt idx="306">
                  <c:v>45005</c:v>
                </c:pt>
                <c:pt idx="307">
                  <c:v>45006</c:v>
                </c:pt>
                <c:pt idx="308">
                  <c:v>45007</c:v>
                </c:pt>
                <c:pt idx="309">
                  <c:v>45008</c:v>
                </c:pt>
                <c:pt idx="310">
                  <c:v>45009</c:v>
                </c:pt>
                <c:pt idx="311">
                  <c:v>45012</c:v>
                </c:pt>
                <c:pt idx="312">
                  <c:v>45013</c:v>
                </c:pt>
                <c:pt idx="313">
                  <c:v>45014</c:v>
                </c:pt>
                <c:pt idx="314">
                  <c:v>45015</c:v>
                </c:pt>
                <c:pt idx="315">
                  <c:v>45016</c:v>
                </c:pt>
              </c:numCache>
            </c:numRef>
          </c:cat>
          <c:val>
            <c:numRef>
              <c:f>'Chart 56'!$C$503:$C$818</c:f>
              <c:numCache>
                <c:formatCode>General</c:formatCode>
                <c:ptCount val="316"/>
                <c:pt idx="0">
                  <c:v>546.79999999999995</c:v>
                </c:pt>
                <c:pt idx="1">
                  <c:v>544.91999999999996</c:v>
                </c:pt>
                <c:pt idx="2">
                  <c:v>545.52</c:v>
                </c:pt>
                <c:pt idx="3">
                  <c:v>546.28</c:v>
                </c:pt>
                <c:pt idx="4">
                  <c:v>546.9</c:v>
                </c:pt>
                <c:pt idx="5">
                  <c:v>546.61</c:v>
                </c:pt>
                <c:pt idx="6">
                  <c:v>547.21</c:v>
                </c:pt>
                <c:pt idx="7">
                  <c:v>551.46</c:v>
                </c:pt>
                <c:pt idx="8">
                  <c:v>550.94000000000005</c:v>
                </c:pt>
                <c:pt idx="9">
                  <c:v>550.01</c:v>
                </c:pt>
                <c:pt idx="10">
                  <c:v>548.74</c:v>
                </c:pt>
                <c:pt idx="11">
                  <c:v>546.14</c:v>
                </c:pt>
                <c:pt idx="12">
                  <c:v>546.54</c:v>
                </c:pt>
                <c:pt idx="13">
                  <c:v>546.67999999999995</c:v>
                </c:pt>
                <c:pt idx="14">
                  <c:v>545.49</c:v>
                </c:pt>
                <c:pt idx="15">
                  <c:v>544.28</c:v>
                </c:pt>
                <c:pt idx="16">
                  <c:v>544.52</c:v>
                </c:pt>
                <c:pt idx="17">
                  <c:v>540.24</c:v>
                </c:pt>
                <c:pt idx="18">
                  <c:v>539.54999999999995</c:v>
                </c:pt>
                <c:pt idx="19">
                  <c:v>544.29</c:v>
                </c:pt>
                <c:pt idx="20">
                  <c:v>545.34</c:v>
                </c:pt>
                <c:pt idx="21">
                  <c:v>544.28</c:v>
                </c:pt>
                <c:pt idx="22">
                  <c:v>552.19000000000005</c:v>
                </c:pt>
                <c:pt idx="23">
                  <c:v>549.65</c:v>
                </c:pt>
                <c:pt idx="24">
                  <c:v>547.77</c:v>
                </c:pt>
                <c:pt idx="25">
                  <c:v>547.42999999999995</c:v>
                </c:pt>
                <c:pt idx="26">
                  <c:v>548.21</c:v>
                </c:pt>
                <c:pt idx="27">
                  <c:v>545.27</c:v>
                </c:pt>
                <c:pt idx="28">
                  <c:v>541.6</c:v>
                </c:pt>
                <c:pt idx="29">
                  <c:v>543.79999999999995</c:v>
                </c:pt>
                <c:pt idx="30">
                  <c:v>545.05999999999995</c:v>
                </c:pt>
                <c:pt idx="31">
                  <c:v>543.44000000000005</c:v>
                </c:pt>
                <c:pt idx="32">
                  <c:v>544.62</c:v>
                </c:pt>
                <c:pt idx="33">
                  <c:v>543.79999999999995</c:v>
                </c:pt>
                <c:pt idx="34">
                  <c:v>541.67999999999995</c:v>
                </c:pt>
                <c:pt idx="35">
                  <c:v>543.46</c:v>
                </c:pt>
                <c:pt idx="36">
                  <c:v>537.54999999999995</c:v>
                </c:pt>
                <c:pt idx="37">
                  <c:v>539.05999999999995</c:v>
                </c:pt>
                <c:pt idx="38">
                  <c:v>540.97</c:v>
                </c:pt>
                <c:pt idx="39">
                  <c:v>541.98</c:v>
                </c:pt>
                <c:pt idx="40">
                  <c:v>543.19000000000005</c:v>
                </c:pt>
                <c:pt idx="41">
                  <c:v>550.4</c:v>
                </c:pt>
                <c:pt idx="42">
                  <c:v>553.49</c:v>
                </c:pt>
                <c:pt idx="43">
                  <c:v>552.83000000000004</c:v>
                </c:pt>
                <c:pt idx="44">
                  <c:v>561.45000000000005</c:v>
                </c:pt>
                <c:pt idx="45">
                  <c:v>569.41999999999996</c:v>
                </c:pt>
                <c:pt idx="46">
                  <c:v>569.07000000000005</c:v>
                </c:pt>
                <c:pt idx="47">
                  <c:v>564.55999999999995</c:v>
                </c:pt>
                <c:pt idx="48">
                  <c:v>558.53</c:v>
                </c:pt>
                <c:pt idx="49">
                  <c:v>548.89</c:v>
                </c:pt>
                <c:pt idx="50">
                  <c:v>541.89</c:v>
                </c:pt>
                <c:pt idx="51">
                  <c:v>539.32000000000005</c:v>
                </c:pt>
                <c:pt idx="52">
                  <c:v>539.75</c:v>
                </c:pt>
                <c:pt idx="53">
                  <c:v>537.94000000000005</c:v>
                </c:pt>
                <c:pt idx="54">
                  <c:v>538.16</c:v>
                </c:pt>
                <c:pt idx="55">
                  <c:v>538.20000000000005</c:v>
                </c:pt>
                <c:pt idx="56">
                  <c:v>540.07000000000005</c:v>
                </c:pt>
                <c:pt idx="57">
                  <c:v>538.91999999999996</c:v>
                </c:pt>
                <c:pt idx="58">
                  <c:v>541.6</c:v>
                </c:pt>
                <c:pt idx="59">
                  <c:v>542.74</c:v>
                </c:pt>
                <c:pt idx="60">
                  <c:v>539.21</c:v>
                </c:pt>
                <c:pt idx="61">
                  <c:v>536.26</c:v>
                </c:pt>
                <c:pt idx="62">
                  <c:v>531.61</c:v>
                </c:pt>
                <c:pt idx="63">
                  <c:v>528.26</c:v>
                </c:pt>
                <c:pt idx="64">
                  <c:v>523.20000000000005</c:v>
                </c:pt>
                <c:pt idx="65">
                  <c:v>519.51</c:v>
                </c:pt>
                <c:pt idx="66">
                  <c:v>517.79</c:v>
                </c:pt>
                <c:pt idx="67">
                  <c:v>518.15</c:v>
                </c:pt>
                <c:pt idx="68">
                  <c:v>514.20000000000005</c:v>
                </c:pt>
                <c:pt idx="69">
                  <c:v>511.45</c:v>
                </c:pt>
                <c:pt idx="70">
                  <c:v>514.17999999999995</c:v>
                </c:pt>
                <c:pt idx="71">
                  <c:v>509.53</c:v>
                </c:pt>
                <c:pt idx="72">
                  <c:v>509.11</c:v>
                </c:pt>
                <c:pt idx="73">
                  <c:v>508.07</c:v>
                </c:pt>
                <c:pt idx="74">
                  <c:v>509.33</c:v>
                </c:pt>
                <c:pt idx="75">
                  <c:v>509.82</c:v>
                </c:pt>
                <c:pt idx="76">
                  <c:v>505.36</c:v>
                </c:pt>
                <c:pt idx="77">
                  <c:v>500.53</c:v>
                </c:pt>
                <c:pt idx="78">
                  <c:v>495.05</c:v>
                </c:pt>
                <c:pt idx="79">
                  <c:v>487.9</c:v>
                </c:pt>
                <c:pt idx="80">
                  <c:v>479.32</c:v>
                </c:pt>
                <c:pt idx="81">
                  <c:v>478.91</c:v>
                </c:pt>
                <c:pt idx="82">
                  <c:v>473.26</c:v>
                </c:pt>
                <c:pt idx="83">
                  <c:v>473.51</c:v>
                </c:pt>
                <c:pt idx="84">
                  <c:v>478.59</c:v>
                </c:pt>
                <c:pt idx="85">
                  <c:v>492.31</c:v>
                </c:pt>
                <c:pt idx="86">
                  <c:v>502.08</c:v>
                </c:pt>
                <c:pt idx="87">
                  <c:v>498.82</c:v>
                </c:pt>
                <c:pt idx="88">
                  <c:v>492.22</c:v>
                </c:pt>
                <c:pt idx="89">
                  <c:v>480.24</c:v>
                </c:pt>
                <c:pt idx="90">
                  <c:v>473.68</c:v>
                </c:pt>
                <c:pt idx="91">
                  <c:v>474.78</c:v>
                </c:pt>
                <c:pt idx="92">
                  <c:v>478.29</c:v>
                </c:pt>
                <c:pt idx="93">
                  <c:v>481.19</c:v>
                </c:pt>
                <c:pt idx="94">
                  <c:v>484.07</c:v>
                </c:pt>
                <c:pt idx="95">
                  <c:v>485.74</c:v>
                </c:pt>
                <c:pt idx="96">
                  <c:v>486.58</c:v>
                </c:pt>
                <c:pt idx="97">
                  <c:v>484.71</c:v>
                </c:pt>
                <c:pt idx="98">
                  <c:v>480.77</c:v>
                </c:pt>
                <c:pt idx="99">
                  <c:v>479.19</c:v>
                </c:pt>
                <c:pt idx="100">
                  <c:v>479.46</c:v>
                </c:pt>
                <c:pt idx="101">
                  <c:v>484.4</c:v>
                </c:pt>
                <c:pt idx="102">
                  <c:v>478.9</c:v>
                </c:pt>
                <c:pt idx="103">
                  <c:v>477.59</c:v>
                </c:pt>
                <c:pt idx="104">
                  <c:v>473.98</c:v>
                </c:pt>
                <c:pt idx="105">
                  <c:v>472.59</c:v>
                </c:pt>
                <c:pt idx="106">
                  <c:v>469.39</c:v>
                </c:pt>
                <c:pt idx="107">
                  <c:v>463.11</c:v>
                </c:pt>
                <c:pt idx="108">
                  <c:v>461.63</c:v>
                </c:pt>
                <c:pt idx="109">
                  <c:v>457.46</c:v>
                </c:pt>
                <c:pt idx="110">
                  <c:v>446.89</c:v>
                </c:pt>
                <c:pt idx="111">
                  <c:v>438.19</c:v>
                </c:pt>
                <c:pt idx="112">
                  <c:v>437.93</c:v>
                </c:pt>
                <c:pt idx="113">
                  <c:v>444.75</c:v>
                </c:pt>
                <c:pt idx="114">
                  <c:v>444.67</c:v>
                </c:pt>
                <c:pt idx="115">
                  <c:v>447.29</c:v>
                </c:pt>
                <c:pt idx="116">
                  <c:v>443.47</c:v>
                </c:pt>
                <c:pt idx="117">
                  <c:v>440.07</c:v>
                </c:pt>
                <c:pt idx="118">
                  <c:v>434.08</c:v>
                </c:pt>
                <c:pt idx="119">
                  <c:v>431.48</c:v>
                </c:pt>
                <c:pt idx="120">
                  <c:v>430.54</c:v>
                </c:pt>
                <c:pt idx="121">
                  <c:v>433.52</c:v>
                </c:pt>
                <c:pt idx="122">
                  <c:v>431.95</c:v>
                </c:pt>
                <c:pt idx="123">
                  <c:v>429.75</c:v>
                </c:pt>
                <c:pt idx="124">
                  <c:v>423.54</c:v>
                </c:pt>
                <c:pt idx="125">
                  <c:v>426.35</c:v>
                </c:pt>
                <c:pt idx="126">
                  <c:v>425.9</c:v>
                </c:pt>
                <c:pt idx="127">
                  <c:v>416.32</c:v>
                </c:pt>
                <c:pt idx="128">
                  <c:v>417.16</c:v>
                </c:pt>
                <c:pt idx="129">
                  <c:v>416.5</c:v>
                </c:pt>
                <c:pt idx="130">
                  <c:v>415.6</c:v>
                </c:pt>
                <c:pt idx="131">
                  <c:v>411.9</c:v>
                </c:pt>
                <c:pt idx="132">
                  <c:v>414.23</c:v>
                </c:pt>
                <c:pt idx="133">
                  <c:v>413.17</c:v>
                </c:pt>
                <c:pt idx="134">
                  <c:v>415.86</c:v>
                </c:pt>
                <c:pt idx="135">
                  <c:v>421.48</c:v>
                </c:pt>
                <c:pt idx="136">
                  <c:v>425.94</c:v>
                </c:pt>
                <c:pt idx="137">
                  <c:v>423.66</c:v>
                </c:pt>
                <c:pt idx="138">
                  <c:v>422.76</c:v>
                </c:pt>
                <c:pt idx="139">
                  <c:v>420.08</c:v>
                </c:pt>
                <c:pt idx="140">
                  <c:v>420.86</c:v>
                </c:pt>
                <c:pt idx="141">
                  <c:v>415.57</c:v>
                </c:pt>
                <c:pt idx="142">
                  <c:v>414.17</c:v>
                </c:pt>
                <c:pt idx="143">
                  <c:v>412.14</c:v>
                </c:pt>
                <c:pt idx="144">
                  <c:v>417.45</c:v>
                </c:pt>
                <c:pt idx="145">
                  <c:v>417.8</c:v>
                </c:pt>
                <c:pt idx="146">
                  <c:v>416.17</c:v>
                </c:pt>
                <c:pt idx="147">
                  <c:v>414.1</c:v>
                </c:pt>
                <c:pt idx="148">
                  <c:v>413.66</c:v>
                </c:pt>
                <c:pt idx="149">
                  <c:v>415.64</c:v>
                </c:pt>
                <c:pt idx="150">
                  <c:v>414.38</c:v>
                </c:pt>
                <c:pt idx="151">
                  <c:v>415.5</c:v>
                </c:pt>
                <c:pt idx="152">
                  <c:v>415.48</c:v>
                </c:pt>
                <c:pt idx="153">
                  <c:v>419.78</c:v>
                </c:pt>
                <c:pt idx="154">
                  <c:v>417.56</c:v>
                </c:pt>
                <c:pt idx="155">
                  <c:v>414.31</c:v>
                </c:pt>
                <c:pt idx="156">
                  <c:v>411.41</c:v>
                </c:pt>
                <c:pt idx="157">
                  <c:v>412.94</c:v>
                </c:pt>
                <c:pt idx="158">
                  <c:v>412.81</c:v>
                </c:pt>
                <c:pt idx="159">
                  <c:v>407.5</c:v>
                </c:pt>
                <c:pt idx="160">
                  <c:v>405.95</c:v>
                </c:pt>
                <c:pt idx="161">
                  <c:v>401.85</c:v>
                </c:pt>
                <c:pt idx="162">
                  <c:v>401.63</c:v>
                </c:pt>
                <c:pt idx="163">
                  <c:v>403.97</c:v>
                </c:pt>
                <c:pt idx="164">
                  <c:v>405.31</c:v>
                </c:pt>
                <c:pt idx="165">
                  <c:v>404.63</c:v>
                </c:pt>
                <c:pt idx="166">
                  <c:v>406.11</c:v>
                </c:pt>
                <c:pt idx="167">
                  <c:v>403.63</c:v>
                </c:pt>
                <c:pt idx="168">
                  <c:v>405.35</c:v>
                </c:pt>
                <c:pt idx="169">
                  <c:v>404.47</c:v>
                </c:pt>
                <c:pt idx="170">
                  <c:v>401.99</c:v>
                </c:pt>
                <c:pt idx="171">
                  <c:v>401.97</c:v>
                </c:pt>
                <c:pt idx="172">
                  <c:v>400.93</c:v>
                </c:pt>
                <c:pt idx="173">
                  <c:v>405.47</c:v>
                </c:pt>
                <c:pt idx="174">
                  <c:v>408.32</c:v>
                </c:pt>
                <c:pt idx="175">
                  <c:v>411.11</c:v>
                </c:pt>
                <c:pt idx="176">
                  <c:v>412.93</c:v>
                </c:pt>
                <c:pt idx="177">
                  <c:v>407.01</c:v>
                </c:pt>
                <c:pt idx="178">
                  <c:v>410.4</c:v>
                </c:pt>
                <c:pt idx="179">
                  <c:v>415.35</c:v>
                </c:pt>
                <c:pt idx="180">
                  <c:v>418.09</c:v>
                </c:pt>
                <c:pt idx="181">
                  <c:v>418.13</c:v>
                </c:pt>
                <c:pt idx="182">
                  <c:v>412.56</c:v>
                </c:pt>
                <c:pt idx="183">
                  <c:v>406.03</c:v>
                </c:pt>
                <c:pt idx="184">
                  <c:v>398.31</c:v>
                </c:pt>
                <c:pt idx="185">
                  <c:v>394.53</c:v>
                </c:pt>
                <c:pt idx="186">
                  <c:v>390.29</c:v>
                </c:pt>
                <c:pt idx="187">
                  <c:v>394.24</c:v>
                </c:pt>
                <c:pt idx="188">
                  <c:v>396.08</c:v>
                </c:pt>
                <c:pt idx="189">
                  <c:v>397.24</c:v>
                </c:pt>
                <c:pt idx="190">
                  <c:v>402.22</c:v>
                </c:pt>
                <c:pt idx="191">
                  <c:v>402.62</c:v>
                </c:pt>
                <c:pt idx="192">
                  <c:v>400.8</c:v>
                </c:pt>
                <c:pt idx="193">
                  <c:v>396.27</c:v>
                </c:pt>
                <c:pt idx="194">
                  <c:v>391.89</c:v>
                </c:pt>
                <c:pt idx="195">
                  <c:v>392.67</c:v>
                </c:pt>
                <c:pt idx="196">
                  <c:v>392.3</c:v>
                </c:pt>
                <c:pt idx="197">
                  <c:v>392.76</c:v>
                </c:pt>
                <c:pt idx="198">
                  <c:v>393.11</c:v>
                </c:pt>
                <c:pt idx="199">
                  <c:v>393.99</c:v>
                </c:pt>
                <c:pt idx="200">
                  <c:v>396.73</c:v>
                </c:pt>
                <c:pt idx="201">
                  <c:v>395.14</c:v>
                </c:pt>
                <c:pt idx="202">
                  <c:v>395.76</c:v>
                </c:pt>
                <c:pt idx="203">
                  <c:v>392.85</c:v>
                </c:pt>
                <c:pt idx="204">
                  <c:v>395.09</c:v>
                </c:pt>
                <c:pt idx="205">
                  <c:v>395.26</c:v>
                </c:pt>
                <c:pt idx="206">
                  <c:v>400.3</c:v>
                </c:pt>
                <c:pt idx="207">
                  <c:v>398.17</c:v>
                </c:pt>
                <c:pt idx="208">
                  <c:v>393.43</c:v>
                </c:pt>
                <c:pt idx="209">
                  <c:v>392.83</c:v>
                </c:pt>
                <c:pt idx="210">
                  <c:v>392.58</c:v>
                </c:pt>
                <c:pt idx="211">
                  <c:v>391.42</c:v>
                </c:pt>
                <c:pt idx="212">
                  <c:v>385.18</c:v>
                </c:pt>
                <c:pt idx="213">
                  <c:v>387.25</c:v>
                </c:pt>
                <c:pt idx="214">
                  <c:v>395.27</c:v>
                </c:pt>
                <c:pt idx="215">
                  <c:v>395.93</c:v>
                </c:pt>
                <c:pt idx="216">
                  <c:v>396.55</c:v>
                </c:pt>
                <c:pt idx="217">
                  <c:v>393.25</c:v>
                </c:pt>
                <c:pt idx="218">
                  <c:v>406.42</c:v>
                </c:pt>
                <c:pt idx="219">
                  <c:v>407.45</c:v>
                </c:pt>
                <c:pt idx="220">
                  <c:v>412.93</c:v>
                </c:pt>
                <c:pt idx="221">
                  <c:v>412.06</c:v>
                </c:pt>
                <c:pt idx="222">
                  <c:v>408.98</c:v>
                </c:pt>
                <c:pt idx="223">
                  <c:v>409.81</c:v>
                </c:pt>
                <c:pt idx="224">
                  <c:v>404.51</c:v>
                </c:pt>
                <c:pt idx="225">
                  <c:v>405.96</c:v>
                </c:pt>
                <c:pt idx="226">
                  <c:v>407.21</c:v>
                </c:pt>
                <c:pt idx="227">
                  <c:v>411.34</c:v>
                </c:pt>
                <c:pt idx="228">
                  <c:v>411.29</c:v>
                </c:pt>
                <c:pt idx="229">
                  <c:v>414.65</c:v>
                </c:pt>
                <c:pt idx="230">
                  <c:v>410.25</c:v>
                </c:pt>
                <c:pt idx="231">
                  <c:v>408.89</c:v>
                </c:pt>
                <c:pt idx="232">
                  <c:v>411.92</c:v>
                </c:pt>
                <c:pt idx="233">
                  <c:v>416.07</c:v>
                </c:pt>
                <c:pt idx="234">
                  <c:v>417.09</c:v>
                </c:pt>
                <c:pt idx="235">
                  <c:v>415.41</c:v>
                </c:pt>
                <c:pt idx="236">
                  <c:v>415.43</c:v>
                </c:pt>
                <c:pt idx="237">
                  <c:v>415.38</c:v>
                </c:pt>
                <c:pt idx="238">
                  <c:v>417.56</c:v>
                </c:pt>
                <c:pt idx="239">
                  <c:v>417.8</c:v>
                </c:pt>
                <c:pt idx="240">
                  <c:v>417.31</c:v>
                </c:pt>
                <c:pt idx="241">
                  <c:v>420.34</c:v>
                </c:pt>
                <c:pt idx="242">
                  <c:v>418.51</c:v>
                </c:pt>
                <c:pt idx="243">
                  <c:v>418.95</c:v>
                </c:pt>
                <c:pt idx="244">
                  <c:v>418.66</c:v>
                </c:pt>
                <c:pt idx="245">
                  <c:v>418.5</c:v>
                </c:pt>
                <c:pt idx="246">
                  <c:v>418.2</c:v>
                </c:pt>
                <c:pt idx="247">
                  <c:v>418.74</c:v>
                </c:pt>
                <c:pt idx="248">
                  <c:v>418.19</c:v>
                </c:pt>
                <c:pt idx="249">
                  <c:v>419.07</c:v>
                </c:pt>
                <c:pt idx="250">
                  <c:v>419.81</c:v>
                </c:pt>
                <c:pt idx="251">
                  <c:v>418.12</c:v>
                </c:pt>
                <c:pt idx="252">
                  <c:v>418.43</c:v>
                </c:pt>
                <c:pt idx="253">
                  <c:v>420.06</c:v>
                </c:pt>
                <c:pt idx="254">
                  <c:v>415.61</c:v>
                </c:pt>
                <c:pt idx="255">
                  <c:v>418.95</c:v>
                </c:pt>
                <c:pt idx="256">
                  <c:v>419.18</c:v>
                </c:pt>
                <c:pt idx="257">
                  <c:v>421.43</c:v>
                </c:pt>
                <c:pt idx="258">
                  <c:v>424.21</c:v>
                </c:pt>
                <c:pt idx="259">
                  <c:v>425.58</c:v>
                </c:pt>
                <c:pt idx="260">
                  <c:v>426.43</c:v>
                </c:pt>
                <c:pt idx="261">
                  <c:v>429.91</c:v>
                </c:pt>
                <c:pt idx="262">
                  <c:v>429.77</c:v>
                </c:pt>
                <c:pt idx="263">
                  <c:v>429.5</c:v>
                </c:pt>
                <c:pt idx="264">
                  <c:v>430.09</c:v>
                </c:pt>
                <c:pt idx="265">
                  <c:v>429.23</c:v>
                </c:pt>
                <c:pt idx="266">
                  <c:v>429.54</c:v>
                </c:pt>
                <c:pt idx="267">
                  <c:v>432.44</c:v>
                </c:pt>
                <c:pt idx="268">
                  <c:v>430.53</c:v>
                </c:pt>
                <c:pt idx="269">
                  <c:v>430.32</c:v>
                </c:pt>
                <c:pt idx="270">
                  <c:v>431.46</c:v>
                </c:pt>
                <c:pt idx="271">
                  <c:v>431.27</c:v>
                </c:pt>
                <c:pt idx="272">
                  <c:v>431.87</c:v>
                </c:pt>
                <c:pt idx="273">
                  <c:v>428.27</c:v>
                </c:pt>
                <c:pt idx="274">
                  <c:v>430.96</c:v>
                </c:pt>
                <c:pt idx="275">
                  <c:v>434.97</c:v>
                </c:pt>
                <c:pt idx="276">
                  <c:v>433.59</c:v>
                </c:pt>
                <c:pt idx="277">
                  <c:v>426.96</c:v>
                </c:pt>
                <c:pt idx="278">
                  <c:v>424.11</c:v>
                </c:pt>
                <c:pt idx="279">
                  <c:v>425.39</c:v>
                </c:pt>
                <c:pt idx="280">
                  <c:v>426.6</c:v>
                </c:pt>
                <c:pt idx="281">
                  <c:v>423.26</c:v>
                </c:pt>
                <c:pt idx="282">
                  <c:v>421.57</c:v>
                </c:pt>
                <c:pt idx="283">
                  <c:v>423.78</c:v>
                </c:pt>
                <c:pt idx="284">
                  <c:v>421.71</c:v>
                </c:pt>
                <c:pt idx="285">
                  <c:v>421.26</c:v>
                </c:pt>
                <c:pt idx="286">
                  <c:v>417.96</c:v>
                </c:pt>
                <c:pt idx="287">
                  <c:v>419.3</c:v>
                </c:pt>
                <c:pt idx="288">
                  <c:v>417.06</c:v>
                </c:pt>
                <c:pt idx="289">
                  <c:v>414.96</c:v>
                </c:pt>
                <c:pt idx="290">
                  <c:v>413.41</c:v>
                </c:pt>
                <c:pt idx="291">
                  <c:v>412.28</c:v>
                </c:pt>
                <c:pt idx="292">
                  <c:v>411.12</c:v>
                </c:pt>
                <c:pt idx="293">
                  <c:v>413.4</c:v>
                </c:pt>
                <c:pt idx="294">
                  <c:v>414.88</c:v>
                </c:pt>
                <c:pt idx="295">
                  <c:v>412.87</c:v>
                </c:pt>
                <c:pt idx="296">
                  <c:v>412.08</c:v>
                </c:pt>
                <c:pt idx="297">
                  <c:v>412.85</c:v>
                </c:pt>
                <c:pt idx="298">
                  <c:v>414.21</c:v>
                </c:pt>
                <c:pt idx="299">
                  <c:v>410.56</c:v>
                </c:pt>
                <c:pt idx="300">
                  <c:v>411</c:v>
                </c:pt>
                <c:pt idx="301">
                  <c:v>414.47</c:v>
                </c:pt>
                <c:pt idx="302">
                  <c:v>416.78</c:v>
                </c:pt>
                <c:pt idx="303">
                  <c:v>412.75</c:v>
                </c:pt>
                <c:pt idx="304">
                  <c:v>412.53</c:v>
                </c:pt>
                <c:pt idx="305">
                  <c:v>412.9</c:v>
                </c:pt>
                <c:pt idx="306">
                  <c:v>415.48</c:v>
                </c:pt>
                <c:pt idx="307">
                  <c:v>418.21</c:v>
                </c:pt>
                <c:pt idx="308">
                  <c:v>418.91</c:v>
                </c:pt>
                <c:pt idx="309">
                  <c:v>422.31</c:v>
                </c:pt>
                <c:pt idx="310">
                  <c:v>416.17</c:v>
                </c:pt>
                <c:pt idx="311">
                  <c:v>418.37</c:v>
                </c:pt>
                <c:pt idx="312">
                  <c:v>420.21</c:v>
                </c:pt>
                <c:pt idx="313">
                  <c:v>421.48</c:v>
                </c:pt>
                <c:pt idx="314">
                  <c:v>422.39</c:v>
                </c:pt>
                <c:pt idx="315">
                  <c:v>422.28</c:v>
                </c:pt>
              </c:numCache>
            </c:numRef>
          </c:val>
          <c:smooth val="0"/>
          <c:extLst>
            <c:ext xmlns:c16="http://schemas.microsoft.com/office/drawing/2014/chart" uri="{C3380CC4-5D6E-409C-BE32-E72D297353CC}">
              <c16:uniqueId val="{00000001-C52F-40BD-83E2-F4E1D95A1784}"/>
            </c:ext>
          </c:extLst>
        </c:ser>
        <c:dLbls>
          <c:showLegendKey val="0"/>
          <c:showVal val="0"/>
          <c:showCatName val="0"/>
          <c:showSerName val="0"/>
          <c:showPercent val="0"/>
          <c:showBubbleSize val="0"/>
        </c:dLbls>
        <c:marker val="1"/>
        <c:smooth val="0"/>
        <c:axId val="124635392"/>
        <c:axId val="124645376"/>
      </c:lineChart>
      <c:lineChart>
        <c:grouping val="standard"/>
        <c:varyColors val="0"/>
        <c:ser>
          <c:idx val="0"/>
          <c:order val="2"/>
          <c:tx>
            <c:strRef>
              <c:f>'Chart 56'!$D$1</c:f>
              <c:strCache>
                <c:ptCount val="1"/>
                <c:pt idx="0">
                  <c:v>RUB/AMD</c:v>
                </c:pt>
              </c:strCache>
            </c:strRef>
          </c:tx>
          <c:spPr>
            <a:ln w="19050" cap="rnd">
              <a:solidFill>
                <a:srgbClr val="002060"/>
              </a:solidFill>
              <a:round/>
            </a:ln>
            <a:effectLst/>
          </c:spPr>
          <c:marker>
            <c:symbol val="none"/>
          </c:marker>
          <c:cat>
            <c:numRef>
              <c:f>'Chart 56'!$A$503:$A$818</c:f>
              <c:numCache>
                <c:formatCode>m/d/yyyy</c:formatCode>
                <c:ptCount val="316"/>
                <c:pt idx="0">
                  <c:v>44564</c:v>
                </c:pt>
                <c:pt idx="1">
                  <c:v>44565</c:v>
                </c:pt>
                <c:pt idx="2">
                  <c:v>44566</c:v>
                </c:pt>
                <c:pt idx="3">
                  <c:v>44568</c:v>
                </c:pt>
                <c:pt idx="4">
                  <c:v>44571</c:v>
                </c:pt>
                <c:pt idx="5">
                  <c:v>44572</c:v>
                </c:pt>
                <c:pt idx="6">
                  <c:v>44573</c:v>
                </c:pt>
                <c:pt idx="7">
                  <c:v>44574</c:v>
                </c:pt>
                <c:pt idx="8">
                  <c:v>44575</c:v>
                </c:pt>
                <c:pt idx="9">
                  <c:v>44578</c:v>
                </c:pt>
                <c:pt idx="10">
                  <c:v>44579</c:v>
                </c:pt>
                <c:pt idx="11">
                  <c:v>44580</c:v>
                </c:pt>
                <c:pt idx="12">
                  <c:v>44581</c:v>
                </c:pt>
                <c:pt idx="13">
                  <c:v>44582</c:v>
                </c:pt>
                <c:pt idx="14">
                  <c:v>44585</c:v>
                </c:pt>
                <c:pt idx="15">
                  <c:v>44586</c:v>
                </c:pt>
                <c:pt idx="16">
                  <c:v>44587</c:v>
                </c:pt>
                <c:pt idx="17">
                  <c:v>44588</c:v>
                </c:pt>
                <c:pt idx="18">
                  <c:v>44592</c:v>
                </c:pt>
                <c:pt idx="19">
                  <c:v>44593</c:v>
                </c:pt>
                <c:pt idx="20">
                  <c:v>44594</c:v>
                </c:pt>
                <c:pt idx="21">
                  <c:v>44595</c:v>
                </c:pt>
                <c:pt idx="22">
                  <c:v>44596</c:v>
                </c:pt>
                <c:pt idx="23">
                  <c:v>44599</c:v>
                </c:pt>
                <c:pt idx="24">
                  <c:v>44600</c:v>
                </c:pt>
                <c:pt idx="25">
                  <c:v>44601</c:v>
                </c:pt>
                <c:pt idx="26">
                  <c:v>44602</c:v>
                </c:pt>
                <c:pt idx="27">
                  <c:v>44603</c:v>
                </c:pt>
                <c:pt idx="28">
                  <c:v>44606</c:v>
                </c:pt>
                <c:pt idx="29">
                  <c:v>44607</c:v>
                </c:pt>
                <c:pt idx="30">
                  <c:v>44608</c:v>
                </c:pt>
                <c:pt idx="31">
                  <c:v>44609</c:v>
                </c:pt>
                <c:pt idx="32">
                  <c:v>44610</c:v>
                </c:pt>
                <c:pt idx="33">
                  <c:v>44613</c:v>
                </c:pt>
                <c:pt idx="34">
                  <c:v>44614</c:v>
                </c:pt>
                <c:pt idx="35">
                  <c:v>44615</c:v>
                </c:pt>
                <c:pt idx="36">
                  <c:v>44616</c:v>
                </c:pt>
                <c:pt idx="37">
                  <c:v>44617</c:v>
                </c:pt>
                <c:pt idx="38">
                  <c:v>44620</c:v>
                </c:pt>
                <c:pt idx="39">
                  <c:v>44621</c:v>
                </c:pt>
                <c:pt idx="40">
                  <c:v>44622</c:v>
                </c:pt>
                <c:pt idx="41">
                  <c:v>44623</c:v>
                </c:pt>
                <c:pt idx="42">
                  <c:v>44624</c:v>
                </c:pt>
                <c:pt idx="43">
                  <c:v>44627</c:v>
                </c:pt>
                <c:pt idx="44">
                  <c:v>44629</c:v>
                </c:pt>
                <c:pt idx="45">
                  <c:v>44630</c:v>
                </c:pt>
                <c:pt idx="46">
                  <c:v>44631</c:v>
                </c:pt>
                <c:pt idx="47">
                  <c:v>44634</c:v>
                </c:pt>
                <c:pt idx="48">
                  <c:v>44635</c:v>
                </c:pt>
                <c:pt idx="49">
                  <c:v>44636</c:v>
                </c:pt>
                <c:pt idx="50">
                  <c:v>44637</c:v>
                </c:pt>
                <c:pt idx="51">
                  <c:v>44638</c:v>
                </c:pt>
                <c:pt idx="52">
                  <c:v>44641</c:v>
                </c:pt>
                <c:pt idx="53">
                  <c:v>44642</c:v>
                </c:pt>
                <c:pt idx="54">
                  <c:v>44643</c:v>
                </c:pt>
                <c:pt idx="55">
                  <c:v>44644</c:v>
                </c:pt>
                <c:pt idx="56">
                  <c:v>44645</c:v>
                </c:pt>
                <c:pt idx="57">
                  <c:v>44648</c:v>
                </c:pt>
                <c:pt idx="58">
                  <c:v>44649</c:v>
                </c:pt>
                <c:pt idx="59">
                  <c:v>44650</c:v>
                </c:pt>
                <c:pt idx="60">
                  <c:v>44651</c:v>
                </c:pt>
                <c:pt idx="61">
                  <c:v>44652</c:v>
                </c:pt>
                <c:pt idx="62">
                  <c:v>44655</c:v>
                </c:pt>
                <c:pt idx="63">
                  <c:v>44656</c:v>
                </c:pt>
                <c:pt idx="64">
                  <c:v>44657</c:v>
                </c:pt>
                <c:pt idx="65">
                  <c:v>44658</c:v>
                </c:pt>
                <c:pt idx="66">
                  <c:v>44659</c:v>
                </c:pt>
                <c:pt idx="67">
                  <c:v>44662</c:v>
                </c:pt>
                <c:pt idx="68">
                  <c:v>44663</c:v>
                </c:pt>
                <c:pt idx="69">
                  <c:v>44664</c:v>
                </c:pt>
                <c:pt idx="70">
                  <c:v>44665</c:v>
                </c:pt>
                <c:pt idx="71">
                  <c:v>44666</c:v>
                </c:pt>
                <c:pt idx="72">
                  <c:v>44669</c:v>
                </c:pt>
                <c:pt idx="73">
                  <c:v>44670</c:v>
                </c:pt>
                <c:pt idx="74">
                  <c:v>44671</c:v>
                </c:pt>
                <c:pt idx="75">
                  <c:v>44672</c:v>
                </c:pt>
                <c:pt idx="76">
                  <c:v>44673</c:v>
                </c:pt>
                <c:pt idx="77">
                  <c:v>44676</c:v>
                </c:pt>
                <c:pt idx="78">
                  <c:v>44677</c:v>
                </c:pt>
                <c:pt idx="79">
                  <c:v>44678</c:v>
                </c:pt>
                <c:pt idx="80">
                  <c:v>44679</c:v>
                </c:pt>
                <c:pt idx="81">
                  <c:v>44680</c:v>
                </c:pt>
                <c:pt idx="82">
                  <c:v>44683</c:v>
                </c:pt>
                <c:pt idx="83">
                  <c:v>44684</c:v>
                </c:pt>
                <c:pt idx="84">
                  <c:v>44685</c:v>
                </c:pt>
                <c:pt idx="85">
                  <c:v>44686</c:v>
                </c:pt>
                <c:pt idx="86">
                  <c:v>44687</c:v>
                </c:pt>
                <c:pt idx="87">
                  <c:v>44691</c:v>
                </c:pt>
                <c:pt idx="88">
                  <c:v>44692</c:v>
                </c:pt>
                <c:pt idx="89">
                  <c:v>44693</c:v>
                </c:pt>
                <c:pt idx="90">
                  <c:v>44694</c:v>
                </c:pt>
                <c:pt idx="91">
                  <c:v>44697</c:v>
                </c:pt>
                <c:pt idx="92">
                  <c:v>44698</c:v>
                </c:pt>
                <c:pt idx="93">
                  <c:v>44699</c:v>
                </c:pt>
                <c:pt idx="94">
                  <c:v>44700</c:v>
                </c:pt>
                <c:pt idx="95">
                  <c:v>44701</c:v>
                </c:pt>
                <c:pt idx="96">
                  <c:v>44704</c:v>
                </c:pt>
                <c:pt idx="97">
                  <c:v>44705</c:v>
                </c:pt>
                <c:pt idx="98">
                  <c:v>44706</c:v>
                </c:pt>
                <c:pt idx="99">
                  <c:v>44707</c:v>
                </c:pt>
                <c:pt idx="100">
                  <c:v>44708</c:v>
                </c:pt>
                <c:pt idx="101">
                  <c:v>44711</c:v>
                </c:pt>
                <c:pt idx="102">
                  <c:v>44712</c:v>
                </c:pt>
                <c:pt idx="103">
                  <c:v>44713</c:v>
                </c:pt>
                <c:pt idx="104">
                  <c:v>44714</c:v>
                </c:pt>
                <c:pt idx="105">
                  <c:v>44715</c:v>
                </c:pt>
                <c:pt idx="106">
                  <c:v>44718</c:v>
                </c:pt>
                <c:pt idx="107">
                  <c:v>44719</c:v>
                </c:pt>
                <c:pt idx="108">
                  <c:v>44720</c:v>
                </c:pt>
                <c:pt idx="109">
                  <c:v>44721</c:v>
                </c:pt>
                <c:pt idx="110">
                  <c:v>44722</c:v>
                </c:pt>
                <c:pt idx="111">
                  <c:v>44725</c:v>
                </c:pt>
                <c:pt idx="112">
                  <c:v>44726</c:v>
                </c:pt>
                <c:pt idx="113">
                  <c:v>44727</c:v>
                </c:pt>
                <c:pt idx="114">
                  <c:v>44728</c:v>
                </c:pt>
                <c:pt idx="115">
                  <c:v>44729</c:v>
                </c:pt>
                <c:pt idx="116">
                  <c:v>44732</c:v>
                </c:pt>
                <c:pt idx="117">
                  <c:v>44733</c:v>
                </c:pt>
                <c:pt idx="118">
                  <c:v>44734</c:v>
                </c:pt>
                <c:pt idx="119">
                  <c:v>44735</c:v>
                </c:pt>
                <c:pt idx="120">
                  <c:v>44736</c:v>
                </c:pt>
                <c:pt idx="121">
                  <c:v>44739</c:v>
                </c:pt>
                <c:pt idx="122">
                  <c:v>44740</c:v>
                </c:pt>
                <c:pt idx="123">
                  <c:v>44741</c:v>
                </c:pt>
                <c:pt idx="124">
                  <c:v>44742</c:v>
                </c:pt>
                <c:pt idx="125">
                  <c:v>44743</c:v>
                </c:pt>
                <c:pt idx="126">
                  <c:v>44746</c:v>
                </c:pt>
                <c:pt idx="127">
                  <c:v>44748</c:v>
                </c:pt>
                <c:pt idx="128">
                  <c:v>44749</c:v>
                </c:pt>
                <c:pt idx="129">
                  <c:v>44750</c:v>
                </c:pt>
                <c:pt idx="130">
                  <c:v>44753</c:v>
                </c:pt>
                <c:pt idx="131">
                  <c:v>44754</c:v>
                </c:pt>
                <c:pt idx="132">
                  <c:v>44755</c:v>
                </c:pt>
                <c:pt idx="133">
                  <c:v>44756</c:v>
                </c:pt>
                <c:pt idx="134">
                  <c:v>44757</c:v>
                </c:pt>
                <c:pt idx="135">
                  <c:v>44760</c:v>
                </c:pt>
                <c:pt idx="136">
                  <c:v>44761</c:v>
                </c:pt>
                <c:pt idx="137">
                  <c:v>44762</c:v>
                </c:pt>
                <c:pt idx="138">
                  <c:v>44763</c:v>
                </c:pt>
                <c:pt idx="139">
                  <c:v>44764</c:v>
                </c:pt>
                <c:pt idx="140">
                  <c:v>44767</c:v>
                </c:pt>
                <c:pt idx="141">
                  <c:v>44768</c:v>
                </c:pt>
                <c:pt idx="142">
                  <c:v>44769</c:v>
                </c:pt>
                <c:pt idx="143">
                  <c:v>44770</c:v>
                </c:pt>
                <c:pt idx="144">
                  <c:v>44771</c:v>
                </c:pt>
                <c:pt idx="145">
                  <c:v>44774</c:v>
                </c:pt>
                <c:pt idx="146">
                  <c:v>44775</c:v>
                </c:pt>
                <c:pt idx="147">
                  <c:v>44776</c:v>
                </c:pt>
                <c:pt idx="148">
                  <c:v>44777</c:v>
                </c:pt>
                <c:pt idx="149">
                  <c:v>44778</c:v>
                </c:pt>
                <c:pt idx="150">
                  <c:v>44781</c:v>
                </c:pt>
                <c:pt idx="151">
                  <c:v>44782</c:v>
                </c:pt>
                <c:pt idx="152">
                  <c:v>44783</c:v>
                </c:pt>
                <c:pt idx="153">
                  <c:v>44784</c:v>
                </c:pt>
                <c:pt idx="154">
                  <c:v>44785</c:v>
                </c:pt>
                <c:pt idx="155">
                  <c:v>44788</c:v>
                </c:pt>
                <c:pt idx="156">
                  <c:v>44789</c:v>
                </c:pt>
                <c:pt idx="157">
                  <c:v>44790</c:v>
                </c:pt>
                <c:pt idx="158">
                  <c:v>44791</c:v>
                </c:pt>
                <c:pt idx="159">
                  <c:v>44792</c:v>
                </c:pt>
                <c:pt idx="160">
                  <c:v>44795</c:v>
                </c:pt>
                <c:pt idx="161">
                  <c:v>44796</c:v>
                </c:pt>
                <c:pt idx="162">
                  <c:v>44797</c:v>
                </c:pt>
                <c:pt idx="163">
                  <c:v>44798</c:v>
                </c:pt>
                <c:pt idx="164">
                  <c:v>44799</c:v>
                </c:pt>
                <c:pt idx="165">
                  <c:v>44802</c:v>
                </c:pt>
                <c:pt idx="166">
                  <c:v>44803</c:v>
                </c:pt>
                <c:pt idx="167">
                  <c:v>44804</c:v>
                </c:pt>
                <c:pt idx="168">
                  <c:v>44805</c:v>
                </c:pt>
                <c:pt idx="169">
                  <c:v>44806</c:v>
                </c:pt>
                <c:pt idx="170">
                  <c:v>44809</c:v>
                </c:pt>
                <c:pt idx="171">
                  <c:v>44810</c:v>
                </c:pt>
                <c:pt idx="172">
                  <c:v>44811</c:v>
                </c:pt>
                <c:pt idx="173">
                  <c:v>44812</c:v>
                </c:pt>
                <c:pt idx="174">
                  <c:v>44813</c:v>
                </c:pt>
                <c:pt idx="175">
                  <c:v>44816</c:v>
                </c:pt>
                <c:pt idx="176">
                  <c:v>44817</c:v>
                </c:pt>
                <c:pt idx="177">
                  <c:v>44818</c:v>
                </c:pt>
                <c:pt idx="178">
                  <c:v>44819</c:v>
                </c:pt>
                <c:pt idx="179">
                  <c:v>44820</c:v>
                </c:pt>
                <c:pt idx="180">
                  <c:v>44823</c:v>
                </c:pt>
                <c:pt idx="181">
                  <c:v>44824</c:v>
                </c:pt>
                <c:pt idx="182">
                  <c:v>44826</c:v>
                </c:pt>
                <c:pt idx="183">
                  <c:v>44827</c:v>
                </c:pt>
                <c:pt idx="184">
                  <c:v>44830</c:v>
                </c:pt>
                <c:pt idx="185">
                  <c:v>44831</c:v>
                </c:pt>
                <c:pt idx="186">
                  <c:v>44832</c:v>
                </c:pt>
                <c:pt idx="187">
                  <c:v>44833</c:v>
                </c:pt>
                <c:pt idx="188">
                  <c:v>44834</c:v>
                </c:pt>
                <c:pt idx="189">
                  <c:v>44837</c:v>
                </c:pt>
                <c:pt idx="190">
                  <c:v>44838</c:v>
                </c:pt>
                <c:pt idx="191">
                  <c:v>44839</c:v>
                </c:pt>
                <c:pt idx="192">
                  <c:v>44840</c:v>
                </c:pt>
                <c:pt idx="193">
                  <c:v>44841</c:v>
                </c:pt>
                <c:pt idx="194">
                  <c:v>44844</c:v>
                </c:pt>
                <c:pt idx="195">
                  <c:v>44845</c:v>
                </c:pt>
                <c:pt idx="196">
                  <c:v>44846</c:v>
                </c:pt>
                <c:pt idx="197">
                  <c:v>44847</c:v>
                </c:pt>
                <c:pt idx="198">
                  <c:v>44848</c:v>
                </c:pt>
                <c:pt idx="199">
                  <c:v>44851</c:v>
                </c:pt>
                <c:pt idx="200">
                  <c:v>44852</c:v>
                </c:pt>
                <c:pt idx="201">
                  <c:v>44853</c:v>
                </c:pt>
                <c:pt idx="202">
                  <c:v>44854</c:v>
                </c:pt>
                <c:pt idx="203">
                  <c:v>44855</c:v>
                </c:pt>
                <c:pt idx="204">
                  <c:v>44858</c:v>
                </c:pt>
                <c:pt idx="205">
                  <c:v>44859</c:v>
                </c:pt>
                <c:pt idx="206">
                  <c:v>44860</c:v>
                </c:pt>
                <c:pt idx="207">
                  <c:v>44861</c:v>
                </c:pt>
                <c:pt idx="208">
                  <c:v>44862</c:v>
                </c:pt>
                <c:pt idx="209">
                  <c:v>44865</c:v>
                </c:pt>
                <c:pt idx="210">
                  <c:v>44866</c:v>
                </c:pt>
                <c:pt idx="211">
                  <c:v>44867</c:v>
                </c:pt>
                <c:pt idx="212">
                  <c:v>44868</c:v>
                </c:pt>
                <c:pt idx="213">
                  <c:v>44869</c:v>
                </c:pt>
                <c:pt idx="214">
                  <c:v>44872</c:v>
                </c:pt>
                <c:pt idx="215">
                  <c:v>44873</c:v>
                </c:pt>
                <c:pt idx="216">
                  <c:v>44874</c:v>
                </c:pt>
                <c:pt idx="217">
                  <c:v>44875</c:v>
                </c:pt>
                <c:pt idx="218">
                  <c:v>44876</c:v>
                </c:pt>
                <c:pt idx="219">
                  <c:v>44879</c:v>
                </c:pt>
                <c:pt idx="220">
                  <c:v>44880</c:v>
                </c:pt>
                <c:pt idx="221">
                  <c:v>44881</c:v>
                </c:pt>
                <c:pt idx="222">
                  <c:v>44882</c:v>
                </c:pt>
                <c:pt idx="223">
                  <c:v>44883</c:v>
                </c:pt>
                <c:pt idx="224">
                  <c:v>44886</c:v>
                </c:pt>
                <c:pt idx="225">
                  <c:v>44887</c:v>
                </c:pt>
                <c:pt idx="226">
                  <c:v>44888</c:v>
                </c:pt>
                <c:pt idx="227">
                  <c:v>44889</c:v>
                </c:pt>
                <c:pt idx="228">
                  <c:v>44890</c:v>
                </c:pt>
                <c:pt idx="229">
                  <c:v>44893</c:v>
                </c:pt>
                <c:pt idx="230">
                  <c:v>44894</c:v>
                </c:pt>
                <c:pt idx="231">
                  <c:v>44895</c:v>
                </c:pt>
                <c:pt idx="232">
                  <c:v>44896</c:v>
                </c:pt>
                <c:pt idx="233">
                  <c:v>44897</c:v>
                </c:pt>
                <c:pt idx="234">
                  <c:v>44900</c:v>
                </c:pt>
                <c:pt idx="235">
                  <c:v>44901</c:v>
                </c:pt>
                <c:pt idx="236">
                  <c:v>44902</c:v>
                </c:pt>
                <c:pt idx="237">
                  <c:v>44903</c:v>
                </c:pt>
                <c:pt idx="238">
                  <c:v>44904</c:v>
                </c:pt>
                <c:pt idx="239">
                  <c:v>44907</c:v>
                </c:pt>
                <c:pt idx="240">
                  <c:v>44908</c:v>
                </c:pt>
                <c:pt idx="241">
                  <c:v>44909</c:v>
                </c:pt>
                <c:pt idx="242">
                  <c:v>44910</c:v>
                </c:pt>
                <c:pt idx="243">
                  <c:v>44911</c:v>
                </c:pt>
                <c:pt idx="244">
                  <c:v>44914</c:v>
                </c:pt>
                <c:pt idx="245">
                  <c:v>44915</c:v>
                </c:pt>
                <c:pt idx="246">
                  <c:v>44916</c:v>
                </c:pt>
                <c:pt idx="247">
                  <c:v>44917</c:v>
                </c:pt>
                <c:pt idx="248">
                  <c:v>44918</c:v>
                </c:pt>
                <c:pt idx="249">
                  <c:v>44921</c:v>
                </c:pt>
                <c:pt idx="250">
                  <c:v>44922</c:v>
                </c:pt>
                <c:pt idx="251">
                  <c:v>44923</c:v>
                </c:pt>
                <c:pt idx="252">
                  <c:v>44924</c:v>
                </c:pt>
                <c:pt idx="253">
                  <c:v>44925</c:v>
                </c:pt>
                <c:pt idx="254">
                  <c:v>44929</c:v>
                </c:pt>
                <c:pt idx="255">
                  <c:v>44930</c:v>
                </c:pt>
                <c:pt idx="256">
                  <c:v>44931</c:v>
                </c:pt>
                <c:pt idx="257">
                  <c:v>44935</c:v>
                </c:pt>
                <c:pt idx="258">
                  <c:v>44936</c:v>
                </c:pt>
                <c:pt idx="259">
                  <c:v>44937</c:v>
                </c:pt>
                <c:pt idx="260">
                  <c:v>44938</c:v>
                </c:pt>
                <c:pt idx="261">
                  <c:v>44939</c:v>
                </c:pt>
                <c:pt idx="262">
                  <c:v>44942</c:v>
                </c:pt>
                <c:pt idx="263">
                  <c:v>44943</c:v>
                </c:pt>
                <c:pt idx="264">
                  <c:v>44944</c:v>
                </c:pt>
                <c:pt idx="265">
                  <c:v>44945</c:v>
                </c:pt>
                <c:pt idx="266">
                  <c:v>44946</c:v>
                </c:pt>
                <c:pt idx="267">
                  <c:v>44949</c:v>
                </c:pt>
                <c:pt idx="268">
                  <c:v>44950</c:v>
                </c:pt>
                <c:pt idx="269">
                  <c:v>44951</c:v>
                </c:pt>
                <c:pt idx="270">
                  <c:v>44952</c:v>
                </c:pt>
                <c:pt idx="271">
                  <c:v>44953</c:v>
                </c:pt>
                <c:pt idx="272">
                  <c:v>44956</c:v>
                </c:pt>
                <c:pt idx="273">
                  <c:v>44957</c:v>
                </c:pt>
                <c:pt idx="274">
                  <c:v>44958</c:v>
                </c:pt>
                <c:pt idx="275">
                  <c:v>44959</c:v>
                </c:pt>
                <c:pt idx="276">
                  <c:v>44960</c:v>
                </c:pt>
                <c:pt idx="277">
                  <c:v>44963</c:v>
                </c:pt>
                <c:pt idx="278">
                  <c:v>44964</c:v>
                </c:pt>
                <c:pt idx="279">
                  <c:v>44965</c:v>
                </c:pt>
                <c:pt idx="280">
                  <c:v>44966</c:v>
                </c:pt>
                <c:pt idx="281">
                  <c:v>44967</c:v>
                </c:pt>
                <c:pt idx="282">
                  <c:v>44970</c:v>
                </c:pt>
                <c:pt idx="283">
                  <c:v>44971</c:v>
                </c:pt>
                <c:pt idx="284">
                  <c:v>44972</c:v>
                </c:pt>
                <c:pt idx="285">
                  <c:v>44973</c:v>
                </c:pt>
                <c:pt idx="286">
                  <c:v>44974</c:v>
                </c:pt>
                <c:pt idx="287">
                  <c:v>44977</c:v>
                </c:pt>
                <c:pt idx="288">
                  <c:v>44978</c:v>
                </c:pt>
                <c:pt idx="289">
                  <c:v>44979</c:v>
                </c:pt>
                <c:pt idx="290">
                  <c:v>44980</c:v>
                </c:pt>
                <c:pt idx="291">
                  <c:v>44981</c:v>
                </c:pt>
                <c:pt idx="292">
                  <c:v>44984</c:v>
                </c:pt>
                <c:pt idx="293">
                  <c:v>44985</c:v>
                </c:pt>
                <c:pt idx="294">
                  <c:v>44986</c:v>
                </c:pt>
                <c:pt idx="295">
                  <c:v>44987</c:v>
                </c:pt>
                <c:pt idx="296">
                  <c:v>44988</c:v>
                </c:pt>
                <c:pt idx="297">
                  <c:v>44991</c:v>
                </c:pt>
                <c:pt idx="298">
                  <c:v>44992</c:v>
                </c:pt>
                <c:pt idx="299">
                  <c:v>44994</c:v>
                </c:pt>
                <c:pt idx="300">
                  <c:v>44995</c:v>
                </c:pt>
                <c:pt idx="301">
                  <c:v>44998</c:v>
                </c:pt>
                <c:pt idx="302">
                  <c:v>44999</c:v>
                </c:pt>
                <c:pt idx="303">
                  <c:v>45000</c:v>
                </c:pt>
                <c:pt idx="304">
                  <c:v>45001</c:v>
                </c:pt>
                <c:pt idx="305">
                  <c:v>45002</c:v>
                </c:pt>
                <c:pt idx="306">
                  <c:v>45005</c:v>
                </c:pt>
                <c:pt idx="307">
                  <c:v>45006</c:v>
                </c:pt>
                <c:pt idx="308">
                  <c:v>45007</c:v>
                </c:pt>
                <c:pt idx="309">
                  <c:v>45008</c:v>
                </c:pt>
                <c:pt idx="310">
                  <c:v>45009</c:v>
                </c:pt>
                <c:pt idx="311">
                  <c:v>45012</c:v>
                </c:pt>
                <c:pt idx="312">
                  <c:v>45013</c:v>
                </c:pt>
                <c:pt idx="313">
                  <c:v>45014</c:v>
                </c:pt>
                <c:pt idx="314">
                  <c:v>45015</c:v>
                </c:pt>
                <c:pt idx="315">
                  <c:v>45016</c:v>
                </c:pt>
              </c:numCache>
            </c:numRef>
          </c:cat>
          <c:val>
            <c:numRef>
              <c:f>'Chart 56'!$D$503:$D$818</c:f>
              <c:numCache>
                <c:formatCode>General</c:formatCode>
                <c:ptCount val="316"/>
                <c:pt idx="0">
                  <c:v>6.48</c:v>
                </c:pt>
                <c:pt idx="1">
                  <c:v>6.44</c:v>
                </c:pt>
                <c:pt idx="2">
                  <c:v>6.37</c:v>
                </c:pt>
                <c:pt idx="3">
                  <c:v>6.38</c:v>
                </c:pt>
                <c:pt idx="4">
                  <c:v>6.44</c:v>
                </c:pt>
                <c:pt idx="5">
                  <c:v>6.44</c:v>
                </c:pt>
                <c:pt idx="6">
                  <c:v>6.47</c:v>
                </c:pt>
                <c:pt idx="7">
                  <c:v>6.44</c:v>
                </c:pt>
                <c:pt idx="8">
                  <c:v>6.32</c:v>
                </c:pt>
                <c:pt idx="9">
                  <c:v>6.3</c:v>
                </c:pt>
                <c:pt idx="10">
                  <c:v>6.28</c:v>
                </c:pt>
                <c:pt idx="11">
                  <c:v>6.3</c:v>
                </c:pt>
                <c:pt idx="12">
                  <c:v>6.29</c:v>
                </c:pt>
                <c:pt idx="13">
                  <c:v>6.3</c:v>
                </c:pt>
                <c:pt idx="14">
                  <c:v>6.17</c:v>
                </c:pt>
                <c:pt idx="15">
                  <c:v>6.14</c:v>
                </c:pt>
                <c:pt idx="16">
                  <c:v>6.1</c:v>
                </c:pt>
                <c:pt idx="17">
                  <c:v>6.13</c:v>
                </c:pt>
                <c:pt idx="18">
                  <c:v>6.23</c:v>
                </c:pt>
                <c:pt idx="19">
                  <c:v>6.28</c:v>
                </c:pt>
                <c:pt idx="20">
                  <c:v>6.32</c:v>
                </c:pt>
                <c:pt idx="21">
                  <c:v>6.3</c:v>
                </c:pt>
                <c:pt idx="22">
                  <c:v>6.34</c:v>
                </c:pt>
                <c:pt idx="23">
                  <c:v>6.37</c:v>
                </c:pt>
                <c:pt idx="24">
                  <c:v>6.37</c:v>
                </c:pt>
                <c:pt idx="25">
                  <c:v>6.41</c:v>
                </c:pt>
                <c:pt idx="26">
                  <c:v>6.41</c:v>
                </c:pt>
                <c:pt idx="27">
                  <c:v>6.38</c:v>
                </c:pt>
                <c:pt idx="28">
                  <c:v>6.19</c:v>
                </c:pt>
                <c:pt idx="29">
                  <c:v>6.34</c:v>
                </c:pt>
                <c:pt idx="30">
                  <c:v>6.38</c:v>
                </c:pt>
                <c:pt idx="31">
                  <c:v>6.3</c:v>
                </c:pt>
                <c:pt idx="32">
                  <c:v>6.32</c:v>
                </c:pt>
                <c:pt idx="33">
                  <c:v>6.22</c:v>
                </c:pt>
                <c:pt idx="34">
                  <c:v>5.99</c:v>
                </c:pt>
                <c:pt idx="35">
                  <c:v>6.03</c:v>
                </c:pt>
                <c:pt idx="36">
                  <c:v>5.69</c:v>
                </c:pt>
                <c:pt idx="37">
                  <c:v>5.78</c:v>
                </c:pt>
                <c:pt idx="38">
                  <c:v>4.79</c:v>
                </c:pt>
                <c:pt idx="39">
                  <c:v>4.7699999999999996</c:v>
                </c:pt>
                <c:pt idx="40">
                  <c:v>4.57</c:v>
                </c:pt>
                <c:pt idx="41">
                  <c:v>4.26</c:v>
                </c:pt>
                <c:pt idx="42">
                  <c:v>4.57</c:v>
                </c:pt>
                <c:pt idx="43">
                  <c:v>3.74</c:v>
                </c:pt>
                <c:pt idx="44">
                  <c:v>4.34</c:v>
                </c:pt>
                <c:pt idx="45">
                  <c:v>4.37</c:v>
                </c:pt>
                <c:pt idx="46">
                  <c:v>4.55</c:v>
                </c:pt>
                <c:pt idx="47">
                  <c:v>4.66</c:v>
                </c:pt>
                <c:pt idx="48">
                  <c:v>4.6100000000000003</c:v>
                </c:pt>
                <c:pt idx="49">
                  <c:v>4.6500000000000004</c:v>
                </c:pt>
                <c:pt idx="50">
                  <c:v>4.6500000000000004</c:v>
                </c:pt>
                <c:pt idx="51">
                  <c:v>4.79</c:v>
                </c:pt>
                <c:pt idx="52">
                  <c:v>4.6900000000000004</c:v>
                </c:pt>
                <c:pt idx="53">
                  <c:v>4.68</c:v>
                </c:pt>
                <c:pt idx="54">
                  <c:v>4.7699999999999996</c:v>
                </c:pt>
                <c:pt idx="55">
                  <c:v>5.14</c:v>
                </c:pt>
                <c:pt idx="56">
                  <c:v>5.23</c:v>
                </c:pt>
                <c:pt idx="57">
                  <c:v>5.23</c:v>
                </c:pt>
                <c:pt idx="58">
                  <c:v>5.77</c:v>
                </c:pt>
                <c:pt idx="59">
                  <c:v>5.83</c:v>
                </c:pt>
                <c:pt idx="60">
                  <c:v>5.98</c:v>
                </c:pt>
                <c:pt idx="61">
                  <c:v>5.81</c:v>
                </c:pt>
                <c:pt idx="62">
                  <c:v>5.81</c:v>
                </c:pt>
                <c:pt idx="63">
                  <c:v>5.79</c:v>
                </c:pt>
                <c:pt idx="64">
                  <c:v>5.85</c:v>
                </c:pt>
                <c:pt idx="65">
                  <c:v>6.26</c:v>
                </c:pt>
                <c:pt idx="66">
                  <c:v>6.37</c:v>
                </c:pt>
                <c:pt idx="67">
                  <c:v>6.06</c:v>
                </c:pt>
                <c:pt idx="68">
                  <c:v>5.96</c:v>
                </c:pt>
                <c:pt idx="69">
                  <c:v>5.91</c:v>
                </c:pt>
                <c:pt idx="70">
                  <c:v>5.79</c:v>
                </c:pt>
                <c:pt idx="71">
                  <c:v>5.89</c:v>
                </c:pt>
                <c:pt idx="72">
                  <c:v>5.97</c:v>
                </c:pt>
                <c:pt idx="73">
                  <c:v>5.96</c:v>
                </c:pt>
                <c:pt idx="74">
                  <c:v>6.07</c:v>
                </c:pt>
                <c:pt idx="75">
                  <c:v>6.3</c:v>
                </c:pt>
                <c:pt idx="76">
                  <c:v>6.4</c:v>
                </c:pt>
                <c:pt idx="77">
                  <c:v>6.38</c:v>
                </c:pt>
                <c:pt idx="78">
                  <c:v>6.39</c:v>
                </c:pt>
                <c:pt idx="79">
                  <c:v>6.32</c:v>
                </c:pt>
                <c:pt idx="80">
                  <c:v>6.32</c:v>
                </c:pt>
                <c:pt idx="81">
                  <c:v>6.4</c:v>
                </c:pt>
                <c:pt idx="82">
                  <c:v>6.34</c:v>
                </c:pt>
                <c:pt idx="83">
                  <c:v>6.51</c:v>
                </c:pt>
                <c:pt idx="84">
                  <c:v>6.61</c:v>
                </c:pt>
                <c:pt idx="85">
                  <c:v>7.02</c:v>
                </c:pt>
                <c:pt idx="86">
                  <c:v>7.08</c:v>
                </c:pt>
                <c:pt idx="87">
                  <c:v>6.81</c:v>
                </c:pt>
                <c:pt idx="88">
                  <c:v>6.86</c:v>
                </c:pt>
                <c:pt idx="89">
                  <c:v>7.02</c:v>
                </c:pt>
                <c:pt idx="90">
                  <c:v>7.07</c:v>
                </c:pt>
                <c:pt idx="91">
                  <c:v>7.21</c:v>
                </c:pt>
                <c:pt idx="92">
                  <c:v>7.18</c:v>
                </c:pt>
                <c:pt idx="93">
                  <c:v>7.22</c:v>
                </c:pt>
                <c:pt idx="94">
                  <c:v>7.4</c:v>
                </c:pt>
                <c:pt idx="95">
                  <c:v>7.81</c:v>
                </c:pt>
                <c:pt idx="96">
                  <c:v>7.89</c:v>
                </c:pt>
                <c:pt idx="97">
                  <c:v>8.02</c:v>
                </c:pt>
                <c:pt idx="98">
                  <c:v>8.0399999999999991</c:v>
                </c:pt>
                <c:pt idx="99">
                  <c:v>7.04</c:v>
                </c:pt>
                <c:pt idx="100">
                  <c:v>6.83</c:v>
                </c:pt>
                <c:pt idx="101">
                  <c:v>7.34</c:v>
                </c:pt>
                <c:pt idx="102">
                  <c:v>7.33</c:v>
                </c:pt>
                <c:pt idx="103">
                  <c:v>7.27</c:v>
                </c:pt>
                <c:pt idx="104">
                  <c:v>7.19</c:v>
                </c:pt>
                <c:pt idx="105">
                  <c:v>7.14</c:v>
                </c:pt>
                <c:pt idx="106">
                  <c:v>7.19</c:v>
                </c:pt>
                <c:pt idx="107">
                  <c:v>7.11</c:v>
                </c:pt>
                <c:pt idx="108">
                  <c:v>7.17</c:v>
                </c:pt>
                <c:pt idx="109">
                  <c:v>7.4</c:v>
                </c:pt>
                <c:pt idx="110">
                  <c:v>7.39</c:v>
                </c:pt>
                <c:pt idx="111">
                  <c:v>7.37</c:v>
                </c:pt>
                <c:pt idx="112">
                  <c:v>7.39</c:v>
                </c:pt>
                <c:pt idx="113">
                  <c:v>7.49</c:v>
                </c:pt>
                <c:pt idx="114">
                  <c:v>7.56</c:v>
                </c:pt>
                <c:pt idx="115">
                  <c:v>7.53</c:v>
                </c:pt>
                <c:pt idx="116">
                  <c:v>7.51</c:v>
                </c:pt>
                <c:pt idx="117">
                  <c:v>7.65</c:v>
                </c:pt>
                <c:pt idx="118">
                  <c:v>7.76</c:v>
                </c:pt>
                <c:pt idx="119">
                  <c:v>7.74</c:v>
                </c:pt>
                <c:pt idx="120">
                  <c:v>7.67</c:v>
                </c:pt>
                <c:pt idx="121">
                  <c:v>7.69</c:v>
                </c:pt>
                <c:pt idx="122">
                  <c:v>7.72</c:v>
                </c:pt>
                <c:pt idx="123">
                  <c:v>7.83</c:v>
                </c:pt>
                <c:pt idx="124">
                  <c:v>7.75</c:v>
                </c:pt>
                <c:pt idx="125">
                  <c:v>7.46</c:v>
                </c:pt>
                <c:pt idx="126">
                  <c:v>7.41</c:v>
                </c:pt>
                <c:pt idx="127">
                  <c:v>6.61</c:v>
                </c:pt>
                <c:pt idx="128">
                  <c:v>6.5</c:v>
                </c:pt>
                <c:pt idx="129">
                  <c:v>6.72</c:v>
                </c:pt>
                <c:pt idx="130">
                  <c:v>6.69</c:v>
                </c:pt>
                <c:pt idx="131">
                  <c:v>7.02</c:v>
                </c:pt>
                <c:pt idx="132">
                  <c:v>7.06</c:v>
                </c:pt>
                <c:pt idx="133">
                  <c:v>7.07</c:v>
                </c:pt>
                <c:pt idx="134">
                  <c:v>7.25</c:v>
                </c:pt>
                <c:pt idx="135">
                  <c:v>7.37</c:v>
                </c:pt>
                <c:pt idx="136">
                  <c:v>7.53</c:v>
                </c:pt>
                <c:pt idx="137">
                  <c:v>7.55</c:v>
                </c:pt>
                <c:pt idx="138">
                  <c:v>7.24</c:v>
                </c:pt>
                <c:pt idx="139">
                  <c:v>7.17</c:v>
                </c:pt>
                <c:pt idx="140">
                  <c:v>7.09</c:v>
                </c:pt>
                <c:pt idx="141">
                  <c:v>6.98</c:v>
                </c:pt>
                <c:pt idx="142">
                  <c:v>6.79</c:v>
                </c:pt>
                <c:pt idx="143">
                  <c:v>6.72</c:v>
                </c:pt>
                <c:pt idx="144">
                  <c:v>6.63</c:v>
                </c:pt>
                <c:pt idx="145">
                  <c:v>6.59</c:v>
                </c:pt>
                <c:pt idx="146">
                  <c:v>6.74</c:v>
                </c:pt>
                <c:pt idx="147">
                  <c:v>6.74</c:v>
                </c:pt>
                <c:pt idx="148">
                  <c:v>6.73</c:v>
                </c:pt>
                <c:pt idx="149">
                  <c:v>6.71</c:v>
                </c:pt>
                <c:pt idx="150">
                  <c:v>6.73</c:v>
                </c:pt>
                <c:pt idx="151">
                  <c:v>6.72</c:v>
                </c:pt>
                <c:pt idx="152">
                  <c:v>6.71</c:v>
                </c:pt>
                <c:pt idx="153">
                  <c:v>6.7</c:v>
                </c:pt>
                <c:pt idx="154">
                  <c:v>6.66</c:v>
                </c:pt>
                <c:pt idx="155">
                  <c:v>6.6</c:v>
                </c:pt>
                <c:pt idx="156">
                  <c:v>6.62</c:v>
                </c:pt>
                <c:pt idx="157">
                  <c:v>6.7</c:v>
                </c:pt>
                <c:pt idx="158">
                  <c:v>6.83</c:v>
                </c:pt>
                <c:pt idx="159">
                  <c:v>6.87</c:v>
                </c:pt>
                <c:pt idx="160">
                  <c:v>6.81</c:v>
                </c:pt>
                <c:pt idx="161">
                  <c:v>6.76</c:v>
                </c:pt>
                <c:pt idx="162">
                  <c:v>6.75</c:v>
                </c:pt>
                <c:pt idx="163">
                  <c:v>6.78</c:v>
                </c:pt>
                <c:pt idx="164">
                  <c:v>6.74</c:v>
                </c:pt>
                <c:pt idx="165">
                  <c:v>6.72</c:v>
                </c:pt>
                <c:pt idx="166">
                  <c:v>6.69</c:v>
                </c:pt>
                <c:pt idx="167">
                  <c:v>6.71</c:v>
                </c:pt>
                <c:pt idx="168">
                  <c:v>6.72</c:v>
                </c:pt>
                <c:pt idx="169">
                  <c:v>6.7</c:v>
                </c:pt>
                <c:pt idx="170">
                  <c:v>6.67</c:v>
                </c:pt>
                <c:pt idx="171">
                  <c:v>6.65</c:v>
                </c:pt>
                <c:pt idx="172">
                  <c:v>6.63</c:v>
                </c:pt>
                <c:pt idx="173">
                  <c:v>6.67</c:v>
                </c:pt>
                <c:pt idx="174">
                  <c:v>6.72</c:v>
                </c:pt>
                <c:pt idx="175">
                  <c:v>6.72</c:v>
                </c:pt>
                <c:pt idx="176">
                  <c:v>6.77</c:v>
                </c:pt>
                <c:pt idx="177">
                  <c:v>6.81</c:v>
                </c:pt>
                <c:pt idx="178">
                  <c:v>6.89</c:v>
                </c:pt>
                <c:pt idx="179">
                  <c:v>6.93</c:v>
                </c:pt>
                <c:pt idx="180">
                  <c:v>6.96</c:v>
                </c:pt>
                <c:pt idx="181">
                  <c:v>6.97</c:v>
                </c:pt>
                <c:pt idx="182">
                  <c:v>7.02</c:v>
                </c:pt>
                <c:pt idx="183">
                  <c:v>7.25</c:v>
                </c:pt>
                <c:pt idx="184">
                  <c:v>7.14</c:v>
                </c:pt>
                <c:pt idx="185">
                  <c:v>7.05</c:v>
                </c:pt>
                <c:pt idx="186">
                  <c:v>6.99</c:v>
                </c:pt>
                <c:pt idx="187">
                  <c:v>7.12</c:v>
                </c:pt>
                <c:pt idx="188">
                  <c:v>7.57</c:v>
                </c:pt>
                <c:pt idx="189">
                  <c:v>7.09</c:v>
                </c:pt>
                <c:pt idx="190">
                  <c:v>6.9</c:v>
                </c:pt>
                <c:pt idx="191">
                  <c:v>6.8</c:v>
                </c:pt>
                <c:pt idx="192">
                  <c:v>6.7</c:v>
                </c:pt>
                <c:pt idx="193">
                  <c:v>6.59</c:v>
                </c:pt>
                <c:pt idx="194">
                  <c:v>6.51</c:v>
                </c:pt>
                <c:pt idx="195">
                  <c:v>6.33</c:v>
                </c:pt>
                <c:pt idx="196">
                  <c:v>6.23</c:v>
                </c:pt>
                <c:pt idx="197">
                  <c:v>6.36</c:v>
                </c:pt>
                <c:pt idx="198">
                  <c:v>6.41</c:v>
                </c:pt>
                <c:pt idx="199">
                  <c:v>6.54</c:v>
                </c:pt>
                <c:pt idx="200">
                  <c:v>6.56</c:v>
                </c:pt>
                <c:pt idx="201">
                  <c:v>6.58</c:v>
                </c:pt>
                <c:pt idx="202">
                  <c:v>6.57</c:v>
                </c:pt>
                <c:pt idx="203">
                  <c:v>6.6</c:v>
                </c:pt>
                <c:pt idx="204">
                  <c:v>6.59</c:v>
                </c:pt>
                <c:pt idx="205">
                  <c:v>6.53</c:v>
                </c:pt>
                <c:pt idx="206">
                  <c:v>6.51</c:v>
                </c:pt>
                <c:pt idx="207">
                  <c:v>6.47</c:v>
                </c:pt>
                <c:pt idx="208">
                  <c:v>6.42</c:v>
                </c:pt>
                <c:pt idx="209">
                  <c:v>6.41</c:v>
                </c:pt>
                <c:pt idx="210">
                  <c:v>6.45</c:v>
                </c:pt>
                <c:pt idx="211">
                  <c:v>6.42</c:v>
                </c:pt>
                <c:pt idx="212">
                  <c:v>6.36</c:v>
                </c:pt>
                <c:pt idx="213">
                  <c:v>6.37</c:v>
                </c:pt>
                <c:pt idx="214">
                  <c:v>6.37</c:v>
                </c:pt>
                <c:pt idx="215">
                  <c:v>6.5</c:v>
                </c:pt>
                <c:pt idx="216">
                  <c:v>6.46</c:v>
                </c:pt>
                <c:pt idx="217">
                  <c:v>6.47</c:v>
                </c:pt>
                <c:pt idx="218">
                  <c:v>6.59</c:v>
                </c:pt>
                <c:pt idx="219">
                  <c:v>6.56</c:v>
                </c:pt>
                <c:pt idx="220">
                  <c:v>6.57</c:v>
                </c:pt>
                <c:pt idx="221">
                  <c:v>6.55</c:v>
                </c:pt>
                <c:pt idx="222">
                  <c:v>6.55</c:v>
                </c:pt>
                <c:pt idx="223">
                  <c:v>6.55</c:v>
                </c:pt>
                <c:pt idx="224">
                  <c:v>6.51</c:v>
                </c:pt>
                <c:pt idx="225">
                  <c:v>6.51</c:v>
                </c:pt>
                <c:pt idx="226">
                  <c:v>6.53</c:v>
                </c:pt>
                <c:pt idx="227">
                  <c:v>6.55</c:v>
                </c:pt>
                <c:pt idx="228">
                  <c:v>6.53</c:v>
                </c:pt>
                <c:pt idx="229">
                  <c:v>6.52</c:v>
                </c:pt>
                <c:pt idx="230">
                  <c:v>6.49</c:v>
                </c:pt>
                <c:pt idx="231">
                  <c:v>6.49</c:v>
                </c:pt>
                <c:pt idx="232">
                  <c:v>6.46</c:v>
                </c:pt>
                <c:pt idx="233">
                  <c:v>6.39</c:v>
                </c:pt>
                <c:pt idx="234">
                  <c:v>6.36</c:v>
                </c:pt>
                <c:pt idx="235">
                  <c:v>6.28</c:v>
                </c:pt>
                <c:pt idx="236">
                  <c:v>6.29</c:v>
                </c:pt>
                <c:pt idx="237">
                  <c:v>6.32</c:v>
                </c:pt>
                <c:pt idx="238">
                  <c:v>6.33</c:v>
                </c:pt>
                <c:pt idx="239">
                  <c:v>6.29</c:v>
                </c:pt>
                <c:pt idx="240">
                  <c:v>6.25</c:v>
                </c:pt>
                <c:pt idx="241">
                  <c:v>6.21</c:v>
                </c:pt>
                <c:pt idx="242">
                  <c:v>6.13</c:v>
                </c:pt>
                <c:pt idx="243">
                  <c:v>6.1</c:v>
                </c:pt>
                <c:pt idx="244">
                  <c:v>5.92</c:v>
                </c:pt>
                <c:pt idx="245">
                  <c:v>5.72</c:v>
                </c:pt>
                <c:pt idx="246">
                  <c:v>5.58</c:v>
                </c:pt>
                <c:pt idx="247">
                  <c:v>5.45</c:v>
                </c:pt>
                <c:pt idx="248">
                  <c:v>5.79</c:v>
                </c:pt>
                <c:pt idx="249">
                  <c:v>5.76</c:v>
                </c:pt>
                <c:pt idx="250">
                  <c:v>5.61</c:v>
                </c:pt>
                <c:pt idx="251">
                  <c:v>5.51</c:v>
                </c:pt>
                <c:pt idx="252">
                  <c:v>5.45</c:v>
                </c:pt>
                <c:pt idx="253">
                  <c:v>5.59</c:v>
                </c:pt>
                <c:pt idx="254">
                  <c:v>5.57</c:v>
                </c:pt>
                <c:pt idx="255">
                  <c:v>5.51</c:v>
                </c:pt>
                <c:pt idx="256">
                  <c:v>5.49</c:v>
                </c:pt>
                <c:pt idx="257">
                  <c:v>5.65</c:v>
                </c:pt>
                <c:pt idx="258">
                  <c:v>5.68</c:v>
                </c:pt>
                <c:pt idx="259">
                  <c:v>5.76</c:v>
                </c:pt>
                <c:pt idx="260">
                  <c:v>5.85</c:v>
                </c:pt>
                <c:pt idx="261">
                  <c:v>5.88</c:v>
                </c:pt>
                <c:pt idx="262">
                  <c:v>5.8</c:v>
                </c:pt>
                <c:pt idx="263">
                  <c:v>5.78</c:v>
                </c:pt>
                <c:pt idx="264">
                  <c:v>5.76</c:v>
                </c:pt>
                <c:pt idx="265">
                  <c:v>5.76</c:v>
                </c:pt>
                <c:pt idx="266">
                  <c:v>5.77</c:v>
                </c:pt>
                <c:pt idx="267">
                  <c:v>5.78</c:v>
                </c:pt>
                <c:pt idx="268">
                  <c:v>5.77</c:v>
                </c:pt>
                <c:pt idx="269">
                  <c:v>5.73</c:v>
                </c:pt>
                <c:pt idx="270">
                  <c:v>5.73</c:v>
                </c:pt>
                <c:pt idx="271">
                  <c:v>5.71</c:v>
                </c:pt>
                <c:pt idx="272">
                  <c:v>5.69</c:v>
                </c:pt>
                <c:pt idx="273">
                  <c:v>5.61</c:v>
                </c:pt>
                <c:pt idx="274">
                  <c:v>5.65</c:v>
                </c:pt>
                <c:pt idx="275">
                  <c:v>5.65</c:v>
                </c:pt>
                <c:pt idx="276">
                  <c:v>5.63</c:v>
                </c:pt>
                <c:pt idx="277">
                  <c:v>5.61</c:v>
                </c:pt>
                <c:pt idx="278">
                  <c:v>5.59</c:v>
                </c:pt>
                <c:pt idx="279">
                  <c:v>5.53</c:v>
                </c:pt>
                <c:pt idx="280">
                  <c:v>5.44</c:v>
                </c:pt>
                <c:pt idx="281">
                  <c:v>5.41</c:v>
                </c:pt>
                <c:pt idx="282">
                  <c:v>5.35</c:v>
                </c:pt>
                <c:pt idx="283">
                  <c:v>5.34</c:v>
                </c:pt>
                <c:pt idx="284">
                  <c:v>5.29</c:v>
                </c:pt>
                <c:pt idx="285">
                  <c:v>5.26</c:v>
                </c:pt>
                <c:pt idx="286">
                  <c:v>5.27</c:v>
                </c:pt>
                <c:pt idx="287">
                  <c:v>5.28</c:v>
                </c:pt>
                <c:pt idx="288">
                  <c:v>5.25</c:v>
                </c:pt>
                <c:pt idx="289">
                  <c:v>5.21</c:v>
                </c:pt>
                <c:pt idx="290">
                  <c:v>5.2</c:v>
                </c:pt>
                <c:pt idx="291">
                  <c:v>5.13</c:v>
                </c:pt>
                <c:pt idx="292">
                  <c:v>5.18</c:v>
                </c:pt>
                <c:pt idx="293">
                  <c:v>5.18</c:v>
                </c:pt>
                <c:pt idx="294">
                  <c:v>5.17</c:v>
                </c:pt>
                <c:pt idx="295">
                  <c:v>5.15</c:v>
                </c:pt>
                <c:pt idx="296">
                  <c:v>5.15</c:v>
                </c:pt>
                <c:pt idx="297">
                  <c:v>5.16</c:v>
                </c:pt>
                <c:pt idx="298">
                  <c:v>5.15</c:v>
                </c:pt>
                <c:pt idx="299">
                  <c:v>5.12</c:v>
                </c:pt>
                <c:pt idx="300">
                  <c:v>5.1100000000000003</c:v>
                </c:pt>
                <c:pt idx="301">
                  <c:v>5.17</c:v>
                </c:pt>
                <c:pt idx="302">
                  <c:v>5.16</c:v>
                </c:pt>
                <c:pt idx="303">
                  <c:v>5.12</c:v>
                </c:pt>
                <c:pt idx="304">
                  <c:v>5.0999999999999996</c:v>
                </c:pt>
                <c:pt idx="305">
                  <c:v>5.07</c:v>
                </c:pt>
                <c:pt idx="306">
                  <c:v>5.04</c:v>
                </c:pt>
                <c:pt idx="307">
                  <c:v>5.05</c:v>
                </c:pt>
                <c:pt idx="308">
                  <c:v>5.04</c:v>
                </c:pt>
                <c:pt idx="309">
                  <c:v>5.0999999999999996</c:v>
                </c:pt>
                <c:pt idx="310">
                  <c:v>5.07</c:v>
                </c:pt>
                <c:pt idx="311">
                  <c:v>5.08</c:v>
                </c:pt>
                <c:pt idx="312">
                  <c:v>5.07</c:v>
                </c:pt>
                <c:pt idx="313">
                  <c:v>5.04</c:v>
                </c:pt>
                <c:pt idx="314">
                  <c:v>5.03</c:v>
                </c:pt>
                <c:pt idx="315">
                  <c:v>5.0199999999999996</c:v>
                </c:pt>
              </c:numCache>
            </c:numRef>
          </c:val>
          <c:smooth val="0"/>
          <c:extLst>
            <c:ext xmlns:c16="http://schemas.microsoft.com/office/drawing/2014/chart" uri="{C3380CC4-5D6E-409C-BE32-E72D297353CC}">
              <c16:uniqueId val="{00000002-C52F-40BD-83E2-F4E1D95A1784}"/>
            </c:ext>
          </c:extLst>
        </c:ser>
        <c:dLbls>
          <c:showLegendKey val="0"/>
          <c:showVal val="0"/>
          <c:showCatName val="0"/>
          <c:showSerName val="0"/>
          <c:showPercent val="0"/>
          <c:showBubbleSize val="0"/>
        </c:dLbls>
        <c:marker val="1"/>
        <c:smooth val="0"/>
        <c:axId val="124719104"/>
        <c:axId val="124647296"/>
      </c:lineChart>
      <c:dateAx>
        <c:axId val="124635392"/>
        <c:scaling>
          <c:orientation val="minMax"/>
          <c:min val="44562"/>
        </c:scaling>
        <c:delete val="0"/>
        <c:axPos val="b"/>
        <c:numFmt formatCode="m/d/yyyy"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4645376"/>
        <c:crosses val="autoZero"/>
        <c:auto val="1"/>
        <c:lblOffset val="100"/>
        <c:baseTimeUnit val="days"/>
        <c:majorUnit val="1"/>
        <c:majorTimeUnit val="months"/>
      </c:dateAx>
      <c:valAx>
        <c:axId val="124645376"/>
        <c:scaling>
          <c:orientation val="minMax"/>
          <c:max val="650"/>
          <c:min val="350"/>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800"/>
                  <a:t>USD/AMD</a:t>
                </a:r>
              </a:p>
              <a:p>
                <a:pPr>
                  <a:defRPr/>
                </a:pPr>
                <a:r>
                  <a:rPr lang="en-US" sz="800"/>
                  <a:t>EUR/AMD</a:t>
                </a:r>
              </a:p>
            </c:rich>
          </c:tx>
          <c:layout>
            <c:manualLayout>
              <c:xMode val="edge"/>
              <c:yMode val="edge"/>
              <c:x val="1.9686784803910323E-2"/>
              <c:y val="2.9371217920155866E-4"/>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24635392"/>
        <c:crosses val="autoZero"/>
        <c:crossBetween val="between"/>
      </c:valAx>
      <c:valAx>
        <c:axId val="124647296"/>
        <c:scaling>
          <c:orientation val="minMax"/>
          <c:max val="8"/>
          <c:min val="3"/>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800"/>
                  <a:t>RUB/AMD</a:t>
                </a:r>
              </a:p>
            </c:rich>
          </c:tx>
          <c:layout>
            <c:manualLayout>
              <c:xMode val="edge"/>
              <c:yMode val="edge"/>
              <c:x val="0.84128514091087514"/>
              <c:y val="6.5102708816506524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719104"/>
        <c:crosses val="max"/>
        <c:crossBetween val="between"/>
        <c:majorUnit val="1"/>
      </c:valAx>
      <c:dateAx>
        <c:axId val="124719104"/>
        <c:scaling>
          <c:orientation val="minMax"/>
        </c:scaling>
        <c:delete val="1"/>
        <c:axPos val="b"/>
        <c:numFmt formatCode="m/d/yyyy" sourceLinked="1"/>
        <c:majorTickMark val="out"/>
        <c:minorTickMark val="none"/>
        <c:tickLblPos val="nextTo"/>
        <c:crossAx val="124647296"/>
        <c:crosses val="autoZero"/>
        <c:auto val="1"/>
        <c:lblOffset val="100"/>
        <c:baseTimeUnit val="days"/>
      </c:dateAx>
      <c:spPr>
        <a:noFill/>
        <a:ln>
          <a:noFill/>
        </a:ln>
        <a:effectLst/>
      </c:spPr>
    </c:plotArea>
    <c:legend>
      <c:legendPos val="r"/>
      <c:layout>
        <c:manualLayout>
          <c:xMode val="edge"/>
          <c:yMode val="edge"/>
          <c:x val="2.9558699791723108E-2"/>
          <c:y val="0.87293782632041939"/>
          <c:w val="0.94287980148280226"/>
          <c:h val="0.1246929589050486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28308509629068E-2"/>
          <c:y val="4.4139303482587072E-2"/>
          <c:w val="0.89292055360549816"/>
          <c:h val="0.66166663677377846"/>
        </c:manualLayout>
      </c:layout>
      <c:barChart>
        <c:barDir val="col"/>
        <c:grouping val="clustered"/>
        <c:varyColors val="0"/>
        <c:ser>
          <c:idx val="2"/>
          <c:order val="2"/>
          <c:tx>
            <c:strRef>
              <c:f>'Chart 6'!$D$1</c:f>
              <c:strCache>
                <c:ptCount val="1"/>
                <c:pt idx="0">
                  <c:v>Variance, right-hand scale</c:v>
                </c:pt>
              </c:strCache>
            </c:strRef>
          </c:tx>
          <c:spPr>
            <a:solidFill>
              <a:schemeClr val="accent2"/>
            </a:solidFill>
          </c:spPr>
          <c:invertIfNegative val="0"/>
          <c:cat>
            <c:numRef>
              <c:f>'Chart 6'!$A$2:$A$9</c:f>
              <c:numCache>
                <c:formatCode>General</c:formatCode>
                <c:ptCount val="6"/>
                <c:pt idx="0">
                  <c:v>2020</c:v>
                </c:pt>
                <c:pt idx="1">
                  <c:v>2021</c:v>
                </c:pt>
                <c:pt idx="2">
                  <c:v>2022</c:v>
                </c:pt>
                <c:pt idx="3">
                  <c:v>2023</c:v>
                </c:pt>
                <c:pt idx="4">
                  <c:v>2024</c:v>
                </c:pt>
                <c:pt idx="5">
                  <c:v>2025</c:v>
                </c:pt>
              </c:numCache>
            </c:numRef>
          </c:cat>
          <c:val>
            <c:numRef>
              <c:f>'Chart 6'!$D$2:$D$9</c:f>
              <c:numCache>
                <c:formatCode>0.0</c:formatCode>
                <c:ptCount val="6"/>
                <c:pt idx="0">
                  <c:v>0</c:v>
                </c:pt>
                <c:pt idx="1">
                  <c:v>0</c:v>
                </c:pt>
                <c:pt idx="2">
                  <c:v>0</c:v>
                </c:pt>
                <c:pt idx="3">
                  <c:v>-0.4</c:v>
                </c:pt>
                <c:pt idx="4" formatCode="General">
                  <c:v>0.19999999999999996</c:v>
                </c:pt>
                <c:pt idx="5" formatCode="General">
                  <c:v>0</c:v>
                </c:pt>
              </c:numCache>
            </c:numRef>
          </c:val>
          <c:extLst>
            <c:ext xmlns:c16="http://schemas.microsoft.com/office/drawing/2014/chart" uri="{C3380CC4-5D6E-409C-BE32-E72D297353CC}">
              <c16:uniqueId val="{00000000-A11D-402D-901F-07E20B57483B}"/>
            </c:ext>
          </c:extLst>
        </c:ser>
        <c:dLbls>
          <c:showLegendKey val="0"/>
          <c:showVal val="0"/>
          <c:showCatName val="0"/>
          <c:showSerName val="0"/>
          <c:showPercent val="0"/>
          <c:showBubbleSize val="0"/>
        </c:dLbls>
        <c:gapWidth val="150"/>
        <c:axId val="102710656"/>
        <c:axId val="102709120"/>
      </c:barChart>
      <c:lineChart>
        <c:grouping val="standard"/>
        <c:varyColors val="0"/>
        <c:ser>
          <c:idx val="0"/>
          <c:order val="0"/>
          <c:tx>
            <c:strRef>
              <c:f>'Chart 6'!$B$1</c:f>
              <c:strCache>
                <c:ptCount val="1"/>
                <c:pt idx="0">
                  <c:v>Previous quarter's scenario</c:v>
                </c:pt>
              </c:strCache>
            </c:strRef>
          </c:tx>
          <c:spPr>
            <a:ln>
              <a:solidFill>
                <a:srgbClr val="002060"/>
              </a:solidFill>
              <a:prstDash val="dash"/>
            </a:ln>
          </c:spPr>
          <c:marker>
            <c:symbol val="none"/>
          </c:marker>
          <c:cat>
            <c:numRef>
              <c:f>'Chart 6'!$A$2:$A$9</c:f>
              <c:numCache>
                <c:formatCode>General</c:formatCode>
                <c:ptCount val="6"/>
                <c:pt idx="0">
                  <c:v>2020</c:v>
                </c:pt>
                <c:pt idx="1">
                  <c:v>2021</c:v>
                </c:pt>
                <c:pt idx="2">
                  <c:v>2022</c:v>
                </c:pt>
                <c:pt idx="3">
                  <c:v>2023</c:v>
                </c:pt>
                <c:pt idx="4">
                  <c:v>2024</c:v>
                </c:pt>
                <c:pt idx="5">
                  <c:v>2025</c:v>
                </c:pt>
              </c:numCache>
            </c:numRef>
          </c:cat>
          <c:val>
            <c:numRef>
              <c:f>'Chart 6'!$B$2:$B$9</c:f>
              <c:numCache>
                <c:formatCode>0.0</c:formatCode>
                <c:ptCount val="6"/>
                <c:pt idx="0">
                  <c:v>-6.3</c:v>
                </c:pt>
                <c:pt idx="1">
                  <c:v>5.5</c:v>
                </c:pt>
                <c:pt idx="2">
                  <c:v>3.5</c:v>
                </c:pt>
                <c:pt idx="3">
                  <c:v>1</c:v>
                </c:pt>
                <c:pt idx="4">
                  <c:v>-0.7</c:v>
                </c:pt>
                <c:pt idx="5" formatCode="General">
                  <c:v>0.5</c:v>
                </c:pt>
              </c:numCache>
            </c:numRef>
          </c:val>
          <c:smooth val="0"/>
          <c:extLst xmlns:c15="http://schemas.microsoft.com/office/drawing/2012/chart">
            <c:ext xmlns:c16="http://schemas.microsoft.com/office/drawing/2014/chart" uri="{C3380CC4-5D6E-409C-BE32-E72D297353CC}">
              <c16:uniqueId val="{00000001-A11D-402D-901F-07E20B57483B}"/>
            </c:ext>
          </c:extLst>
        </c:ser>
        <c:ser>
          <c:idx val="1"/>
          <c:order val="1"/>
          <c:tx>
            <c:strRef>
              <c:f>'Chart 6'!$C$1</c:f>
              <c:strCache>
                <c:ptCount val="1"/>
                <c:pt idx="0">
                  <c:v>Current quarter's scenario</c:v>
                </c:pt>
              </c:strCache>
            </c:strRef>
          </c:tx>
          <c:spPr>
            <a:ln>
              <a:solidFill>
                <a:srgbClr val="C00000"/>
              </a:solidFill>
            </a:ln>
          </c:spPr>
          <c:marker>
            <c:symbol val="none"/>
          </c:marker>
          <c:cat>
            <c:numRef>
              <c:f>'Chart 6'!$A$2:$A$9</c:f>
              <c:numCache>
                <c:formatCode>General</c:formatCode>
                <c:ptCount val="6"/>
                <c:pt idx="0">
                  <c:v>2020</c:v>
                </c:pt>
                <c:pt idx="1">
                  <c:v>2021</c:v>
                </c:pt>
                <c:pt idx="2">
                  <c:v>2022</c:v>
                </c:pt>
                <c:pt idx="3">
                  <c:v>2023</c:v>
                </c:pt>
                <c:pt idx="4">
                  <c:v>2024</c:v>
                </c:pt>
                <c:pt idx="5">
                  <c:v>2025</c:v>
                </c:pt>
              </c:numCache>
            </c:numRef>
          </c:cat>
          <c:val>
            <c:numRef>
              <c:f>'Chart 6'!$C$2:$C$9</c:f>
              <c:numCache>
                <c:formatCode>0.0</c:formatCode>
                <c:ptCount val="6"/>
                <c:pt idx="0">
                  <c:v>-6.3</c:v>
                </c:pt>
                <c:pt idx="1">
                  <c:v>5.5</c:v>
                </c:pt>
                <c:pt idx="2">
                  <c:v>3.5</c:v>
                </c:pt>
                <c:pt idx="3">
                  <c:v>0.6</c:v>
                </c:pt>
                <c:pt idx="4">
                  <c:v>-0.5</c:v>
                </c:pt>
                <c:pt idx="5" formatCode="General">
                  <c:v>0.5</c:v>
                </c:pt>
              </c:numCache>
            </c:numRef>
          </c:val>
          <c:smooth val="0"/>
          <c:extLst>
            <c:ext xmlns:c16="http://schemas.microsoft.com/office/drawing/2014/chart" uri="{C3380CC4-5D6E-409C-BE32-E72D297353CC}">
              <c16:uniqueId val="{00000002-A11D-402D-901F-07E20B57483B}"/>
            </c:ext>
          </c:extLst>
        </c:ser>
        <c:dLbls>
          <c:showLegendKey val="0"/>
          <c:showVal val="0"/>
          <c:showCatName val="0"/>
          <c:showSerName val="0"/>
          <c:showPercent val="0"/>
          <c:showBubbleSize val="0"/>
        </c:dLbls>
        <c:marker val="1"/>
        <c:smooth val="0"/>
        <c:axId val="102697600"/>
        <c:axId val="102707584"/>
        <c:extLst/>
      </c:lineChart>
      <c:catAx>
        <c:axId val="102697600"/>
        <c:scaling>
          <c:orientation val="minMax"/>
        </c:scaling>
        <c:delete val="0"/>
        <c:axPos val="b"/>
        <c:numFmt formatCode="General" sourceLinked="1"/>
        <c:majorTickMark val="out"/>
        <c:minorTickMark val="none"/>
        <c:tickLblPos val="low"/>
        <c:spPr>
          <a:noFill/>
          <a:ln w="6350" cap="flat" cmpd="sng" algn="ctr">
            <a:solidFill>
              <a:schemeClr val="tx1"/>
            </a:solidFill>
            <a:round/>
          </a:ln>
          <a:effectLst/>
        </c:spPr>
        <c:txPr>
          <a:bodyPr rot="-60000000" vert="horz"/>
          <a:lstStyle/>
          <a:p>
            <a:pPr>
              <a:defRPr sz="600"/>
            </a:pPr>
            <a:endParaRPr lang="en-US"/>
          </a:p>
        </c:txPr>
        <c:crossAx val="102707584"/>
        <c:crosses val="autoZero"/>
        <c:auto val="1"/>
        <c:lblAlgn val="ctr"/>
        <c:lblOffset val="100"/>
        <c:noMultiLvlLbl val="0"/>
      </c:catAx>
      <c:valAx>
        <c:axId val="102707584"/>
        <c:scaling>
          <c:orientation val="minMax"/>
          <c:max val="6"/>
        </c:scaling>
        <c:delete val="0"/>
        <c:axPos val="l"/>
        <c:numFmt formatCode="0.0" sourceLinked="0"/>
        <c:majorTickMark val="out"/>
        <c:minorTickMark val="none"/>
        <c:tickLblPos val="nextTo"/>
        <c:spPr>
          <a:noFill/>
          <a:ln>
            <a:solidFill>
              <a:schemeClr val="tx1"/>
            </a:solidFill>
          </a:ln>
          <a:effectLst/>
        </c:spPr>
        <c:txPr>
          <a:bodyPr rot="-60000000" vert="horz"/>
          <a:lstStyle/>
          <a:p>
            <a:pPr>
              <a:defRPr sz="600"/>
            </a:pPr>
            <a:endParaRPr lang="en-US"/>
          </a:p>
        </c:txPr>
        <c:crossAx val="102697600"/>
        <c:crosses val="autoZero"/>
        <c:crossBetween val="between"/>
        <c:majorUnit val="1.5"/>
      </c:valAx>
      <c:valAx>
        <c:axId val="102709120"/>
        <c:scaling>
          <c:orientation val="minMax"/>
          <c:max val="2"/>
          <c:min val="-2.5"/>
        </c:scaling>
        <c:delete val="0"/>
        <c:axPos val="r"/>
        <c:numFmt formatCode="0.0" sourceLinked="1"/>
        <c:majorTickMark val="out"/>
        <c:minorTickMark val="none"/>
        <c:tickLblPos val="nextTo"/>
        <c:spPr>
          <a:ln>
            <a:solidFill>
              <a:schemeClr val="tx1"/>
            </a:solidFill>
          </a:ln>
        </c:spPr>
        <c:txPr>
          <a:bodyPr/>
          <a:lstStyle/>
          <a:p>
            <a:pPr>
              <a:defRPr sz="600"/>
            </a:pPr>
            <a:endParaRPr lang="en-US"/>
          </a:p>
        </c:txPr>
        <c:crossAx val="102710656"/>
        <c:crosses val="max"/>
        <c:crossBetween val="between"/>
      </c:valAx>
      <c:catAx>
        <c:axId val="102710656"/>
        <c:scaling>
          <c:orientation val="minMax"/>
        </c:scaling>
        <c:delete val="1"/>
        <c:axPos val="b"/>
        <c:numFmt formatCode="General" sourceLinked="1"/>
        <c:majorTickMark val="out"/>
        <c:minorTickMark val="none"/>
        <c:tickLblPos val="nextTo"/>
        <c:crossAx val="102709120"/>
        <c:crosses val="autoZero"/>
        <c:auto val="1"/>
        <c:lblAlgn val="ctr"/>
        <c:lblOffset val="100"/>
        <c:noMultiLvlLbl val="0"/>
      </c:catAx>
      <c:spPr>
        <a:noFill/>
        <a:ln>
          <a:noFill/>
        </a:ln>
        <a:effectLst/>
      </c:spPr>
    </c:plotArea>
    <c:legend>
      <c:legendPos val="b"/>
      <c:layout>
        <c:manualLayout>
          <c:xMode val="edge"/>
          <c:yMode val="edge"/>
          <c:x val="1.8312698412698416E-2"/>
          <c:y val="0.82945105508160522"/>
          <c:w val="0.91617142857142853"/>
          <c:h val="0.15500302726085971"/>
        </c:manualLayout>
      </c:layout>
      <c:overlay val="0"/>
      <c:spPr>
        <a:noFill/>
        <a:ln>
          <a:noFill/>
        </a:ln>
        <a:effectLst/>
      </c:spPr>
      <c:txPr>
        <a:bodyPr rot="0" vert="horz"/>
        <a:lstStyle/>
        <a:p>
          <a:pPr>
            <a:defRPr sz="800" i="1" baseline="-14000"/>
          </a:pPr>
          <a:endParaRPr lang="en-US"/>
        </a:p>
      </c:txPr>
    </c:legend>
    <c:plotVisOnly val="1"/>
    <c:dispBlanksAs val="gap"/>
    <c:showDLblsOverMax val="0"/>
  </c:chart>
  <c:spPr>
    <a:noFill/>
    <a:ln w="9525" cap="flat" cmpd="sng" algn="ctr">
      <a:noFill/>
      <a:round/>
    </a:ln>
    <a:effectLst/>
  </c:spPr>
  <c:txPr>
    <a:bodyPr/>
    <a:lstStyle/>
    <a:p>
      <a:pPr>
        <a:defRPr>
          <a:latin typeface="GHEA Grapalat" panose="02000506050000020003" pitchFamily="50"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28308509629068E-2"/>
          <c:y val="5.2099502487562205E-2"/>
          <c:w val="0.89292055360549816"/>
          <c:h val="0.64203273433078467"/>
        </c:manualLayout>
      </c:layout>
      <c:barChart>
        <c:barDir val="col"/>
        <c:grouping val="clustered"/>
        <c:varyColors val="0"/>
        <c:ser>
          <c:idx val="0"/>
          <c:order val="2"/>
          <c:tx>
            <c:strRef>
              <c:f>'Chart 7'!$D$1</c:f>
              <c:strCache>
                <c:ptCount val="1"/>
                <c:pt idx="0">
                  <c:v>Variance, right-hand scale</c:v>
                </c:pt>
              </c:strCache>
            </c:strRef>
          </c:tx>
          <c:spPr>
            <a:solidFill>
              <a:schemeClr val="accent2"/>
            </a:solidFill>
          </c:spPr>
          <c:invertIfNegative val="0"/>
          <c:cat>
            <c:numRef>
              <c:f>'Chart 7'!$A$2:$A$9</c:f>
              <c:numCache>
                <c:formatCode>General</c:formatCode>
                <c:ptCount val="6"/>
                <c:pt idx="0">
                  <c:v>2020</c:v>
                </c:pt>
                <c:pt idx="1">
                  <c:v>2021</c:v>
                </c:pt>
                <c:pt idx="2">
                  <c:v>2022</c:v>
                </c:pt>
                <c:pt idx="3">
                  <c:v>2023</c:v>
                </c:pt>
                <c:pt idx="4">
                  <c:v>2024</c:v>
                </c:pt>
                <c:pt idx="5">
                  <c:v>2025</c:v>
                </c:pt>
              </c:numCache>
            </c:numRef>
          </c:cat>
          <c:val>
            <c:numRef>
              <c:f>'Chart 7'!$D$2:$D$9</c:f>
              <c:numCache>
                <c:formatCode>0.0</c:formatCode>
                <c:ptCount val="6"/>
                <c:pt idx="0">
                  <c:v>0</c:v>
                </c:pt>
                <c:pt idx="1">
                  <c:v>0</c:v>
                </c:pt>
                <c:pt idx="2">
                  <c:v>0.10000000000000009</c:v>
                </c:pt>
                <c:pt idx="3">
                  <c:v>1.4</c:v>
                </c:pt>
                <c:pt idx="4">
                  <c:v>-0.8</c:v>
                </c:pt>
                <c:pt idx="5">
                  <c:v>-1.3</c:v>
                </c:pt>
              </c:numCache>
            </c:numRef>
          </c:val>
          <c:extLst>
            <c:ext xmlns:c16="http://schemas.microsoft.com/office/drawing/2014/chart" uri="{C3380CC4-5D6E-409C-BE32-E72D297353CC}">
              <c16:uniqueId val="{00000000-319D-4561-B699-4D028F7FC0B2}"/>
            </c:ext>
          </c:extLst>
        </c:ser>
        <c:dLbls>
          <c:showLegendKey val="0"/>
          <c:showVal val="0"/>
          <c:showCatName val="0"/>
          <c:showSerName val="0"/>
          <c:showPercent val="0"/>
          <c:showBubbleSize val="0"/>
        </c:dLbls>
        <c:gapWidth val="150"/>
        <c:axId val="110179456"/>
        <c:axId val="110173568"/>
      </c:barChart>
      <c:lineChart>
        <c:grouping val="standard"/>
        <c:varyColors val="0"/>
        <c:ser>
          <c:idx val="4"/>
          <c:order val="0"/>
          <c:tx>
            <c:strRef>
              <c:f>'Chart 7'!$B$1</c:f>
              <c:strCache>
                <c:ptCount val="1"/>
                <c:pt idx="0">
                  <c:v>Previous quarter's scenario</c:v>
                </c:pt>
              </c:strCache>
            </c:strRef>
          </c:tx>
          <c:spPr>
            <a:ln>
              <a:solidFill>
                <a:srgbClr val="002060"/>
              </a:solidFill>
              <a:prstDash val="dash"/>
            </a:ln>
          </c:spPr>
          <c:marker>
            <c:symbol val="none"/>
          </c:marker>
          <c:cat>
            <c:numRef>
              <c:f>'Chart 7'!$A$2:$A$9</c:f>
              <c:numCache>
                <c:formatCode>General</c:formatCode>
                <c:ptCount val="6"/>
                <c:pt idx="0">
                  <c:v>2020</c:v>
                </c:pt>
                <c:pt idx="1">
                  <c:v>2021</c:v>
                </c:pt>
                <c:pt idx="2">
                  <c:v>2022</c:v>
                </c:pt>
                <c:pt idx="3">
                  <c:v>2023</c:v>
                </c:pt>
                <c:pt idx="4">
                  <c:v>2024</c:v>
                </c:pt>
                <c:pt idx="5">
                  <c:v>2025</c:v>
                </c:pt>
              </c:numCache>
            </c:numRef>
          </c:cat>
          <c:val>
            <c:numRef>
              <c:f>'Chart 7'!$B$2:$B$9</c:f>
              <c:numCache>
                <c:formatCode>0.0</c:formatCode>
                <c:ptCount val="6"/>
                <c:pt idx="0">
                  <c:v>-2.9</c:v>
                </c:pt>
                <c:pt idx="1">
                  <c:v>4.8</c:v>
                </c:pt>
                <c:pt idx="2">
                  <c:v>-2.1</c:v>
                </c:pt>
                <c:pt idx="3">
                  <c:v>-0.2</c:v>
                </c:pt>
                <c:pt idx="4">
                  <c:v>1.8</c:v>
                </c:pt>
                <c:pt idx="5">
                  <c:v>1.3</c:v>
                </c:pt>
              </c:numCache>
            </c:numRef>
          </c:val>
          <c:smooth val="0"/>
          <c:extLst xmlns:c15="http://schemas.microsoft.com/office/drawing/2012/chart">
            <c:ext xmlns:c16="http://schemas.microsoft.com/office/drawing/2014/chart" uri="{C3380CC4-5D6E-409C-BE32-E72D297353CC}">
              <c16:uniqueId val="{00000001-319D-4561-B699-4D028F7FC0B2}"/>
            </c:ext>
          </c:extLst>
        </c:ser>
        <c:ser>
          <c:idx val="5"/>
          <c:order val="1"/>
          <c:tx>
            <c:strRef>
              <c:f>'Chart 7'!$C$1</c:f>
              <c:strCache>
                <c:ptCount val="1"/>
                <c:pt idx="0">
                  <c:v>Current quarter's scenario</c:v>
                </c:pt>
              </c:strCache>
            </c:strRef>
          </c:tx>
          <c:spPr>
            <a:ln>
              <a:solidFill>
                <a:srgbClr val="C00000"/>
              </a:solidFill>
            </a:ln>
          </c:spPr>
          <c:marker>
            <c:symbol val="none"/>
          </c:marker>
          <c:cat>
            <c:numRef>
              <c:f>'Chart 7'!$A$2:$A$9</c:f>
              <c:numCache>
                <c:formatCode>General</c:formatCode>
                <c:ptCount val="6"/>
                <c:pt idx="0">
                  <c:v>2020</c:v>
                </c:pt>
                <c:pt idx="1">
                  <c:v>2021</c:v>
                </c:pt>
                <c:pt idx="2">
                  <c:v>2022</c:v>
                </c:pt>
                <c:pt idx="3">
                  <c:v>2023</c:v>
                </c:pt>
                <c:pt idx="4">
                  <c:v>2024</c:v>
                </c:pt>
                <c:pt idx="5">
                  <c:v>2025</c:v>
                </c:pt>
              </c:numCache>
            </c:numRef>
          </c:cat>
          <c:val>
            <c:numRef>
              <c:f>'Chart 7'!$C$2:$C$9</c:f>
              <c:numCache>
                <c:formatCode>0.0</c:formatCode>
                <c:ptCount val="6"/>
                <c:pt idx="0">
                  <c:v>-2.9</c:v>
                </c:pt>
                <c:pt idx="1">
                  <c:v>4.8</c:v>
                </c:pt>
                <c:pt idx="2">
                  <c:v>-2</c:v>
                </c:pt>
                <c:pt idx="3">
                  <c:v>1.2</c:v>
                </c:pt>
                <c:pt idx="4">
                  <c:v>1</c:v>
                </c:pt>
                <c:pt idx="5">
                  <c:v>0</c:v>
                </c:pt>
              </c:numCache>
            </c:numRef>
          </c:val>
          <c:smooth val="0"/>
          <c:extLst>
            <c:ext xmlns:c16="http://schemas.microsoft.com/office/drawing/2014/chart" uri="{C3380CC4-5D6E-409C-BE32-E72D297353CC}">
              <c16:uniqueId val="{00000002-319D-4561-B699-4D028F7FC0B2}"/>
            </c:ext>
          </c:extLst>
        </c:ser>
        <c:dLbls>
          <c:showLegendKey val="0"/>
          <c:showVal val="0"/>
          <c:showCatName val="0"/>
          <c:showSerName val="0"/>
          <c:showPercent val="0"/>
          <c:showBubbleSize val="0"/>
        </c:dLbls>
        <c:marker val="1"/>
        <c:smooth val="0"/>
        <c:axId val="110170496"/>
        <c:axId val="110172032"/>
        <c:extLst/>
      </c:lineChart>
      <c:catAx>
        <c:axId val="110170496"/>
        <c:scaling>
          <c:orientation val="minMax"/>
        </c:scaling>
        <c:delete val="0"/>
        <c:axPos val="b"/>
        <c:numFmt formatCode="General" sourceLinked="1"/>
        <c:majorTickMark val="out"/>
        <c:minorTickMark val="none"/>
        <c:tickLblPos val="low"/>
        <c:spPr>
          <a:noFill/>
          <a:ln w="6350" cap="flat" cmpd="sng" algn="ctr">
            <a:solidFill>
              <a:schemeClr val="tx1"/>
            </a:solidFill>
            <a:round/>
          </a:ln>
          <a:effectLst/>
        </c:spPr>
        <c:txPr>
          <a:bodyPr rot="-60000000" vert="horz"/>
          <a:lstStyle/>
          <a:p>
            <a:pPr>
              <a:defRPr sz="600"/>
            </a:pPr>
            <a:endParaRPr lang="en-US"/>
          </a:p>
        </c:txPr>
        <c:crossAx val="110172032"/>
        <c:crosses val="autoZero"/>
        <c:auto val="1"/>
        <c:lblAlgn val="ctr"/>
        <c:lblOffset val="100"/>
        <c:noMultiLvlLbl val="0"/>
      </c:catAx>
      <c:valAx>
        <c:axId val="110172032"/>
        <c:scaling>
          <c:orientation val="minMax"/>
          <c:max val="5"/>
        </c:scaling>
        <c:delete val="0"/>
        <c:axPos val="l"/>
        <c:numFmt formatCode="0" sourceLinked="0"/>
        <c:majorTickMark val="out"/>
        <c:minorTickMark val="none"/>
        <c:tickLblPos val="nextTo"/>
        <c:spPr>
          <a:noFill/>
          <a:ln>
            <a:solidFill>
              <a:schemeClr val="tx1"/>
            </a:solidFill>
          </a:ln>
          <a:effectLst/>
        </c:spPr>
        <c:txPr>
          <a:bodyPr rot="-60000000" vert="horz"/>
          <a:lstStyle/>
          <a:p>
            <a:pPr>
              <a:defRPr sz="600"/>
            </a:pPr>
            <a:endParaRPr lang="en-US"/>
          </a:p>
        </c:txPr>
        <c:crossAx val="110170496"/>
        <c:crosses val="autoZero"/>
        <c:crossBetween val="between"/>
        <c:majorUnit val="1"/>
      </c:valAx>
      <c:valAx>
        <c:axId val="110173568"/>
        <c:scaling>
          <c:orientation val="minMax"/>
          <c:max val="2"/>
          <c:min val="-2"/>
        </c:scaling>
        <c:delete val="0"/>
        <c:axPos val="r"/>
        <c:numFmt formatCode="0.0" sourceLinked="0"/>
        <c:majorTickMark val="out"/>
        <c:minorTickMark val="none"/>
        <c:tickLblPos val="nextTo"/>
        <c:spPr>
          <a:ln>
            <a:solidFill>
              <a:schemeClr val="tx1"/>
            </a:solidFill>
          </a:ln>
        </c:spPr>
        <c:txPr>
          <a:bodyPr/>
          <a:lstStyle/>
          <a:p>
            <a:pPr>
              <a:defRPr sz="600"/>
            </a:pPr>
            <a:endParaRPr lang="en-US"/>
          </a:p>
        </c:txPr>
        <c:crossAx val="110179456"/>
        <c:crosses val="max"/>
        <c:crossBetween val="between"/>
      </c:valAx>
      <c:catAx>
        <c:axId val="110179456"/>
        <c:scaling>
          <c:orientation val="minMax"/>
        </c:scaling>
        <c:delete val="1"/>
        <c:axPos val="b"/>
        <c:numFmt formatCode="General" sourceLinked="1"/>
        <c:majorTickMark val="out"/>
        <c:minorTickMark val="none"/>
        <c:tickLblPos val="nextTo"/>
        <c:crossAx val="110173568"/>
        <c:crosses val="autoZero"/>
        <c:auto val="1"/>
        <c:lblAlgn val="ctr"/>
        <c:lblOffset val="100"/>
        <c:noMultiLvlLbl val="0"/>
      </c:catAx>
      <c:spPr>
        <a:noFill/>
        <a:ln>
          <a:noFill/>
        </a:ln>
        <a:effectLst/>
      </c:spPr>
    </c:plotArea>
    <c:legend>
      <c:legendPos val="b"/>
      <c:layout>
        <c:manualLayout>
          <c:xMode val="edge"/>
          <c:yMode val="edge"/>
          <c:x val="1.4363624127403656E-2"/>
          <c:y val="0.80359781365968908"/>
          <c:w val="0.76833650793650798"/>
          <c:h val="0.19157825966399639"/>
        </c:manualLayout>
      </c:layout>
      <c:overlay val="0"/>
      <c:spPr>
        <a:noFill/>
        <a:ln>
          <a:noFill/>
        </a:ln>
        <a:effectLst/>
      </c:spPr>
      <c:txPr>
        <a:bodyPr rot="0" vert="horz"/>
        <a:lstStyle/>
        <a:p>
          <a:pPr>
            <a:defRPr sz="800" b="0" i="1" baseline="-14000"/>
          </a:pPr>
          <a:endParaRPr lang="en-US"/>
        </a:p>
      </c:txPr>
    </c:legend>
    <c:plotVisOnly val="1"/>
    <c:dispBlanksAs val="gap"/>
    <c:showDLblsOverMax val="0"/>
  </c:chart>
  <c:spPr>
    <a:noFill/>
    <a:ln w="9525" cap="flat" cmpd="sng" algn="ctr">
      <a:noFill/>
      <a:round/>
    </a:ln>
    <a:effectLst/>
  </c:spPr>
  <c:txPr>
    <a:bodyPr/>
    <a:lstStyle/>
    <a:p>
      <a:pPr>
        <a:defRPr>
          <a:latin typeface="GHEA Grapalat" panose="02000506050000020003" pitchFamily="50"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20324759327223E-2"/>
          <c:y val="7.4249071886601417E-2"/>
          <c:w val="0.90028478282702751"/>
          <c:h val="0.64603867648504787"/>
        </c:manualLayout>
      </c:layout>
      <c:lineChart>
        <c:grouping val="standard"/>
        <c:varyColors val="0"/>
        <c:ser>
          <c:idx val="0"/>
          <c:order val="0"/>
          <c:tx>
            <c:strRef>
              <c:f>'Chart 8'!$B$1</c:f>
              <c:strCache>
                <c:ptCount val="1"/>
                <c:pt idx="0">
                  <c:v>USA</c:v>
                </c:pt>
              </c:strCache>
            </c:strRef>
          </c:tx>
          <c:marker>
            <c:symbol val="none"/>
          </c:marker>
          <c:cat>
            <c:strRef>
              <c:f>'Chart 8'!$A$18:$A$51</c:f>
              <c:strCache>
                <c:ptCount val="2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strCache>
            </c:strRef>
          </c:cat>
          <c:val>
            <c:numRef>
              <c:f>'Chart 8'!$B$18:$B$51</c:f>
              <c:numCache>
                <c:formatCode>0.0</c:formatCode>
                <c:ptCount val="26"/>
                <c:pt idx="0">
                  <c:v>2.1202138001681581</c:v>
                </c:pt>
                <c:pt idx="1">
                  <c:v>0.38654115071385947</c:v>
                </c:pt>
                <c:pt idx="2">
                  <c:v>1.2104210129464796</c:v>
                </c:pt>
                <c:pt idx="3">
                  <c:v>1.2282528234852128</c:v>
                </c:pt>
                <c:pt idx="4">
                  <c:v>1.9023993411310367</c:v>
                </c:pt>
                <c:pt idx="5">
                  <c:v>4.8628374287394163</c:v>
                </c:pt>
                <c:pt idx="6">
                  <c:v>5.3205235849348709</c:v>
                </c:pt>
                <c:pt idx="7">
                  <c:v>6.687222125666108</c:v>
                </c:pt>
                <c:pt idx="8">
                  <c:v>7.9668046998621103</c:v>
                </c:pt>
                <c:pt idx="9">
                  <c:v>8.6414994789339126</c:v>
                </c:pt>
                <c:pt idx="10">
                  <c:v>8.3136229999999998</c:v>
                </c:pt>
                <c:pt idx="11">
                  <c:v>7.1107959999999997</c:v>
                </c:pt>
                <c:pt idx="12">
                  <c:v>5.81656</c:v>
                </c:pt>
                <c:pt idx="13">
                  <c:v>4.5643989999999999</c:v>
                </c:pt>
                <c:pt idx="14">
                  <c:v>4.3487210000000003</c:v>
                </c:pt>
                <c:pt idx="15">
                  <c:v>4.3269929999999999</c:v>
                </c:pt>
                <c:pt idx="16">
                  <c:v>4.062189</c:v>
                </c:pt>
                <c:pt idx="17">
                  <c:v>3.4922029999999999</c:v>
                </c:pt>
                <c:pt idx="18">
                  <c:v>3.0732759999999999</c:v>
                </c:pt>
                <c:pt idx="19">
                  <c:v>2.8178709999999998</c:v>
                </c:pt>
                <c:pt idx="20">
                  <c:v>2.5816889999999999</c:v>
                </c:pt>
                <c:pt idx="21">
                  <c:v>2.4008729999999998</c:v>
                </c:pt>
                <c:pt idx="22">
                  <c:v>2.2717239999999999</c:v>
                </c:pt>
                <c:pt idx="23">
                  <c:v>2.1854290000000001</c:v>
                </c:pt>
                <c:pt idx="24">
                  <c:v>2.1318540000000001</c:v>
                </c:pt>
                <c:pt idx="25">
                  <c:v>2.1023350000000001</c:v>
                </c:pt>
              </c:numCache>
            </c:numRef>
          </c:val>
          <c:smooth val="0"/>
          <c:extLst>
            <c:ext xmlns:c16="http://schemas.microsoft.com/office/drawing/2014/chart" uri="{C3380CC4-5D6E-409C-BE32-E72D297353CC}">
              <c16:uniqueId val="{00000000-2BB8-4831-9226-006C67DF51C3}"/>
            </c:ext>
          </c:extLst>
        </c:ser>
        <c:ser>
          <c:idx val="1"/>
          <c:order val="1"/>
          <c:tx>
            <c:strRef>
              <c:f>'Chart 8'!$C$1</c:f>
              <c:strCache>
                <c:ptCount val="1"/>
                <c:pt idx="0">
                  <c:v>Eurozone</c:v>
                </c:pt>
              </c:strCache>
            </c:strRef>
          </c:tx>
          <c:marker>
            <c:symbol val="none"/>
          </c:marker>
          <c:cat>
            <c:strRef>
              <c:f>'Chart 8'!$A$18:$A$51</c:f>
              <c:strCache>
                <c:ptCount val="2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strCache>
            </c:strRef>
          </c:cat>
          <c:val>
            <c:numRef>
              <c:f>'Chart 8'!$C$18:$C$51</c:f>
              <c:numCache>
                <c:formatCode>0.0</c:formatCode>
                <c:ptCount val="26"/>
                <c:pt idx="0">
                  <c:v>1.0823383580023609</c:v>
                </c:pt>
                <c:pt idx="1">
                  <c:v>0.19598580161039181</c:v>
                </c:pt>
                <c:pt idx="2">
                  <c:v>-1.238992324453296E-3</c:v>
                </c:pt>
                <c:pt idx="3">
                  <c:v>-0.25352707588398948</c:v>
                </c:pt>
                <c:pt idx="4">
                  <c:v>1.0273766434597442</c:v>
                </c:pt>
                <c:pt idx="5">
                  <c:v>1.8154820937016061</c:v>
                </c:pt>
                <c:pt idx="6">
                  <c:v>2.8539896174744466</c:v>
                </c:pt>
                <c:pt idx="7">
                  <c:v>4.6399956343358983</c:v>
                </c:pt>
                <c:pt idx="8">
                  <c:v>6.1151957081265982</c:v>
                </c:pt>
                <c:pt idx="9">
                  <c:v>8.0352265810122212</c:v>
                </c:pt>
                <c:pt idx="10">
                  <c:v>9.3232110000000006</c:v>
                </c:pt>
                <c:pt idx="11">
                  <c:v>9.9658840000000009</c:v>
                </c:pt>
                <c:pt idx="12">
                  <c:v>7.9895269999999998</c:v>
                </c:pt>
                <c:pt idx="13">
                  <c:v>6.8958469999999998</c:v>
                </c:pt>
                <c:pt idx="14">
                  <c:v>5.705902</c:v>
                </c:pt>
                <c:pt idx="15">
                  <c:v>4.3453270000000002</c:v>
                </c:pt>
                <c:pt idx="16">
                  <c:v>4.4014259999999998</c:v>
                </c:pt>
                <c:pt idx="17">
                  <c:v>3.8247179999999998</c:v>
                </c:pt>
                <c:pt idx="18">
                  <c:v>3.3175029999999999</c:v>
                </c:pt>
                <c:pt idx="19">
                  <c:v>2.8174980000000001</c:v>
                </c:pt>
                <c:pt idx="20">
                  <c:v>2.4902299999999999</c:v>
                </c:pt>
                <c:pt idx="21">
                  <c:v>2.2117960000000001</c:v>
                </c:pt>
                <c:pt idx="22">
                  <c:v>2.013792</c:v>
                </c:pt>
                <c:pt idx="23">
                  <c:v>1.880366</c:v>
                </c:pt>
                <c:pt idx="24">
                  <c:v>1.815833</c:v>
                </c:pt>
                <c:pt idx="25">
                  <c:v>1.7858849999999999</c:v>
                </c:pt>
              </c:numCache>
            </c:numRef>
          </c:val>
          <c:smooth val="0"/>
          <c:extLst>
            <c:ext xmlns:c16="http://schemas.microsoft.com/office/drawing/2014/chart" uri="{C3380CC4-5D6E-409C-BE32-E72D297353CC}">
              <c16:uniqueId val="{00000001-2BB8-4831-9226-006C67DF51C3}"/>
            </c:ext>
          </c:extLst>
        </c:ser>
        <c:ser>
          <c:idx val="2"/>
          <c:order val="2"/>
          <c:tx>
            <c:strRef>
              <c:f>'Chart 8'!$D$1</c:f>
              <c:strCache>
                <c:ptCount val="1"/>
                <c:pt idx="0">
                  <c:v>Russia</c:v>
                </c:pt>
              </c:strCache>
            </c:strRef>
          </c:tx>
          <c:marker>
            <c:symbol val="none"/>
          </c:marker>
          <c:cat>
            <c:strRef>
              <c:f>'Chart 8'!$A$18:$A$51</c:f>
              <c:strCache>
                <c:ptCount val="26"/>
                <c:pt idx="0">
                  <c:v>I 20</c:v>
                </c:pt>
                <c:pt idx="1">
                  <c:v>II</c:v>
                </c:pt>
                <c:pt idx="2">
                  <c:v>III</c:v>
                </c:pt>
                <c:pt idx="3">
                  <c:v>IV</c:v>
                </c:pt>
                <c:pt idx="4">
                  <c:v>I 21</c:v>
                </c:pt>
                <c:pt idx="5">
                  <c:v>II</c:v>
                </c:pt>
                <c:pt idx="6">
                  <c:v>III</c:v>
                </c:pt>
                <c:pt idx="7">
                  <c:v>IV</c:v>
                </c:pt>
                <c:pt idx="8">
                  <c:v>I 22</c:v>
                </c:pt>
                <c:pt idx="9">
                  <c:v>II</c:v>
                </c:pt>
                <c:pt idx="10">
                  <c:v>III</c:v>
                </c:pt>
                <c:pt idx="11">
                  <c:v>IV</c:v>
                </c:pt>
                <c:pt idx="12">
                  <c:v>I 23</c:v>
                </c:pt>
                <c:pt idx="13">
                  <c:v>II</c:v>
                </c:pt>
                <c:pt idx="14">
                  <c:v>III</c:v>
                </c:pt>
                <c:pt idx="15">
                  <c:v>IV</c:v>
                </c:pt>
                <c:pt idx="16">
                  <c:v>I 24</c:v>
                </c:pt>
                <c:pt idx="17">
                  <c:v>II</c:v>
                </c:pt>
                <c:pt idx="18">
                  <c:v>III</c:v>
                </c:pt>
                <c:pt idx="19">
                  <c:v>IV</c:v>
                </c:pt>
                <c:pt idx="20">
                  <c:v>I 25</c:v>
                </c:pt>
                <c:pt idx="21">
                  <c:v>II</c:v>
                </c:pt>
                <c:pt idx="22">
                  <c:v>III</c:v>
                </c:pt>
                <c:pt idx="23">
                  <c:v>IV</c:v>
                </c:pt>
                <c:pt idx="24">
                  <c:v>I 26</c:v>
                </c:pt>
                <c:pt idx="25">
                  <c:v>II</c:v>
                </c:pt>
              </c:strCache>
            </c:strRef>
          </c:cat>
          <c:val>
            <c:numRef>
              <c:f>'Chart 8'!$D$18:$D$51</c:f>
              <c:numCache>
                <c:formatCode>0.0</c:formatCode>
                <c:ptCount val="26"/>
                <c:pt idx="0">
                  <c:v>2.4418290473676714</c:v>
                </c:pt>
                <c:pt idx="1">
                  <c:v>2.9578607914383457</c:v>
                </c:pt>
                <c:pt idx="2">
                  <c:v>3.5903807890538832</c:v>
                </c:pt>
                <c:pt idx="3">
                  <c:v>4.5344556280351913</c:v>
                </c:pt>
                <c:pt idx="4">
                  <c:v>5.5657758051075721</c:v>
                </c:pt>
                <c:pt idx="5">
                  <c:v>5.8622092744893859</c:v>
                </c:pt>
                <c:pt idx="6">
                  <c:v>6.9206013964728532</c:v>
                </c:pt>
                <c:pt idx="7">
                  <c:v>8.3618062431008529</c:v>
                </c:pt>
                <c:pt idx="8" formatCode="General">
                  <c:v>11.5</c:v>
                </c:pt>
                <c:pt idx="9" formatCode="General">
                  <c:v>16.8</c:v>
                </c:pt>
                <c:pt idx="10" formatCode="General">
                  <c:v>14.4</c:v>
                </c:pt>
                <c:pt idx="11">
                  <c:v>12.2559</c:v>
                </c:pt>
                <c:pt idx="12">
                  <c:v>8.6629310000000004</c:v>
                </c:pt>
                <c:pt idx="13">
                  <c:v>3.2378230000000001</c:v>
                </c:pt>
                <c:pt idx="14">
                  <c:v>3.6662759999999999</c:v>
                </c:pt>
                <c:pt idx="15">
                  <c:v>3.7748460000000001</c:v>
                </c:pt>
                <c:pt idx="16">
                  <c:v>4.176952</c:v>
                </c:pt>
                <c:pt idx="17">
                  <c:v>4.7725489999999997</c:v>
                </c:pt>
                <c:pt idx="18">
                  <c:v>5.030564</c:v>
                </c:pt>
                <c:pt idx="19">
                  <c:v>4.7641799999999996</c:v>
                </c:pt>
                <c:pt idx="20">
                  <c:v>4.5989909999999998</c:v>
                </c:pt>
                <c:pt idx="21">
                  <c:v>4.4259029999999999</c:v>
                </c:pt>
                <c:pt idx="22">
                  <c:v>4.2737499999999997</c:v>
                </c:pt>
                <c:pt idx="23">
                  <c:v>4.1389240000000003</c:v>
                </c:pt>
                <c:pt idx="24">
                  <c:v>4.0205440000000001</c:v>
                </c:pt>
                <c:pt idx="25">
                  <c:v>3.915915</c:v>
                </c:pt>
              </c:numCache>
            </c:numRef>
          </c:val>
          <c:smooth val="0"/>
          <c:extLst>
            <c:ext xmlns:c16="http://schemas.microsoft.com/office/drawing/2014/chart" uri="{C3380CC4-5D6E-409C-BE32-E72D297353CC}">
              <c16:uniqueId val="{00000002-2BB8-4831-9226-006C67DF51C3}"/>
            </c:ext>
          </c:extLst>
        </c:ser>
        <c:dLbls>
          <c:showLegendKey val="0"/>
          <c:showVal val="0"/>
          <c:showCatName val="0"/>
          <c:showSerName val="0"/>
          <c:showPercent val="0"/>
          <c:showBubbleSize val="0"/>
        </c:dLbls>
        <c:smooth val="0"/>
        <c:axId val="115566464"/>
        <c:axId val="115568000"/>
      </c:lineChart>
      <c:catAx>
        <c:axId val="115566464"/>
        <c:scaling>
          <c:orientation val="minMax"/>
        </c:scaling>
        <c:delete val="0"/>
        <c:axPos val="b"/>
        <c:numFmt formatCode="General" sourceLinked="1"/>
        <c:majorTickMark val="out"/>
        <c:minorTickMark val="none"/>
        <c:tickLblPos val="low"/>
        <c:spPr>
          <a:noFill/>
          <a:ln w="6350" cap="flat" cmpd="sng" algn="ctr">
            <a:solidFill>
              <a:schemeClr val="tx1"/>
            </a:solidFill>
            <a:round/>
          </a:ln>
          <a:effectLst/>
        </c:spPr>
        <c:txPr>
          <a:bodyPr rot="-54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15568000"/>
        <c:crosses val="autoZero"/>
        <c:auto val="1"/>
        <c:lblAlgn val="ctr"/>
        <c:lblOffset val="100"/>
        <c:tickLblSkip val="1"/>
        <c:tickMarkSkip val="1"/>
        <c:noMultiLvlLbl val="0"/>
      </c:catAx>
      <c:valAx>
        <c:axId val="115568000"/>
        <c:scaling>
          <c:orientation val="minMax"/>
          <c:max val="18"/>
          <c:min val="-1"/>
        </c:scaling>
        <c:delete val="0"/>
        <c:axPos val="l"/>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115566464"/>
        <c:crosses val="autoZero"/>
        <c:crossBetween val="between"/>
      </c:valAx>
      <c:spPr>
        <a:noFill/>
        <a:ln>
          <a:noFill/>
        </a:ln>
        <a:effectLst/>
      </c:spPr>
    </c:plotArea>
    <c:legend>
      <c:legendPos val="b"/>
      <c:layout>
        <c:manualLayout>
          <c:xMode val="edge"/>
          <c:yMode val="edge"/>
          <c:x val="3.0114701024783696E-3"/>
          <c:y val="0.87424344084532035"/>
          <c:w val="0.8533492063492063"/>
          <c:h val="0.10624175532262786"/>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blipFill dpi="0" rotWithShape="1">
      <a:blip xmlns:r="http://schemas.openxmlformats.org/officeDocument/2006/relationships" r:embed="rId1"/>
      <a:srcRect/>
      <a:stretch>
        <a:fillRect l="66000" r="3000"/>
      </a:stretch>
    </a:blip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3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7.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 Id="rId4" Type="http://schemas.openxmlformats.org/officeDocument/2006/relationships/chart" Target="../charts/chart36.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31</xdr:col>
      <xdr:colOff>216057</xdr:colOff>
      <xdr:row>35</xdr:row>
      <xdr:rowOff>126756</xdr:rowOff>
    </xdr:from>
    <xdr:to>
      <xdr:col>34</xdr:col>
      <xdr:colOff>449443</xdr:colOff>
      <xdr:row>38</xdr:row>
      <xdr:rowOff>17320</xdr:rowOff>
    </xdr:to>
    <xdr:sp macro="" textlink="">
      <xdr:nvSpPr>
        <xdr:cNvPr id="2" name="Text Box 4007">
          <a:extLst>
            <a:ext uri="{FF2B5EF4-FFF2-40B4-BE49-F238E27FC236}">
              <a16:creationId xmlns:a16="http://schemas.microsoft.com/office/drawing/2014/main" id="{00000000-0008-0000-0100-000002000000}"/>
            </a:ext>
          </a:extLst>
        </xdr:cNvPr>
        <xdr:cNvSpPr txBox="1">
          <a:spLocks noChangeArrowheads="1"/>
        </xdr:cNvSpPr>
      </xdr:nvSpPr>
      <xdr:spPr bwMode="auto">
        <a:xfrm>
          <a:off x="24045875" y="308597"/>
          <a:ext cx="2519386" cy="5140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Inflation (12-month) scenario probability distribution for a 3-year policy horizon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31</xdr:col>
      <xdr:colOff>235911</xdr:colOff>
      <xdr:row>37</xdr:row>
      <xdr:rowOff>152401</xdr:rowOff>
    </xdr:from>
    <xdr:to>
      <xdr:col>36</xdr:col>
      <xdr:colOff>180975</xdr:colOff>
      <xdr:row>48</xdr:row>
      <xdr:rowOff>114301</xdr:rowOff>
    </xdr:to>
    <xdr:graphicFrame macro="">
      <xdr:nvGraphicFramePr>
        <xdr:cNvPr id="3" name="Chart 2">
          <a:extLst>
            <a:ext uri="{FF2B5EF4-FFF2-40B4-BE49-F238E27FC236}">
              <a16:creationId xmlns:a16="http://schemas.microsoft.com/office/drawing/2014/main" id="{00000000-0008-0000-0100-000003000000}"/>
            </a:ext>
            <a:ext uri="{147F2762-F138-4A5C-976F-8EAC2B608ADB}">
              <a16:predDERef xmlns:a16="http://schemas.microsoft.com/office/drawing/2014/main" pre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33</xdr:col>
      <xdr:colOff>228756</xdr:colOff>
      <xdr:row>48</xdr:row>
      <xdr:rowOff>199032</xdr:rowOff>
    </xdr:from>
    <xdr:to>
      <xdr:col>36</xdr:col>
      <xdr:colOff>53885</xdr:colOff>
      <xdr:row>50</xdr:row>
      <xdr:rowOff>148548</xdr:rowOff>
    </xdr:to>
    <xdr:sp macro="" textlink="">
      <xdr:nvSpPr>
        <xdr:cNvPr id="4" name="Text Box 22">
          <a:extLst>
            <a:ext uri="{FF2B5EF4-FFF2-40B4-BE49-F238E27FC236}">
              <a16:creationId xmlns:a16="http://schemas.microsoft.com/office/drawing/2014/main" id="{00000000-0008-0000-0100-000004000000}"/>
            </a:ext>
          </a:extLst>
        </xdr:cNvPr>
        <xdr:cNvSpPr txBox="1"/>
      </xdr:nvSpPr>
      <xdr:spPr>
        <a:xfrm>
          <a:off x="25584306" y="5618757"/>
          <a:ext cx="2111129" cy="36861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Armenia</a:t>
          </a:r>
          <a:r>
            <a:rPr lang="en-US" sz="700" i="1" baseline="0">
              <a:effectLst/>
              <a:latin typeface="GHEA Grapalat" panose="02000506050000020003" pitchFamily="50" charset="0"/>
              <a:ea typeface="Times New Roman" panose="02020603050405020304" pitchFamily="18" charset="0"/>
              <a:cs typeface="Sylfaen" panose="010A0502050306030303" pitchFamily="18"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Statistics Committee</a:t>
          </a:r>
          <a:r>
            <a:rPr lang="hy-AM" sz="700" i="1">
              <a:effectLst/>
              <a:latin typeface="GHEA Grapalat" panose="02000506050000020003" pitchFamily="50" charset="0"/>
              <a:ea typeface="Times New Roman" panose="02020603050405020304" pitchFamily="18" charset="0"/>
              <a:cs typeface="Sylfaen" panose="010A0502050306030303" pitchFamily="18"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Central Bank of Armenia scenario</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34</xdr:col>
      <xdr:colOff>441615</xdr:colOff>
      <xdr:row>38</xdr:row>
      <xdr:rowOff>192516</xdr:rowOff>
    </xdr:from>
    <xdr:to>
      <xdr:col>35</xdr:col>
      <xdr:colOff>450203</xdr:colOff>
      <xdr:row>40</xdr:row>
      <xdr:rowOff>137270</xdr:rowOff>
    </xdr:to>
    <xdr:sp macro="" textlink="">
      <xdr:nvSpPr>
        <xdr:cNvPr id="5" name="Text Box 1">
          <a:extLst>
            <a:ext uri="{FF2B5EF4-FFF2-40B4-BE49-F238E27FC236}">
              <a16:creationId xmlns:a16="http://schemas.microsoft.com/office/drawing/2014/main" id="{00000000-0008-0000-0100-000005000000}"/>
            </a:ext>
          </a:extLst>
        </xdr:cNvPr>
        <xdr:cNvSpPr txBox="1"/>
      </xdr:nvSpPr>
      <xdr:spPr>
        <a:xfrm>
          <a:off x="26557433" y="997811"/>
          <a:ext cx="770588" cy="360391"/>
        </a:xfrm>
        <a:prstGeom prst="rect">
          <a:avLst/>
        </a:prstGeom>
      </xdr:spPr>
      <xdr:txBody>
        <a:bodyPr wrap="square" lIns="0" tIns="0" rIns="0" bIns="0" rtlCol="0">
          <a:noAutofit/>
        </a:bodyPr>
        <a:lstStyle/>
        <a:p>
          <a:pPr algn="ctr">
            <a:spcAft>
              <a:spcPts val="0"/>
            </a:spcAft>
          </a:pPr>
          <a:r>
            <a:rPr lang="en-US" sz="600">
              <a:effectLst/>
              <a:latin typeface="GHEA Grapalat" panose="02000506050000020003" pitchFamily="50" charset="0"/>
              <a:ea typeface="Times New Roman" panose="02020603050405020304" pitchFamily="18" charset="0"/>
              <a:cs typeface="Sylfaen" panose="010A0502050306030303" pitchFamily="18" charset="0"/>
            </a:rPr>
            <a:t>MP's</a:t>
          </a:r>
          <a:r>
            <a:rPr lang="hy-AM" sz="600">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a:p>
          <a:pPr algn="ctr">
            <a:spcAft>
              <a:spcPts val="0"/>
            </a:spcAft>
          </a:pPr>
          <a:r>
            <a:rPr lang="en-US" sz="600">
              <a:effectLst/>
              <a:latin typeface="GHEA Grapalat" panose="02000506050000020003" pitchFamily="50" charset="0"/>
              <a:ea typeface="Times New Roman" panose="02020603050405020304" pitchFamily="18" charset="0"/>
              <a:cs typeface="Sylfaen" panose="010A0502050306030303" pitchFamily="18" charset="0"/>
            </a:rPr>
            <a:t>influence horizon</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34</xdr:col>
      <xdr:colOff>197428</xdr:colOff>
      <xdr:row>40</xdr:row>
      <xdr:rowOff>157980</xdr:rowOff>
    </xdr:from>
    <xdr:to>
      <xdr:col>35</xdr:col>
      <xdr:colOff>579526</xdr:colOff>
      <xdr:row>40</xdr:row>
      <xdr:rowOff>172316</xdr:rowOff>
    </xdr:to>
    <xdr:cxnSp macro="">
      <xdr:nvCxnSpPr>
        <xdr:cNvPr id="6" name="Straight Arrow Connector 5">
          <a:extLst>
            <a:ext uri="{FF2B5EF4-FFF2-40B4-BE49-F238E27FC236}">
              <a16:creationId xmlns:a16="http://schemas.microsoft.com/office/drawing/2014/main" id="{00000000-0008-0000-0100-000006000000}"/>
            </a:ext>
          </a:extLst>
        </xdr:cNvPr>
        <xdr:cNvCxnSpPr/>
      </xdr:nvCxnSpPr>
      <xdr:spPr>
        <a:xfrm flipV="1">
          <a:off x="26313246" y="1378912"/>
          <a:ext cx="1144098" cy="14336"/>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19051</xdr:colOff>
      <xdr:row>10</xdr:row>
      <xdr:rowOff>180976</xdr:rowOff>
    </xdr:from>
    <xdr:to>
      <xdr:col>9</xdr:col>
      <xdr:colOff>253051</xdr:colOff>
      <xdr:row>13</xdr:row>
      <xdr:rowOff>85726</xdr:rowOff>
    </xdr:to>
    <xdr:sp macro="" textlink="">
      <xdr:nvSpPr>
        <xdr:cNvPr id="2" name="Text Box 66">
          <a:extLst>
            <a:ext uri="{FF2B5EF4-FFF2-40B4-BE49-F238E27FC236}">
              <a16:creationId xmlns:a16="http://schemas.microsoft.com/office/drawing/2014/main" id="{00000000-0008-0000-0A00-000002000000}"/>
            </a:ext>
          </a:extLst>
        </xdr:cNvPr>
        <xdr:cNvSpPr txBox="1">
          <a:spLocks noChangeArrowheads="1"/>
        </xdr:cNvSpPr>
      </xdr:nvSpPr>
      <xdr:spPr bwMode="auto">
        <a:xfrm>
          <a:off x="4695826" y="552451"/>
          <a:ext cx="25200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10</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3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International oil price scenario</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758188</xdr:colOff>
      <xdr:row>13</xdr:row>
      <xdr:rowOff>136524</xdr:rowOff>
    </xdr:from>
    <xdr:to>
      <xdr:col>10</xdr:col>
      <xdr:colOff>19050</xdr:colOff>
      <xdr:row>25</xdr:row>
      <xdr:rowOff>150495</xdr:rowOff>
    </xdr:to>
    <xdr:graphicFrame macro="">
      <xdr:nvGraphicFramePr>
        <xdr:cNvPr id="3" name="Chart 2">
          <a:extLst>
            <a:ext uri="{FF2B5EF4-FFF2-40B4-BE49-F238E27FC236}">
              <a16:creationId xmlns:a16="http://schemas.microsoft.com/office/drawing/2014/main" id="{00000000-0008-0000-0A00-000003000000}"/>
            </a:ext>
            <a:ext uri="{147F2762-F138-4A5C-976F-8EAC2B608ADB}">
              <a16:predDERef xmlns:a16="http://schemas.microsoft.com/office/drawing/2014/main" pre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733425</xdr:colOff>
      <xdr:row>27</xdr:row>
      <xdr:rowOff>14605</xdr:rowOff>
    </xdr:from>
    <xdr:to>
      <xdr:col>10</xdr:col>
      <xdr:colOff>93345</xdr:colOff>
      <xdr:row>29</xdr:row>
      <xdr:rowOff>66675</xdr:rowOff>
    </xdr:to>
    <xdr:sp macro="" textlink="">
      <xdr:nvSpPr>
        <xdr:cNvPr id="4" name="Text Box 3867">
          <a:extLst>
            <a:ext uri="{FF2B5EF4-FFF2-40B4-BE49-F238E27FC236}">
              <a16:creationId xmlns:a16="http://schemas.microsoft.com/office/drawing/2014/main" id="{00000000-0008-0000-0A00-000004000000}"/>
            </a:ext>
          </a:extLst>
        </xdr:cNvPr>
        <xdr:cNvSpPr txBox="1"/>
      </xdr:nvSpPr>
      <xdr:spPr>
        <a:xfrm>
          <a:off x="6172200" y="3624580"/>
          <a:ext cx="1645920" cy="43307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World Bank, Central Bank of Armenia scenario</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737150</xdr:colOff>
      <xdr:row>10</xdr:row>
      <xdr:rowOff>12425</xdr:rowOff>
    </xdr:from>
    <xdr:to>
      <xdr:col>9</xdr:col>
      <xdr:colOff>209150</xdr:colOff>
      <xdr:row>12</xdr:row>
      <xdr:rowOff>69574</xdr:rowOff>
    </xdr:to>
    <xdr:sp macro="" textlink="">
      <xdr:nvSpPr>
        <xdr:cNvPr id="2" name="Text Box 9">
          <a:extLst>
            <a:ext uri="{FF2B5EF4-FFF2-40B4-BE49-F238E27FC236}">
              <a16:creationId xmlns:a16="http://schemas.microsoft.com/office/drawing/2014/main" id="{00000000-0008-0000-0B00-000002000000}"/>
            </a:ext>
          </a:extLst>
        </xdr:cNvPr>
        <xdr:cNvSpPr txBox="1">
          <a:spLocks noChangeArrowheads="1"/>
        </xdr:cNvSpPr>
      </xdr:nvSpPr>
      <xdr:spPr bwMode="auto">
        <a:xfrm>
          <a:off x="4547150" y="2058229"/>
          <a:ext cx="2520000" cy="471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11</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International food price scenario</a:t>
          </a: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735078</xdr:colOff>
      <xdr:row>12</xdr:row>
      <xdr:rowOff>5742</xdr:rowOff>
    </xdr:from>
    <xdr:to>
      <xdr:col>9</xdr:col>
      <xdr:colOff>538369</xdr:colOff>
      <xdr:row>23</xdr:row>
      <xdr:rowOff>82412</xdr:rowOff>
    </xdr:to>
    <xdr:graphicFrame macro="">
      <xdr:nvGraphicFramePr>
        <xdr:cNvPr id="3" name="Chart 2">
          <a:extLst>
            <a:ext uri="{FF2B5EF4-FFF2-40B4-BE49-F238E27FC236}">
              <a16:creationId xmlns:a16="http://schemas.microsoft.com/office/drawing/2014/main" id="{00000000-0008-0000-0B00-000003000000}"/>
            </a:ext>
            <a:ext uri="{147F2762-F138-4A5C-976F-8EAC2B608ADB}">
              <a16:predDERef xmlns:a16="http://schemas.microsoft.com/office/drawing/2014/main" pre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722242</xdr:colOff>
      <xdr:row>23</xdr:row>
      <xdr:rowOff>171066</xdr:rowOff>
    </xdr:from>
    <xdr:to>
      <xdr:col>9</xdr:col>
      <xdr:colOff>292817</xdr:colOff>
      <xdr:row>25</xdr:row>
      <xdr:rowOff>16566</xdr:rowOff>
    </xdr:to>
    <xdr:sp macro="" textlink="">
      <xdr:nvSpPr>
        <xdr:cNvPr id="4" name="Text Box 3866">
          <a:extLst>
            <a:ext uri="{FF2B5EF4-FFF2-40B4-BE49-F238E27FC236}">
              <a16:creationId xmlns:a16="http://schemas.microsoft.com/office/drawing/2014/main" id="{00000000-0008-0000-0B00-000004000000}"/>
            </a:ext>
          </a:extLst>
        </xdr:cNvPr>
        <xdr:cNvSpPr txBox="1"/>
      </xdr:nvSpPr>
      <xdr:spPr>
        <a:xfrm>
          <a:off x="5294242" y="3252196"/>
          <a:ext cx="1856575" cy="259631"/>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en-US" sz="700" i="1">
              <a:solidFill>
                <a:schemeClr val="dk1"/>
              </a:solidFill>
              <a:effectLst/>
              <a:latin typeface="GHEA Grapalat" panose="02000506050000020003" pitchFamily="50" charset="0"/>
              <a:ea typeface="+mn-ea"/>
              <a:cs typeface="+mn-cs"/>
            </a:rPr>
            <a:t>Source: FAO, Central Bank of Armenia scenario</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314325</xdr:colOff>
      <xdr:row>3</xdr:row>
      <xdr:rowOff>123825</xdr:rowOff>
    </xdr:from>
    <xdr:to>
      <xdr:col>10</xdr:col>
      <xdr:colOff>207646</xdr:colOff>
      <xdr:row>6</xdr:row>
      <xdr:rowOff>19050</xdr:rowOff>
    </xdr:to>
    <xdr:sp macro="" textlink="">
      <xdr:nvSpPr>
        <xdr:cNvPr id="2" name="Text Box 4093">
          <a:extLst>
            <a:ext uri="{FF2B5EF4-FFF2-40B4-BE49-F238E27FC236}">
              <a16:creationId xmlns:a16="http://schemas.microsoft.com/office/drawing/2014/main" id="{00000000-0008-0000-0C00-000002000000}"/>
            </a:ext>
          </a:extLst>
        </xdr:cNvPr>
        <xdr:cNvSpPr txBox="1">
          <a:spLocks noChangeArrowheads="1"/>
        </xdr:cNvSpPr>
      </xdr:nvSpPr>
      <xdr:spPr bwMode="auto">
        <a:xfrm>
          <a:off x="4886325" y="752475"/>
          <a:ext cx="2941321"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indent="0" rtl="0" fontAlgn="base">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The commodity and food product (BCPI) "supercycles"</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453390</xdr:colOff>
      <xdr:row>18</xdr:row>
      <xdr:rowOff>24765</xdr:rowOff>
    </xdr:from>
    <xdr:to>
      <xdr:col>10</xdr:col>
      <xdr:colOff>750570</xdr:colOff>
      <xdr:row>19</xdr:row>
      <xdr:rowOff>91671</xdr:rowOff>
    </xdr:to>
    <xdr:sp macro="" textlink="">
      <xdr:nvSpPr>
        <xdr:cNvPr id="3" name="Text Box 310">
          <a:extLst>
            <a:ext uri="{FF2B5EF4-FFF2-40B4-BE49-F238E27FC236}">
              <a16:creationId xmlns:a16="http://schemas.microsoft.com/office/drawing/2014/main" id="{00000000-0008-0000-0C00-000003000000}"/>
            </a:ext>
            <a:ext uri="{147F2762-F138-4A5C-976F-8EAC2B608ADB}">
              <a16:predDERef xmlns:a16="http://schemas.microsoft.com/office/drawing/2014/main" pred="{00000000-0008-0000-2B00-000003000000}"/>
            </a:ext>
          </a:extLst>
        </xdr:cNvPr>
        <xdr:cNvSpPr txBox="1"/>
      </xdr:nvSpPr>
      <xdr:spPr>
        <a:xfrm>
          <a:off x="6549390" y="3796665"/>
          <a:ext cx="1821180" cy="27645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Central Bank of Armenia estimate</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281940</xdr:colOff>
      <xdr:row>6</xdr:row>
      <xdr:rowOff>99060</xdr:rowOff>
    </xdr:from>
    <xdr:to>
      <xdr:col>11</xdr:col>
      <xdr:colOff>167640</xdr:colOff>
      <xdr:row>17</xdr:row>
      <xdr:rowOff>125730</xdr:rowOff>
    </xdr:to>
    <xdr:graphicFrame macro="">
      <xdr:nvGraphicFramePr>
        <xdr:cNvPr id="4" name="Chart 3">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5</xdr:col>
      <xdr:colOff>381000</xdr:colOff>
      <xdr:row>4</xdr:row>
      <xdr:rowOff>0</xdr:rowOff>
    </xdr:from>
    <xdr:to>
      <xdr:col>9</xdr:col>
      <xdr:colOff>198121</xdr:colOff>
      <xdr:row>6</xdr:row>
      <xdr:rowOff>121920</xdr:rowOff>
    </xdr:to>
    <xdr:sp macro="" textlink="">
      <xdr:nvSpPr>
        <xdr:cNvPr id="2" name="Text Box 4093">
          <a:extLst>
            <a:ext uri="{FF2B5EF4-FFF2-40B4-BE49-F238E27FC236}">
              <a16:creationId xmlns:a16="http://schemas.microsoft.com/office/drawing/2014/main" id="{00000000-0008-0000-0D00-000002000000}"/>
            </a:ext>
          </a:extLst>
        </xdr:cNvPr>
        <xdr:cNvSpPr txBox="1">
          <a:spLocks noChangeArrowheads="1"/>
        </xdr:cNvSpPr>
      </xdr:nvSpPr>
      <xdr:spPr bwMode="auto">
        <a:xfrm>
          <a:off x="4191000" y="838200"/>
          <a:ext cx="2865121"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13</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The relation between commodity and global growth "supercycles" </a:t>
          </a:r>
        </a:p>
      </xdr:txBody>
    </xdr:sp>
    <xdr:clientData/>
  </xdr:twoCellAnchor>
  <xdr:twoCellAnchor>
    <xdr:from>
      <xdr:col>7</xdr:col>
      <xdr:colOff>403860</xdr:colOff>
      <xdr:row>19</xdr:row>
      <xdr:rowOff>163830</xdr:rowOff>
    </xdr:from>
    <xdr:to>
      <xdr:col>9</xdr:col>
      <xdr:colOff>701040</xdr:colOff>
      <xdr:row>21</xdr:row>
      <xdr:rowOff>95250</xdr:rowOff>
    </xdr:to>
    <xdr:sp macro="" textlink="">
      <xdr:nvSpPr>
        <xdr:cNvPr id="3" name="Text Box 310">
          <a:extLst>
            <a:ext uri="{FF2B5EF4-FFF2-40B4-BE49-F238E27FC236}">
              <a16:creationId xmlns:a16="http://schemas.microsoft.com/office/drawing/2014/main" id="{00000000-0008-0000-0D00-000003000000}"/>
            </a:ext>
            <a:ext uri="{147F2762-F138-4A5C-976F-8EAC2B608ADB}">
              <a16:predDERef xmlns:a16="http://schemas.microsoft.com/office/drawing/2014/main" pred="{00000000-0008-0000-2B00-000003000000}"/>
            </a:ext>
          </a:extLst>
        </xdr:cNvPr>
        <xdr:cNvSpPr txBox="1"/>
      </xdr:nvSpPr>
      <xdr:spPr>
        <a:xfrm>
          <a:off x="5737860" y="4145280"/>
          <a:ext cx="1821180" cy="35052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World Bank, Central Bank of Armenia estimate</a:t>
          </a: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327660</xdr:colOff>
      <xdr:row>6</xdr:row>
      <xdr:rowOff>114299</xdr:rowOff>
    </xdr:from>
    <xdr:to>
      <xdr:col>9</xdr:col>
      <xdr:colOff>752475</xdr:colOff>
      <xdr:row>19</xdr:row>
      <xdr:rowOff>66674</xdr:rowOff>
    </xdr:to>
    <xdr:graphicFrame macro="">
      <xdr:nvGraphicFramePr>
        <xdr:cNvPr id="4" name="Chart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6</xdr:col>
      <xdr:colOff>502920</xdr:colOff>
      <xdr:row>2</xdr:row>
      <xdr:rowOff>190500</xdr:rowOff>
    </xdr:from>
    <xdr:to>
      <xdr:col>11</xdr:col>
      <xdr:colOff>251460</xdr:colOff>
      <xdr:row>6</xdr:row>
      <xdr:rowOff>30480</xdr:rowOff>
    </xdr:to>
    <xdr:sp macro="" textlink="">
      <xdr:nvSpPr>
        <xdr:cNvPr id="2" name="Text Box 4093">
          <a:extLst>
            <a:ext uri="{FF2B5EF4-FFF2-40B4-BE49-F238E27FC236}">
              <a16:creationId xmlns:a16="http://schemas.microsoft.com/office/drawing/2014/main" id="{00000000-0008-0000-0E00-000002000000}"/>
            </a:ext>
          </a:extLst>
        </xdr:cNvPr>
        <xdr:cNvSpPr txBox="1">
          <a:spLocks noChangeArrowheads="1"/>
        </xdr:cNvSpPr>
      </xdr:nvSpPr>
      <xdr:spPr bwMode="auto">
        <a:xfrm>
          <a:off x="5074920" y="609600"/>
          <a:ext cx="355854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8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8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14</a:t>
          </a:r>
          <a:endParaRPr lang="en-US" sz="8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8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The Central Bank of Armenia estimates of the mid-term trends for real commodity and food product prices (index, 2000 = 100)</a:t>
          </a:r>
        </a:p>
      </xdr:txBody>
    </xdr:sp>
    <xdr:clientData/>
  </xdr:twoCellAnchor>
  <xdr:twoCellAnchor>
    <xdr:from>
      <xdr:col>9</xdr:col>
      <xdr:colOff>451485</xdr:colOff>
      <xdr:row>21</xdr:row>
      <xdr:rowOff>7620</xdr:rowOff>
    </xdr:from>
    <xdr:to>
      <xdr:col>11</xdr:col>
      <xdr:colOff>748665</xdr:colOff>
      <xdr:row>22</xdr:row>
      <xdr:rowOff>63096</xdr:rowOff>
    </xdr:to>
    <xdr:sp macro="" textlink="">
      <xdr:nvSpPr>
        <xdr:cNvPr id="3" name="Text Box 310">
          <a:extLst>
            <a:ext uri="{FF2B5EF4-FFF2-40B4-BE49-F238E27FC236}">
              <a16:creationId xmlns:a16="http://schemas.microsoft.com/office/drawing/2014/main" id="{00000000-0008-0000-0E00-000003000000}"/>
            </a:ext>
            <a:ext uri="{147F2762-F138-4A5C-976F-8EAC2B608ADB}">
              <a16:predDERef xmlns:a16="http://schemas.microsoft.com/office/drawing/2014/main" pred="{00000000-0008-0000-2B00-000003000000}"/>
            </a:ext>
          </a:extLst>
        </xdr:cNvPr>
        <xdr:cNvSpPr txBox="1"/>
      </xdr:nvSpPr>
      <xdr:spPr>
        <a:xfrm>
          <a:off x="7309485" y="4408170"/>
          <a:ext cx="1821180" cy="26502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Central Bank of Armenia estimate</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502920</xdr:colOff>
      <xdr:row>6</xdr:row>
      <xdr:rowOff>72390</xdr:rowOff>
    </xdr:from>
    <xdr:to>
      <xdr:col>12</xdr:col>
      <xdr:colOff>9525</xdr:colOff>
      <xdr:row>20</xdr:row>
      <xdr:rowOff>41910</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695325</xdr:colOff>
      <xdr:row>5</xdr:row>
      <xdr:rowOff>9526</xdr:rowOff>
    </xdr:from>
    <xdr:to>
      <xdr:col>7</xdr:col>
      <xdr:colOff>167640</xdr:colOff>
      <xdr:row>7</xdr:row>
      <xdr:rowOff>57150</xdr:rowOff>
    </xdr:to>
    <xdr:sp macro="" textlink="">
      <xdr:nvSpPr>
        <xdr:cNvPr id="2" name="Text Box 3801">
          <a:extLst>
            <a:ext uri="{FF2B5EF4-FFF2-40B4-BE49-F238E27FC236}">
              <a16:creationId xmlns:a16="http://schemas.microsoft.com/office/drawing/2014/main" id="{00000000-0008-0000-0F00-000002000000}"/>
            </a:ext>
          </a:extLst>
        </xdr:cNvPr>
        <xdr:cNvSpPr txBox="1">
          <a:spLocks noChangeArrowheads="1"/>
        </xdr:cNvSpPr>
      </xdr:nvSpPr>
      <xdr:spPr bwMode="auto">
        <a:xfrm>
          <a:off x="8486775" y="1057276"/>
          <a:ext cx="2520315"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15</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Short-term inflation expectation estimates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FF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9525</xdr:colOff>
      <xdr:row>7</xdr:row>
      <xdr:rowOff>19050</xdr:rowOff>
    </xdr:from>
    <xdr:to>
      <xdr:col>8</xdr:col>
      <xdr:colOff>9525</xdr:colOff>
      <xdr:row>18</xdr:row>
      <xdr:rowOff>95250</xdr:rowOff>
    </xdr:to>
    <xdr:graphicFrame macro="">
      <xdr:nvGraphicFramePr>
        <xdr:cNvPr id="3" name="Chart 2">
          <a:extLst>
            <a:ext uri="{FF2B5EF4-FFF2-40B4-BE49-F238E27FC236}">
              <a16:creationId xmlns:a16="http://schemas.microsoft.com/office/drawing/2014/main" id="{00000000-0008-0000-0F00-000003000000}"/>
            </a:ext>
            <a:ext uri="{147F2762-F138-4A5C-976F-8EAC2B608ADB}">
              <a16:predDERef xmlns:a16="http://schemas.microsoft.com/office/drawing/2014/main" pre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19</xdr:row>
      <xdr:rowOff>9526</xdr:rowOff>
    </xdr:from>
    <xdr:to>
      <xdr:col>8</xdr:col>
      <xdr:colOff>64770</xdr:colOff>
      <xdr:row>20</xdr:row>
      <xdr:rowOff>38100</xdr:rowOff>
    </xdr:to>
    <xdr:sp macro="" textlink="">
      <xdr:nvSpPr>
        <xdr:cNvPr id="4" name="Text Box 58">
          <a:extLst>
            <a:ext uri="{FF2B5EF4-FFF2-40B4-BE49-F238E27FC236}">
              <a16:creationId xmlns:a16="http://schemas.microsoft.com/office/drawing/2014/main" id="{00000000-0008-0000-0F00-000004000000}"/>
            </a:ext>
            <a:ext uri="{147F2762-F138-4A5C-976F-8EAC2B608ADB}">
              <a16:predDERef xmlns:a16="http://schemas.microsoft.com/office/drawing/2014/main" pred="{00000000-0008-0000-1A00-000003000000}"/>
            </a:ext>
          </a:extLst>
        </xdr:cNvPr>
        <xdr:cNvSpPr txBox="1"/>
      </xdr:nvSpPr>
      <xdr:spPr>
        <a:xfrm>
          <a:off x="10096500" y="3990976"/>
          <a:ext cx="1569720" cy="238124"/>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Central Bank of Armenia estimate</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31</xdr:col>
      <xdr:colOff>49370</xdr:colOff>
      <xdr:row>23</xdr:row>
      <xdr:rowOff>195812</xdr:rowOff>
    </xdr:from>
    <xdr:to>
      <xdr:col>34</xdr:col>
      <xdr:colOff>301806</xdr:colOff>
      <xdr:row>26</xdr:row>
      <xdr:rowOff>180975</xdr:rowOff>
    </xdr:to>
    <xdr:sp macro="" textlink="">
      <xdr:nvSpPr>
        <xdr:cNvPr id="2" name="Text Box 4007">
          <a:extLst>
            <a:ext uri="{FF2B5EF4-FFF2-40B4-BE49-F238E27FC236}">
              <a16:creationId xmlns:a16="http://schemas.microsoft.com/office/drawing/2014/main" id="{00000000-0008-0000-1000-000002000000}"/>
            </a:ext>
          </a:extLst>
        </xdr:cNvPr>
        <xdr:cNvSpPr txBox="1">
          <a:spLocks noChangeArrowheads="1"/>
        </xdr:cNvSpPr>
      </xdr:nvSpPr>
      <xdr:spPr bwMode="auto">
        <a:xfrm>
          <a:off x="23880920" y="376787"/>
          <a:ext cx="2538436" cy="613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6</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Inflation (12-month) scenario probability distribution for a 3-year policy horizon</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8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32</xdr:col>
      <xdr:colOff>208241</xdr:colOff>
      <xdr:row>39</xdr:row>
      <xdr:rowOff>29780</xdr:rowOff>
    </xdr:from>
    <xdr:to>
      <xdr:col>35</xdr:col>
      <xdr:colOff>33370</xdr:colOff>
      <xdr:row>40</xdr:row>
      <xdr:rowOff>191777</xdr:rowOff>
    </xdr:to>
    <xdr:sp macro="" textlink="">
      <xdr:nvSpPr>
        <xdr:cNvPr id="4" name="Text Box 22">
          <a:extLst>
            <a:ext uri="{FF2B5EF4-FFF2-40B4-BE49-F238E27FC236}">
              <a16:creationId xmlns:a16="http://schemas.microsoft.com/office/drawing/2014/main" id="{00000000-0008-0000-1000-000004000000}"/>
            </a:ext>
          </a:extLst>
        </xdr:cNvPr>
        <xdr:cNvSpPr txBox="1"/>
      </xdr:nvSpPr>
      <xdr:spPr>
        <a:xfrm>
          <a:off x="24797395" y="3612645"/>
          <a:ext cx="2111129" cy="374478"/>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Armenia Statistics Committee</a:t>
          </a:r>
          <a:r>
            <a:rPr lang="hy-AM" sz="700" i="1">
              <a:effectLst/>
              <a:latin typeface="GHEA Grapalat" panose="02000506050000020003" pitchFamily="50" charset="0"/>
              <a:ea typeface="Times New Roman" panose="02020603050405020304" pitchFamily="18" charset="0"/>
              <a:cs typeface="Sylfaen" panose="010A0502050306030303" pitchFamily="18"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Central Bank of Armenia scenario</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31</xdr:col>
      <xdr:colOff>29221</xdr:colOff>
      <xdr:row>26</xdr:row>
      <xdr:rowOff>148737</xdr:rowOff>
    </xdr:from>
    <xdr:to>
      <xdr:col>35</xdr:col>
      <xdr:colOff>51288</xdr:colOff>
      <xdr:row>38</xdr:row>
      <xdr:rowOff>139211</xdr:rowOff>
    </xdr:to>
    <xdr:graphicFrame macro="">
      <xdr:nvGraphicFramePr>
        <xdr:cNvPr id="7" name="Chart 6">
          <a:extLst>
            <a:ext uri="{FF2B5EF4-FFF2-40B4-BE49-F238E27FC236}">
              <a16:creationId xmlns:a16="http://schemas.microsoft.com/office/drawing/2014/main" id="{00000000-0008-0000-1000-000007000000}"/>
            </a:ext>
            <a:ext uri="{147F2762-F138-4A5C-976F-8EAC2B608ADB}">
              <a16:predDERef xmlns:a16="http://schemas.microsoft.com/office/drawing/2014/main" pre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0.62501</cdr:x>
      <cdr:y>0.12626</cdr:y>
    </cdr:from>
    <cdr:to>
      <cdr:x>0.853</cdr:x>
      <cdr:y>0.24579</cdr:y>
    </cdr:to>
    <cdr:sp macro="" textlink="">
      <cdr:nvSpPr>
        <cdr:cNvPr id="2" name="Text Box 1">
          <a:extLst xmlns:a="http://schemas.openxmlformats.org/drawingml/2006/main">
            <a:ext uri="{FF2B5EF4-FFF2-40B4-BE49-F238E27FC236}">
              <a16:creationId xmlns:a16="http://schemas.microsoft.com/office/drawing/2014/main" id="{00000000-0008-0000-0A00-000005000000}"/>
            </a:ext>
          </a:extLst>
        </cdr:cNvPr>
        <cdr:cNvSpPr txBox="1"/>
      </cdr:nvSpPr>
      <cdr:spPr>
        <a:xfrm xmlns:a="http://schemas.openxmlformats.org/drawingml/2006/main">
          <a:off x="2161530" y="320732"/>
          <a:ext cx="788476" cy="303635"/>
        </a:xfrm>
        <a:prstGeom xmlns:a="http://schemas.openxmlformats.org/drawingml/2006/main" prst="rect">
          <a:avLst/>
        </a:prstGeom>
      </cdr:spPr>
      <cdr:txBody>
        <a:bodyPr xmlns:a="http://schemas.openxmlformats.org/drawingml/2006/main"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spcAft>
              <a:spcPts val="0"/>
            </a:spcAft>
          </a:pPr>
          <a:r>
            <a:rPr lang="en-US" sz="900" b="1" i="0">
              <a:effectLst/>
              <a:latin typeface="Times New Roman" panose="02020603050405020304" pitchFamily="18" charset="0"/>
              <a:ea typeface="Times New Roman" panose="02020603050405020304" pitchFamily="18" charset="0"/>
            </a:rPr>
            <a:t>MP's</a:t>
          </a:r>
          <a:r>
            <a:rPr lang="en-US" sz="900" b="1" i="0" baseline="0">
              <a:effectLst/>
              <a:latin typeface="Times New Roman" panose="02020603050405020304" pitchFamily="18" charset="0"/>
              <a:ea typeface="Times New Roman" panose="02020603050405020304" pitchFamily="18" charset="0"/>
            </a:rPr>
            <a:t> influence horizon</a:t>
          </a:r>
        </a:p>
        <a:p xmlns:a="http://schemas.openxmlformats.org/drawingml/2006/main">
          <a:pPr algn="ctr">
            <a:spcAft>
              <a:spcPts val="0"/>
            </a:spcAft>
          </a:pPr>
          <a:endParaRPr lang="en-US" sz="1200">
            <a:effectLst/>
            <a:latin typeface="Times New Roman" panose="02020603050405020304" pitchFamily="18" charset="0"/>
            <a:ea typeface="Times New Roman" panose="02020603050405020304" pitchFamily="18" charset="0"/>
          </a:endParaRPr>
        </a:p>
      </cdr:txBody>
    </cdr:sp>
  </cdr:relSizeAnchor>
  <cdr:relSizeAnchor xmlns:cdr="http://schemas.openxmlformats.org/drawingml/2006/chartDrawing">
    <cdr:from>
      <cdr:x>0.70708</cdr:x>
      <cdr:y>0.1926</cdr:y>
    </cdr:from>
    <cdr:to>
      <cdr:x>0.86571</cdr:x>
      <cdr:y>0.31213</cdr:y>
    </cdr:to>
    <cdr:sp macro="" textlink="">
      <cdr:nvSpPr>
        <cdr:cNvPr id="3" name="Text Box 1">
          <a:extLst xmlns:a="http://schemas.openxmlformats.org/drawingml/2006/main">
            <a:ext uri="{FF2B5EF4-FFF2-40B4-BE49-F238E27FC236}">
              <a16:creationId xmlns:a16="http://schemas.microsoft.com/office/drawing/2014/main" id="{00000000-0008-0000-0A00-000005000000}"/>
            </a:ext>
          </a:extLst>
        </cdr:cNvPr>
        <cdr:cNvSpPr txBox="1"/>
      </cdr:nvSpPr>
      <cdr:spPr>
        <a:xfrm xmlns:a="http://schemas.openxmlformats.org/drawingml/2006/main">
          <a:off x="2946400" y="555625"/>
          <a:ext cx="661035" cy="344804"/>
        </a:xfrm>
        <a:prstGeom xmlns:a="http://schemas.openxmlformats.org/drawingml/2006/main" prst="rect">
          <a:avLst/>
        </a:prstGeom>
      </cdr:spPr>
      <cdr:txBody>
        <a:bodyPr xmlns:a="http://schemas.openxmlformats.org/drawingml/2006/main"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spcAft>
              <a:spcPts val="0"/>
            </a:spcAft>
          </a:pPr>
          <a:endParaRPr lang="en-US" sz="1200">
            <a:effectLst/>
            <a:latin typeface="Times New Roman" panose="02020603050405020304" pitchFamily="18" charset="0"/>
            <a:ea typeface="Times New Roman" panose="02020603050405020304" pitchFamily="18" charset="0"/>
          </a:endParaRPr>
        </a:p>
      </cdr:txBody>
    </cdr:sp>
  </cdr:relSizeAnchor>
  <cdr:relSizeAnchor xmlns:cdr="http://schemas.openxmlformats.org/drawingml/2006/chartDrawing">
    <cdr:from>
      <cdr:x>0.62713</cdr:x>
      <cdr:y>0.30776</cdr:y>
    </cdr:from>
    <cdr:to>
      <cdr:x>0.89619</cdr:x>
      <cdr:y>0.31353</cdr:y>
    </cdr:to>
    <cdr:cxnSp macro="">
      <cdr:nvCxnSpPr>
        <cdr:cNvPr id="4" name="Straight Arrow Connector 3">
          <a:extLst xmlns:a="http://schemas.openxmlformats.org/drawingml/2006/main">
            <a:ext uri="{FF2B5EF4-FFF2-40B4-BE49-F238E27FC236}">
              <a16:creationId xmlns:a16="http://schemas.microsoft.com/office/drawing/2014/main" id="{00000000-0008-0000-0A00-000006000000}"/>
            </a:ext>
          </a:extLst>
        </cdr:cNvPr>
        <cdr:cNvCxnSpPr/>
      </cdr:nvCxnSpPr>
      <cdr:spPr>
        <a:xfrm xmlns:a="http://schemas.openxmlformats.org/drawingml/2006/main" flipV="1">
          <a:off x="2168856" y="781783"/>
          <a:ext cx="930520" cy="14654"/>
        </a:xfrm>
        <a:prstGeom xmlns:a="http://schemas.openxmlformats.org/drawingml/2006/main" prst="straightConnector1">
          <a:avLst/>
        </a:prstGeom>
        <a:ln xmlns:a="http://schemas.openxmlformats.org/drawingml/2006/main" w="9525">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8.xml><?xml version="1.0" encoding="utf-8"?>
<xdr:wsDr xmlns:xdr="http://schemas.openxmlformats.org/drawingml/2006/spreadsheetDrawing" xmlns:a="http://schemas.openxmlformats.org/drawingml/2006/main">
  <xdr:twoCellAnchor>
    <xdr:from>
      <xdr:col>12</xdr:col>
      <xdr:colOff>601483</xdr:colOff>
      <xdr:row>24</xdr:row>
      <xdr:rowOff>172324</xdr:rowOff>
    </xdr:from>
    <xdr:to>
      <xdr:col>16</xdr:col>
      <xdr:colOff>232660</xdr:colOff>
      <xdr:row>27</xdr:row>
      <xdr:rowOff>152400</xdr:rowOff>
    </xdr:to>
    <xdr:sp macro="" textlink="">
      <xdr:nvSpPr>
        <xdr:cNvPr id="7" name="Text Box 3801">
          <a:extLst>
            <a:ext uri="{FF2B5EF4-FFF2-40B4-BE49-F238E27FC236}">
              <a16:creationId xmlns:a16="http://schemas.microsoft.com/office/drawing/2014/main" id="{00000000-0008-0000-1100-000007000000}"/>
            </a:ext>
          </a:extLst>
        </xdr:cNvPr>
        <xdr:cNvSpPr txBox="1">
          <a:spLocks noChangeArrowheads="1"/>
        </xdr:cNvSpPr>
      </xdr:nvSpPr>
      <xdr:spPr bwMode="auto">
        <a:xfrm>
          <a:off x="10059808" y="353299"/>
          <a:ext cx="2679177" cy="703976"/>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17</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Real GDP growth (cumulative) scenario probability distribution for a 3-year policy horizon</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p>
        <a:p>
          <a:pPr marL="0" marR="0" lvl="0" indent="0" defTabSz="914400" eaLnBrk="1" fontAlgn="auto" latinLnBrk="0" hangingPunct="1">
            <a:lnSpc>
              <a:spcPct val="100000"/>
            </a:lnSpc>
            <a:spcBef>
              <a:spcPts val="0"/>
            </a:spcBef>
            <a:spcAft>
              <a:spcPts val="0"/>
            </a:spcAft>
            <a:buClrTx/>
            <a:buSzTx/>
            <a:buFontTx/>
            <a:buNone/>
            <a:tabLst/>
            <a:defRPr/>
          </a:pPr>
          <a:endParaRPr lang="en-US" sz="1200"/>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13</xdr:col>
      <xdr:colOff>662149</xdr:colOff>
      <xdr:row>41</xdr:row>
      <xdr:rowOff>180315</xdr:rowOff>
    </xdr:from>
    <xdr:to>
      <xdr:col>17</xdr:col>
      <xdr:colOff>28980</xdr:colOff>
      <xdr:row>43</xdr:row>
      <xdr:rowOff>50788</xdr:rowOff>
    </xdr:to>
    <xdr:sp macro="" textlink="">
      <xdr:nvSpPr>
        <xdr:cNvPr id="5" name="Text Box 23">
          <a:extLst>
            <a:ext uri="{FF2B5EF4-FFF2-40B4-BE49-F238E27FC236}">
              <a16:creationId xmlns:a16="http://schemas.microsoft.com/office/drawing/2014/main" id="{00000000-0008-0000-1100-000005000000}"/>
            </a:ext>
          </a:extLst>
        </xdr:cNvPr>
        <xdr:cNvSpPr txBox="1"/>
      </xdr:nvSpPr>
      <xdr:spPr>
        <a:xfrm>
          <a:off x="10882474" y="3647415"/>
          <a:ext cx="2414831" cy="232423"/>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Armenia Statistics Committee</a:t>
          </a:r>
          <a:r>
            <a:rPr lang="hy-AM" sz="700" i="1">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Central Bank of Armenia scenario</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12</xdr:col>
      <xdr:colOff>673685</xdr:colOff>
      <xdr:row>28</xdr:row>
      <xdr:rowOff>4568</xdr:rowOff>
    </xdr:from>
    <xdr:to>
      <xdr:col>17</xdr:col>
      <xdr:colOff>38100</xdr:colOff>
      <xdr:row>40</xdr:row>
      <xdr:rowOff>171449</xdr:rowOff>
    </xdr:to>
    <xdr:graphicFrame macro="">
      <xdr:nvGraphicFramePr>
        <xdr:cNvPr id="9" name="Chart 1">
          <a:extLst>
            <a:ext uri="{FF2B5EF4-FFF2-40B4-BE49-F238E27FC236}">
              <a16:creationId xmlns:a16="http://schemas.microsoft.com/office/drawing/2014/main" id="{00000000-0008-0000-1100-000009000000}"/>
            </a:ext>
            <a:ext uri="{147F2762-F138-4A5C-976F-8EAC2B608ADB}">
              <a16:predDERef xmlns:a16="http://schemas.microsoft.com/office/drawing/2014/main" pred="{00000000-0008-0000-1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631610</xdr:colOff>
      <xdr:row>29</xdr:row>
      <xdr:rowOff>17533</xdr:rowOff>
    </xdr:from>
    <xdr:to>
      <xdr:col>16</xdr:col>
      <xdr:colOff>688835</xdr:colOff>
      <xdr:row>29</xdr:row>
      <xdr:rowOff>152400</xdr:rowOff>
    </xdr:to>
    <xdr:sp macro="" textlink="">
      <xdr:nvSpPr>
        <xdr:cNvPr id="14" name="Rectangle 10">
          <a:extLst>
            <a:ext uri="{FF2B5EF4-FFF2-40B4-BE49-F238E27FC236}">
              <a16:creationId xmlns:a16="http://schemas.microsoft.com/office/drawing/2014/main" id="{00000000-0008-0000-1100-00000E000000}"/>
            </a:ext>
          </a:extLst>
        </xdr:cNvPr>
        <xdr:cNvSpPr/>
      </xdr:nvSpPr>
      <xdr:spPr bwMode="auto">
        <a:xfrm>
          <a:off x="12375935" y="1312933"/>
          <a:ext cx="819225" cy="134867"/>
        </a:xfrm>
        <a:prstGeom prst="rect">
          <a:avLst/>
        </a:prstGeom>
        <a:noFill/>
        <a:ln w="9525" cap="flat" cmpd="sng" algn="ctr">
          <a:noFill/>
          <a:prstDash val="solid"/>
          <a:round/>
          <a:headEnd type="none" w="med" len="med"/>
          <a:tailEnd type="none" w="med" len="med"/>
        </a:ln>
        <a:effectLst/>
      </xdr:spPr>
      <xdr:txBody>
        <a:bodyPr wrap="square" lIns="18288" tIns="0" rIns="0" bIns="0"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600">
              <a:latin typeface="GHEA Grapalat" panose="02000506050000020003" pitchFamily="50" charset="0"/>
            </a:rPr>
            <a:t>Current scenario</a:t>
          </a:r>
        </a:p>
      </xdr:txBody>
    </xdr:sp>
    <xdr:clientData/>
  </xdr:twoCellAnchor>
</xdr:wsDr>
</file>

<file path=xl/drawings/drawing19.xml><?xml version="1.0" encoding="utf-8"?>
<c:userShapes xmlns:c="http://schemas.openxmlformats.org/drawingml/2006/chart">
  <cdr:relSizeAnchor xmlns:cdr="http://schemas.openxmlformats.org/drawingml/2006/chartDrawing">
    <cdr:from>
      <cdr:x>0.56945</cdr:x>
      <cdr:y>0.48734</cdr:y>
    </cdr:from>
    <cdr:to>
      <cdr:x>0.91122</cdr:x>
      <cdr:y>0.57527</cdr:y>
    </cdr:to>
    <cdr:sp macro="" textlink="">
      <cdr:nvSpPr>
        <cdr:cNvPr id="2" name="Rectangle 8">
          <a:extLst xmlns:a="http://schemas.openxmlformats.org/drawingml/2006/main">
            <a:ext uri="{FF2B5EF4-FFF2-40B4-BE49-F238E27FC236}">
              <a16:creationId xmlns:a16="http://schemas.microsoft.com/office/drawing/2014/main" id="{00000000-0008-0000-0200-000009000000}"/>
            </a:ext>
            <a:ext uri="{147F2762-F138-4A5C-976F-8EAC2B608ADB}">
              <a16:predDERef xmlns:a16="http://schemas.microsoft.com/office/drawing/2014/main" pred="{00000000-0008-0000-0200-000007000000}"/>
            </a:ext>
          </a:extLst>
        </cdr:cNvPr>
        <cdr:cNvSpPr/>
      </cdr:nvSpPr>
      <cdr:spPr bwMode="auto">
        <a:xfrm xmlns:a="http://schemas.openxmlformats.org/drawingml/2006/main">
          <a:off x="1802233" y="1048826"/>
          <a:ext cx="1081665" cy="18923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600">
              <a:latin typeface="GHEA Grapalat" panose="02000506050000020003" pitchFamily="50" charset="0"/>
            </a:rPr>
            <a:t>Previous scenario</a:t>
          </a:r>
        </a:p>
      </cdr:txBody>
    </cdr:sp>
  </cdr:relSizeAnchor>
  <cdr:relSizeAnchor xmlns:cdr="http://schemas.openxmlformats.org/drawingml/2006/chartDrawing">
    <cdr:from>
      <cdr:x>0.67848</cdr:x>
      <cdr:y>0.35532</cdr:y>
    </cdr:from>
    <cdr:to>
      <cdr:x>0.72829</cdr:x>
      <cdr:y>0.49239</cdr:y>
    </cdr:to>
    <cdr:cxnSp macro="">
      <cdr:nvCxnSpPr>
        <cdr:cNvPr id="3" name="Straight Arrow Connector 4">
          <a:extLst xmlns:a="http://schemas.openxmlformats.org/drawingml/2006/main">
            <a:ext uri="{FF2B5EF4-FFF2-40B4-BE49-F238E27FC236}">
              <a16:creationId xmlns:a16="http://schemas.microsoft.com/office/drawing/2014/main" id="{00000000-0008-0000-1600-00000D000000}"/>
            </a:ext>
          </a:extLst>
        </cdr:cNvPr>
        <cdr:cNvCxnSpPr>
          <a:cxnSpLocks xmlns:a="http://schemas.openxmlformats.org/drawingml/2006/main" noChangeShapeType="1"/>
        </cdr:cNvCxnSpPr>
      </cdr:nvCxnSpPr>
      <cdr:spPr bwMode="auto">
        <a:xfrm xmlns:a="http://schemas.openxmlformats.org/drawingml/2006/main" flipV="1">
          <a:off x="2147302" y="764713"/>
          <a:ext cx="157643" cy="294997"/>
        </a:xfrm>
        <a:prstGeom xmlns:a="http://schemas.openxmlformats.org/drawingml/2006/main" prst="straightConnector1">
          <a:avLst/>
        </a:prstGeom>
        <a:noFill xmlns:a="http://schemas.openxmlformats.org/drawingml/2006/main"/>
        <a:ln xmlns:a="http://schemas.openxmlformats.org/drawingml/2006/main" w="9525" algn="ctr">
          <a:solidFill>
            <a:srgbClr val="000000"/>
          </a:solidFill>
          <a:prstDash val="dash"/>
          <a:round/>
          <a:headEnd/>
          <a:tailEnd type="arrow" w="med" len="med"/>
        </a:ln>
        <a:extLst xmlns:a="http://schemas.openxmlformats.org/drawingml/2006/main">
          <a:ext uri="{909E8E84-426E-40DD-AFC4-6F175D3DCCD1}">
            <a14:hiddenFill xmlns:a14="http://schemas.microsoft.com/office/drawing/2010/main">
              <a:noFill/>
            </a14:hiddenFill>
          </a:ext>
        </a:extLst>
      </cdr:spPr>
    </cdr:cxnSp>
  </cdr:relSizeAnchor>
  <cdr:relSizeAnchor xmlns:cdr="http://schemas.openxmlformats.org/drawingml/2006/chartDrawing">
    <cdr:from>
      <cdr:x>0.76217</cdr:x>
      <cdr:y>0.14857</cdr:y>
    </cdr:from>
    <cdr:to>
      <cdr:x>0.82132</cdr:x>
      <cdr:y>0.29509</cdr:y>
    </cdr:to>
    <cdr:cxnSp macro="">
      <cdr:nvCxnSpPr>
        <cdr:cNvPr id="4" name="Straight Arrow Connector 8">
          <a:extLst xmlns:a="http://schemas.openxmlformats.org/drawingml/2006/main">
            <a:ext uri="{FF2B5EF4-FFF2-40B4-BE49-F238E27FC236}">
              <a16:creationId xmlns:a16="http://schemas.microsoft.com/office/drawing/2014/main" id="{00000000-0008-0000-1600-00000C000000}"/>
            </a:ext>
          </a:extLst>
        </cdr:cNvPr>
        <cdr:cNvCxnSpPr>
          <a:cxnSpLocks xmlns:a="http://schemas.openxmlformats.org/drawingml/2006/main" noChangeShapeType="1"/>
        </cdr:cNvCxnSpPr>
      </cdr:nvCxnSpPr>
      <cdr:spPr bwMode="auto">
        <a:xfrm xmlns:a="http://schemas.openxmlformats.org/drawingml/2006/main" flipH="1">
          <a:off x="2201649" y="319749"/>
          <a:ext cx="170865" cy="315335"/>
        </a:xfrm>
        <a:prstGeom xmlns:a="http://schemas.openxmlformats.org/drawingml/2006/main" prst="straightConnector1">
          <a:avLst/>
        </a:prstGeom>
        <a:noFill xmlns:a="http://schemas.openxmlformats.org/drawingml/2006/main"/>
        <a:ln xmlns:a="http://schemas.openxmlformats.org/drawingml/2006/main" w="9525" algn="ctr">
          <a:solidFill>
            <a:srgbClr val="000000"/>
          </a:solidFill>
          <a:round/>
          <a:headEnd/>
          <a:tailEnd type="arrow" w="med" len="med"/>
        </a:ln>
        <a:extLst xmlns:a="http://schemas.openxmlformats.org/drawingml/2006/main">
          <a:ext uri="{909E8E84-426E-40DD-AFC4-6F175D3DCCD1}">
            <a14:hiddenFill xmlns:a14="http://schemas.microsoft.com/office/drawing/2010/main">
              <a:noFill/>
            </a14:hiddenFill>
          </a:ext>
        </a:extLst>
      </cdr:spPr>
    </cdr:cxnSp>
  </cdr:relSizeAnchor>
</c:userShapes>
</file>

<file path=xl/drawings/drawing2.xml><?xml version="1.0" encoding="utf-8"?>
<xdr:wsDr xmlns:xdr="http://schemas.openxmlformats.org/drawingml/2006/spreadsheetDrawing" xmlns:a="http://schemas.openxmlformats.org/drawingml/2006/main">
  <xdr:twoCellAnchor>
    <xdr:from>
      <xdr:col>12</xdr:col>
      <xdr:colOff>7495</xdr:colOff>
      <xdr:row>45</xdr:row>
      <xdr:rowOff>436</xdr:rowOff>
    </xdr:from>
    <xdr:to>
      <xdr:col>15</xdr:col>
      <xdr:colOff>241495</xdr:colOff>
      <xdr:row>48</xdr:row>
      <xdr:rowOff>10583</xdr:rowOff>
    </xdr:to>
    <xdr:sp macro="" textlink="">
      <xdr:nvSpPr>
        <xdr:cNvPr id="5" name="Text Box 3801">
          <a:extLst>
            <a:ext uri="{FF2B5EF4-FFF2-40B4-BE49-F238E27FC236}">
              <a16:creationId xmlns:a16="http://schemas.microsoft.com/office/drawing/2014/main" id="{00000000-0008-0000-0200-000005000000}"/>
            </a:ext>
          </a:extLst>
        </xdr:cNvPr>
        <xdr:cNvSpPr txBox="1">
          <a:spLocks noChangeArrowheads="1"/>
        </xdr:cNvSpPr>
      </xdr:nvSpPr>
      <xdr:spPr bwMode="auto">
        <a:xfrm>
          <a:off x="9680662" y="4784103"/>
          <a:ext cx="2520000" cy="64514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3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Real GDP growth (cumulative)</a:t>
          </a:r>
          <a:r>
            <a:rPr lang="es-AR" sz="700" b="1" baseline="30000">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1</a:t>
          </a:r>
          <a:r>
            <a:rPr lang="es-AR" sz="700" b="1" baseline="0">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 </a:t>
          </a:r>
          <a:r>
            <a:rPr lang="es-AR" sz="700" b="1">
              <a:solidFill>
                <a:srgbClr val="1F497D"/>
              </a:solidFill>
              <a:effectLst/>
              <a:latin typeface="GHEA Grapalat" panose="02000506050000020003" pitchFamily="50" charset="0"/>
              <a:ea typeface="Times New Roman" panose="02020603050405020304" pitchFamily="18" charset="0"/>
              <a:cs typeface="Times New Roman" panose="02020603050405020304" pitchFamily="18" charset="0"/>
            </a:rPr>
            <a:t>scenario probability distribution for a 3-year policy horizon</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p>
      </xdr:txBody>
    </xdr:sp>
    <xdr:clientData/>
  </xdr:twoCellAnchor>
  <xdr:twoCellAnchor>
    <xdr:from>
      <xdr:col>11</xdr:col>
      <xdr:colOff>686262</xdr:colOff>
      <xdr:row>48</xdr:row>
      <xdr:rowOff>10627</xdr:rowOff>
    </xdr:from>
    <xdr:to>
      <xdr:col>17</xdr:col>
      <xdr:colOff>31750</xdr:colOff>
      <xdr:row>59</xdr:row>
      <xdr:rowOff>179917</xdr:rowOff>
    </xdr:to>
    <xdr:graphicFrame macro="">
      <xdr:nvGraphicFramePr>
        <xdr:cNvPr id="7" name="Chart 1">
          <a:extLst>
            <a:ext uri="{FF2B5EF4-FFF2-40B4-BE49-F238E27FC236}">
              <a16:creationId xmlns:a16="http://schemas.microsoft.com/office/drawing/2014/main" id="{00000000-0008-0000-0200-000007000000}"/>
            </a:ext>
            <a:ext uri="{147F2762-F138-4A5C-976F-8EAC2B608ADB}">
              <a16:predDERef xmlns:a16="http://schemas.microsoft.com/office/drawing/2014/main" pre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317500</xdr:colOff>
      <xdr:row>53</xdr:row>
      <xdr:rowOff>137584</xdr:rowOff>
    </xdr:from>
    <xdr:to>
      <xdr:col>15</xdr:col>
      <xdr:colOff>286689</xdr:colOff>
      <xdr:row>54</xdr:row>
      <xdr:rowOff>84667</xdr:rowOff>
    </xdr:to>
    <xdr:sp macro="" textlink="">
      <xdr:nvSpPr>
        <xdr:cNvPr id="9" name="Rectangle 8">
          <a:extLst>
            <a:ext uri="{FF2B5EF4-FFF2-40B4-BE49-F238E27FC236}">
              <a16:creationId xmlns:a16="http://schemas.microsoft.com/office/drawing/2014/main" id="{00000000-0008-0000-0200-000009000000}"/>
            </a:ext>
            <a:ext uri="{147F2762-F138-4A5C-976F-8EAC2B608ADB}">
              <a16:predDERef xmlns:a16="http://schemas.microsoft.com/office/drawing/2014/main" pred="{00000000-0008-0000-0200-000007000000}"/>
            </a:ext>
          </a:extLst>
        </xdr:cNvPr>
        <xdr:cNvSpPr/>
      </xdr:nvSpPr>
      <xdr:spPr bwMode="auto">
        <a:xfrm>
          <a:off x="11514667" y="3227917"/>
          <a:ext cx="731189" cy="158750"/>
        </a:xfrm>
        <a:prstGeom prst="rect">
          <a:avLst/>
        </a:prstGeom>
        <a:noFill/>
        <a:ln w="9525" cap="flat" cmpd="sng" algn="ctr">
          <a:noFill/>
          <a:prstDash val="solid"/>
          <a:round/>
          <a:headEnd type="none" w="med" len="med"/>
          <a:tailEnd type="none" w="med" len="med"/>
        </a:ln>
        <a:effectLst/>
      </xdr:spPr>
      <xdr:txBody>
        <a:bodyPr wrap="square" lIns="18288" tIns="0" rIns="0" bIns="0"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600" i="1">
              <a:latin typeface="GHEA Grapalat" panose="02000506050000020003" pitchFamily="50" charset="0"/>
            </a:rPr>
            <a:t>Previous scenario</a:t>
          </a:r>
        </a:p>
      </xdr:txBody>
    </xdr:sp>
    <xdr:clientData/>
  </xdr:twoCellAnchor>
  <xdr:twoCellAnchor>
    <xdr:from>
      <xdr:col>15</xdr:col>
      <xdr:colOff>249964</xdr:colOff>
      <xdr:row>48</xdr:row>
      <xdr:rowOff>157799</xdr:rowOff>
    </xdr:from>
    <xdr:to>
      <xdr:col>16</xdr:col>
      <xdr:colOff>315987</xdr:colOff>
      <xdr:row>49</xdr:row>
      <xdr:rowOff>116418</xdr:rowOff>
    </xdr:to>
    <xdr:sp macro="" textlink="">
      <xdr:nvSpPr>
        <xdr:cNvPr id="10" name="Rectangle 9">
          <a:extLst>
            <a:ext uri="{FF2B5EF4-FFF2-40B4-BE49-F238E27FC236}">
              <a16:creationId xmlns:a16="http://schemas.microsoft.com/office/drawing/2014/main" id="{00000000-0008-0000-0200-00000A000000}"/>
            </a:ext>
            <a:ext uri="{147F2762-F138-4A5C-976F-8EAC2B608ADB}">
              <a16:predDERef xmlns:a16="http://schemas.microsoft.com/office/drawing/2014/main" pred="{00000000-0008-0000-0200-000009000000}"/>
            </a:ext>
          </a:extLst>
        </xdr:cNvPr>
        <xdr:cNvSpPr/>
      </xdr:nvSpPr>
      <xdr:spPr bwMode="auto">
        <a:xfrm>
          <a:off x="12209131" y="2189799"/>
          <a:ext cx="828023" cy="170286"/>
        </a:xfrm>
        <a:prstGeom prst="rect">
          <a:avLst/>
        </a:prstGeom>
        <a:noFill/>
        <a:ln w="9525" cap="flat" cmpd="sng" algn="ctr">
          <a:noFill/>
          <a:prstDash val="solid"/>
          <a:round/>
          <a:headEnd type="none" w="med" len="med"/>
          <a:tailEnd type="none" w="med" len="med"/>
        </a:ln>
        <a:effectLst/>
      </xdr:spPr>
      <xdr:txBody>
        <a:bodyPr wrap="square" lIns="18288" tIns="0" rIns="0" bIns="0"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600" i="1">
              <a:latin typeface="GHEA Grapalat" panose="02000506050000020003" pitchFamily="50" charset="0"/>
            </a:rPr>
            <a:t>Current scenario</a:t>
          </a:r>
        </a:p>
      </xdr:txBody>
    </xdr:sp>
    <xdr:clientData/>
  </xdr:twoCellAnchor>
  <xdr:twoCellAnchor>
    <xdr:from>
      <xdr:col>15</xdr:col>
      <xdr:colOff>240998</xdr:colOff>
      <xdr:row>49</xdr:row>
      <xdr:rowOff>84666</xdr:rowOff>
    </xdr:from>
    <xdr:to>
      <xdr:col>15</xdr:col>
      <xdr:colOff>508000</xdr:colOff>
      <xdr:row>51</xdr:row>
      <xdr:rowOff>46567</xdr:rowOff>
    </xdr:to>
    <xdr:cxnSp macro="">
      <xdr:nvCxnSpPr>
        <xdr:cNvPr id="11" name="Straight Arrow Connector 8">
          <a:extLst>
            <a:ext uri="{FF2B5EF4-FFF2-40B4-BE49-F238E27FC236}">
              <a16:creationId xmlns:a16="http://schemas.microsoft.com/office/drawing/2014/main" id="{00000000-0008-0000-0200-00000B000000}"/>
            </a:ext>
          </a:extLst>
        </xdr:cNvPr>
        <xdr:cNvCxnSpPr>
          <a:cxnSpLocks noChangeShapeType="1"/>
        </xdr:cNvCxnSpPr>
      </xdr:nvCxnSpPr>
      <xdr:spPr bwMode="auto">
        <a:xfrm flipH="1">
          <a:off x="12200165" y="2328333"/>
          <a:ext cx="267002" cy="385234"/>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639536</xdr:colOff>
      <xdr:row>51</xdr:row>
      <xdr:rowOff>204106</xdr:rowOff>
    </xdr:from>
    <xdr:to>
      <xdr:col>15</xdr:col>
      <xdr:colOff>51708</xdr:colOff>
      <xdr:row>53</xdr:row>
      <xdr:rowOff>117021</xdr:rowOff>
    </xdr:to>
    <xdr:cxnSp macro="">
      <xdr:nvCxnSpPr>
        <xdr:cNvPr id="12" name="Straight Arrow Connector 4">
          <a:extLst>
            <a:ext uri="{FF2B5EF4-FFF2-40B4-BE49-F238E27FC236}">
              <a16:creationId xmlns:a16="http://schemas.microsoft.com/office/drawing/2014/main" id="{00000000-0008-0000-0200-00000C000000}"/>
            </a:ext>
          </a:extLst>
        </xdr:cNvPr>
        <xdr:cNvCxnSpPr>
          <a:cxnSpLocks noChangeShapeType="1"/>
        </xdr:cNvCxnSpPr>
      </xdr:nvCxnSpPr>
      <xdr:spPr bwMode="auto">
        <a:xfrm flipV="1">
          <a:off x="11836703" y="2871106"/>
          <a:ext cx="174172" cy="336248"/>
        </a:xfrm>
        <a:prstGeom prst="straightConnector1">
          <a:avLst/>
        </a:prstGeom>
        <a:noFill/>
        <a:ln w="9525" algn="ctr">
          <a:solidFill>
            <a:srgbClr val="000000"/>
          </a:solidFill>
          <a:prstDash val="dash"/>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13</xdr:col>
      <xdr:colOff>264584</xdr:colOff>
      <xdr:row>60</xdr:row>
      <xdr:rowOff>11641</xdr:rowOff>
    </xdr:from>
    <xdr:to>
      <xdr:col>16</xdr:col>
      <xdr:colOff>4869</xdr:colOff>
      <xdr:row>61</xdr:row>
      <xdr:rowOff>115992</xdr:rowOff>
    </xdr:to>
    <xdr:sp macro="" textlink="">
      <xdr:nvSpPr>
        <xdr:cNvPr id="13" name="Text Box 23">
          <a:extLst>
            <a:ext uri="{FF2B5EF4-FFF2-40B4-BE49-F238E27FC236}">
              <a16:creationId xmlns:a16="http://schemas.microsoft.com/office/drawing/2014/main" id="{00000000-0008-0000-0200-00000D000000}"/>
            </a:ext>
            <a:ext uri="{147F2762-F138-4A5C-976F-8EAC2B608ADB}">
              <a16:predDERef xmlns:a16="http://schemas.microsoft.com/office/drawing/2014/main" pred="{00000000-0008-0000-0200-000005000000}"/>
            </a:ext>
          </a:extLst>
        </xdr:cNvPr>
        <xdr:cNvSpPr txBox="1"/>
      </xdr:nvSpPr>
      <xdr:spPr>
        <a:xfrm>
          <a:off x="10699751" y="4583641"/>
          <a:ext cx="2026285" cy="316018"/>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 Armenia Statistics Committee, Central Bank of Armenia scenario</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3</xdr:col>
      <xdr:colOff>504825</xdr:colOff>
      <xdr:row>6</xdr:row>
      <xdr:rowOff>104775</xdr:rowOff>
    </xdr:from>
    <xdr:to>
      <xdr:col>6</xdr:col>
      <xdr:colOff>676341</xdr:colOff>
      <xdr:row>8</xdr:row>
      <xdr:rowOff>57151</xdr:rowOff>
    </xdr:to>
    <xdr:sp macro="" textlink="">
      <xdr:nvSpPr>
        <xdr:cNvPr id="5" name="Text Box 3801">
          <a:extLst>
            <a:ext uri="{FF2B5EF4-FFF2-40B4-BE49-F238E27FC236}">
              <a16:creationId xmlns:a16="http://schemas.microsoft.com/office/drawing/2014/main" id="{00000000-0008-0000-1200-000005000000}"/>
            </a:ext>
          </a:extLst>
        </xdr:cNvPr>
        <xdr:cNvSpPr txBox="1">
          <a:spLocks noChangeArrowheads="1"/>
        </xdr:cNvSpPr>
      </xdr:nvSpPr>
      <xdr:spPr bwMode="auto">
        <a:xfrm>
          <a:off x="2790825" y="1247775"/>
          <a:ext cx="2457516" cy="3333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18</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Construction permits</a:t>
          </a:r>
          <a:endPar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95250</xdr:colOff>
      <xdr:row>20</xdr:row>
      <xdr:rowOff>47625</xdr:rowOff>
    </xdr:from>
    <xdr:to>
      <xdr:col>7</xdr:col>
      <xdr:colOff>735330</xdr:colOff>
      <xdr:row>21</xdr:row>
      <xdr:rowOff>152401</xdr:rowOff>
    </xdr:to>
    <xdr:sp macro="" textlink="">
      <xdr:nvSpPr>
        <xdr:cNvPr id="7" name="Text Box 3871">
          <a:extLst>
            <a:ext uri="{FF2B5EF4-FFF2-40B4-BE49-F238E27FC236}">
              <a16:creationId xmlns:a16="http://schemas.microsoft.com/office/drawing/2014/main" id="{00000000-0008-0000-1200-000007000000}"/>
            </a:ext>
            <a:ext uri="{147F2762-F138-4A5C-976F-8EAC2B608ADB}">
              <a16:predDERef xmlns:a16="http://schemas.microsoft.com/office/drawing/2014/main" pred="{00000000-0008-0000-1B00-000004000000}"/>
            </a:ext>
          </a:extLst>
        </xdr:cNvPr>
        <xdr:cNvSpPr txBox="1"/>
      </xdr:nvSpPr>
      <xdr:spPr>
        <a:xfrm>
          <a:off x="4667250" y="3095625"/>
          <a:ext cx="1402080" cy="29527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Armenia Statistics Committee</a:t>
          </a:r>
          <a:r>
            <a:rPr lang="hy-AM" sz="700" i="1">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Central Bank of Armenia</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400050</xdr:colOff>
      <xdr:row>8</xdr:row>
      <xdr:rowOff>47624</xdr:rowOff>
    </xdr:from>
    <xdr:to>
      <xdr:col>7</xdr:col>
      <xdr:colOff>761999</xdr:colOff>
      <xdr:row>19</xdr:row>
      <xdr:rowOff>190499</xdr:rowOff>
    </xdr:to>
    <xdr:graphicFrame macro="">
      <xdr:nvGraphicFramePr>
        <xdr:cNvPr id="6" name="Chart 5">
          <a:extLst>
            <a:ext uri="{FF2B5EF4-FFF2-40B4-BE49-F238E27FC236}">
              <a16:creationId xmlns:a16="http://schemas.microsoft.com/office/drawing/2014/main" id="{00000000-0008-0000-1200-000006000000}"/>
            </a:ext>
            <a:ext uri="{147F2762-F138-4A5C-976F-8EAC2B608ADB}">
              <a16:predDERef xmlns:a16="http://schemas.microsoft.com/office/drawing/2014/main" pred="{00000000-0008-0000-1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9</xdr:col>
      <xdr:colOff>57150</xdr:colOff>
      <xdr:row>6</xdr:row>
      <xdr:rowOff>142875</xdr:rowOff>
    </xdr:from>
    <xdr:to>
      <xdr:col>12</xdr:col>
      <xdr:colOff>291465</xdr:colOff>
      <xdr:row>9</xdr:row>
      <xdr:rowOff>123825</xdr:rowOff>
    </xdr:to>
    <xdr:sp macro="" textlink="">
      <xdr:nvSpPr>
        <xdr:cNvPr id="2" name="Text Box 4141">
          <a:extLst>
            <a:ext uri="{FF2B5EF4-FFF2-40B4-BE49-F238E27FC236}">
              <a16:creationId xmlns:a16="http://schemas.microsoft.com/office/drawing/2014/main" id="{00000000-0008-0000-1300-000002000000}"/>
            </a:ext>
          </a:extLst>
        </xdr:cNvPr>
        <xdr:cNvSpPr txBox="1">
          <a:spLocks noChangeArrowheads="1"/>
        </xdr:cNvSpPr>
      </xdr:nvSpPr>
      <xdr:spPr bwMode="auto">
        <a:xfrm>
          <a:off x="4905375" y="1228725"/>
          <a:ext cx="252031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19</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Demand components contributing to the growth (percentage point)</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9</xdr:col>
      <xdr:colOff>57150</xdr:colOff>
      <xdr:row>9</xdr:row>
      <xdr:rowOff>142875</xdr:rowOff>
    </xdr:from>
    <xdr:to>
      <xdr:col>13</xdr:col>
      <xdr:colOff>0</xdr:colOff>
      <xdr:row>21</xdr:row>
      <xdr:rowOff>171450</xdr:rowOff>
    </xdr:to>
    <xdr:graphicFrame macro="">
      <xdr:nvGraphicFramePr>
        <xdr:cNvPr id="3" name="Chart 2">
          <a:extLst>
            <a:ext uri="{FF2B5EF4-FFF2-40B4-BE49-F238E27FC236}">
              <a16:creationId xmlns:a16="http://schemas.microsoft.com/office/drawing/2014/main" id="{00000000-0008-0000-1300-000003000000}"/>
            </a:ext>
            <a:ext uri="{147F2762-F138-4A5C-976F-8EAC2B608ADB}">
              <a16:predDERef xmlns:a16="http://schemas.microsoft.com/office/drawing/2014/main" pre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361950</xdr:colOff>
      <xdr:row>22</xdr:row>
      <xdr:rowOff>161925</xdr:rowOff>
    </xdr:from>
    <xdr:to>
      <xdr:col>12</xdr:col>
      <xdr:colOff>741045</xdr:colOff>
      <xdr:row>24</xdr:row>
      <xdr:rowOff>62865</xdr:rowOff>
    </xdr:to>
    <xdr:sp macro="" textlink="">
      <xdr:nvSpPr>
        <xdr:cNvPr id="4" name="Text Box 3843">
          <a:extLst>
            <a:ext uri="{FF2B5EF4-FFF2-40B4-BE49-F238E27FC236}">
              <a16:creationId xmlns:a16="http://schemas.microsoft.com/office/drawing/2014/main" id="{00000000-0008-0000-1300-000004000000}"/>
            </a:ext>
            <a:ext uri="{147F2762-F138-4A5C-976F-8EAC2B608ADB}">
              <a16:predDERef xmlns:a16="http://schemas.microsoft.com/office/drawing/2014/main" pred="{00000000-0008-0000-0B00-000003000000}"/>
            </a:ext>
          </a:extLst>
        </xdr:cNvPr>
        <xdr:cNvSpPr txBox="1"/>
      </xdr:nvSpPr>
      <xdr:spPr>
        <a:xfrm>
          <a:off x="4362450" y="4143375"/>
          <a:ext cx="1903095" cy="26289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r>
            <a:rPr lang="en-US" sz="700" i="1">
              <a:solidFill>
                <a:schemeClr val="dk1"/>
              </a:solidFill>
              <a:effectLst/>
              <a:latin typeface="GHEA Grapalat" panose="02000506050000020003" pitchFamily="50" charset="0"/>
              <a:ea typeface="+mn-ea"/>
              <a:cs typeface="+mn-cs"/>
            </a:rPr>
            <a:t>Source: Armenia Statistics Committee</a:t>
          </a:r>
          <a:r>
            <a:rPr lang="hy-AM" sz="700" i="1">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Central Bank of Armenia scenario</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7</xdr:col>
      <xdr:colOff>0</xdr:colOff>
      <xdr:row>8</xdr:row>
      <xdr:rowOff>171451</xdr:rowOff>
    </xdr:from>
    <xdr:to>
      <xdr:col>10</xdr:col>
      <xdr:colOff>234000</xdr:colOff>
      <xdr:row>11</xdr:row>
      <xdr:rowOff>123826</xdr:rowOff>
    </xdr:to>
    <xdr:sp macro="" textlink="">
      <xdr:nvSpPr>
        <xdr:cNvPr id="4" name="Text Box 3801">
          <a:extLst>
            <a:ext uri="{FF2B5EF4-FFF2-40B4-BE49-F238E27FC236}">
              <a16:creationId xmlns:a16="http://schemas.microsoft.com/office/drawing/2014/main" id="{00000000-0008-0000-1400-000004000000}"/>
            </a:ext>
          </a:extLst>
        </xdr:cNvPr>
        <xdr:cNvSpPr txBox="1">
          <a:spLocks noChangeArrowheads="1"/>
        </xdr:cNvSpPr>
      </xdr:nvSpPr>
      <xdr:spPr bwMode="auto">
        <a:xfrm>
          <a:off x="6200775" y="1619251"/>
          <a:ext cx="25200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20</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Current account/GDP ratio medium-term scenario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409574</xdr:colOff>
      <xdr:row>25</xdr:row>
      <xdr:rowOff>179706</xdr:rowOff>
    </xdr:from>
    <xdr:to>
      <xdr:col>11</xdr:col>
      <xdr:colOff>57783</xdr:colOff>
      <xdr:row>28</xdr:row>
      <xdr:rowOff>0</xdr:rowOff>
    </xdr:to>
    <xdr:sp macro="" textlink="">
      <xdr:nvSpPr>
        <xdr:cNvPr id="5" name="Text Box 54">
          <a:extLst>
            <a:ext uri="{FF2B5EF4-FFF2-40B4-BE49-F238E27FC236}">
              <a16:creationId xmlns:a16="http://schemas.microsoft.com/office/drawing/2014/main" id="{00000000-0008-0000-1400-000005000000}"/>
            </a:ext>
            <a:ext uri="{147F2762-F138-4A5C-976F-8EAC2B608ADB}">
              <a16:predDERef xmlns:a16="http://schemas.microsoft.com/office/drawing/2014/main" pred="{00000000-0008-0000-1300-000004000000}"/>
            </a:ext>
          </a:extLst>
        </xdr:cNvPr>
        <xdr:cNvSpPr txBox="1"/>
      </xdr:nvSpPr>
      <xdr:spPr>
        <a:xfrm>
          <a:off x="6372224" y="4704081"/>
          <a:ext cx="1934209" cy="36321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Armenia Statistics Committee</a:t>
          </a:r>
          <a:r>
            <a:rPr lang="hy-AM" sz="700" i="1">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Central Bank of Armenia scenario</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723900</xdr:colOff>
      <xdr:row>12</xdr:row>
      <xdr:rowOff>1905</xdr:rowOff>
    </xdr:from>
    <xdr:to>
      <xdr:col>11</xdr:col>
      <xdr:colOff>47625</xdr:colOff>
      <xdr:row>24</xdr:row>
      <xdr:rowOff>123825</xdr:rowOff>
    </xdr:to>
    <xdr:graphicFrame macro="">
      <xdr:nvGraphicFramePr>
        <xdr:cNvPr id="6" name="Chart 5">
          <a:extLst>
            <a:ext uri="{FF2B5EF4-FFF2-40B4-BE49-F238E27FC236}">
              <a16:creationId xmlns:a16="http://schemas.microsoft.com/office/drawing/2014/main" id="{00000000-0008-0000-1400-000006000000}"/>
            </a:ext>
            <a:ext uri="{147F2762-F138-4A5C-976F-8EAC2B608ADB}">
              <a16:predDERef xmlns:a16="http://schemas.microsoft.com/office/drawing/2014/main" pred="{00000000-0008-0000-1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6</xdr:col>
      <xdr:colOff>66674</xdr:colOff>
      <xdr:row>13</xdr:row>
      <xdr:rowOff>135256</xdr:rowOff>
    </xdr:from>
    <xdr:to>
      <xdr:col>9</xdr:col>
      <xdr:colOff>289244</xdr:colOff>
      <xdr:row>17</xdr:row>
      <xdr:rowOff>9526</xdr:rowOff>
    </xdr:to>
    <xdr:sp macro="" textlink="">
      <xdr:nvSpPr>
        <xdr:cNvPr id="16" name="Text Box 45">
          <a:extLst>
            <a:ext uri="{FF2B5EF4-FFF2-40B4-BE49-F238E27FC236}">
              <a16:creationId xmlns:a16="http://schemas.microsoft.com/office/drawing/2014/main" id="{00000000-0008-0000-1500-000010000000}"/>
            </a:ext>
            <a:ext uri="{147F2762-F138-4A5C-976F-8EAC2B608ADB}">
              <a16:predDERef xmlns:a16="http://schemas.microsoft.com/office/drawing/2014/main" pred="{00000000-0008-0000-0900-000007000000}"/>
            </a:ext>
          </a:extLst>
        </xdr:cNvPr>
        <xdr:cNvSpPr txBox="1">
          <a:spLocks noChangeArrowheads="1"/>
        </xdr:cNvSpPr>
      </xdr:nvSpPr>
      <xdr:spPr bwMode="auto">
        <a:xfrm>
          <a:off x="6105524" y="1402081"/>
          <a:ext cx="2508570" cy="598170"/>
        </a:xfrm>
        <a:prstGeom prst="rect">
          <a:avLst/>
        </a:prstGeom>
        <a:noFill/>
        <a:ln>
          <a:noFill/>
        </a:ln>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21</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Change in real export and import of goods and services in the medium term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7</xdr:col>
      <xdr:colOff>295275</xdr:colOff>
      <xdr:row>30</xdr:row>
      <xdr:rowOff>123825</xdr:rowOff>
    </xdr:from>
    <xdr:to>
      <xdr:col>10</xdr:col>
      <xdr:colOff>28575</xdr:colOff>
      <xdr:row>32</xdr:row>
      <xdr:rowOff>133350</xdr:rowOff>
    </xdr:to>
    <xdr:sp macro="" textlink="">
      <xdr:nvSpPr>
        <xdr:cNvPr id="17" name="Text Box 3851">
          <a:extLst>
            <a:ext uri="{FF2B5EF4-FFF2-40B4-BE49-F238E27FC236}">
              <a16:creationId xmlns:a16="http://schemas.microsoft.com/office/drawing/2014/main" id="{00000000-0008-0000-1500-000011000000}"/>
            </a:ext>
            <a:ext uri="{147F2762-F138-4A5C-976F-8EAC2B608ADB}">
              <a16:predDERef xmlns:a16="http://schemas.microsoft.com/office/drawing/2014/main" pred="{00000000-0008-0000-0800-000010000000}"/>
            </a:ext>
          </a:extLst>
        </xdr:cNvPr>
        <xdr:cNvSpPr txBox="1"/>
      </xdr:nvSpPr>
      <xdr:spPr>
        <a:xfrm>
          <a:off x="7096125" y="4457700"/>
          <a:ext cx="2019300" cy="3619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r>
            <a:rPr lang="en-US" sz="700" i="1">
              <a:solidFill>
                <a:schemeClr val="dk1"/>
              </a:solidFill>
              <a:effectLst/>
              <a:latin typeface="GHEA Grapalat" panose="02000506050000020003" pitchFamily="50" charset="0"/>
              <a:ea typeface="+mn-ea"/>
              <a:cs typeface="+mn-cs"/>
            </a:rPr>
            <a:t>Source: Armenia Statistics Committee</a:t>
          </a:r>
          <a:r>
            <a:rPr lang="hy-AM" sz="700" i="1">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Central Bank of Armenia scenario</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723901</xdr:colOff>
      <xdr:row>16</xdr:row>
      <xdr:rowOff>104775</xdr:rowOff>
    </xdr:from>
    <xdr:to>
      <xdr:col>10</xdr:col>
      <xdr:colOff>38100</xdr:colOff>
      <xdr:row>29</xdr:row>
      <xdr:rowOff>142875</xdr:rowOff>
    </xdr:to>
    <xdr:graphicFrame macro="">
      <xdr:nvGraphicFramePr>
        <xdr:cNvPr id="6" name="Chart 5">
          <a:extLst>
            <a:ext uri="{FF2B5EF4-FFF2-40B4-BE49-F238E27FC236}">
              <a16:creationId xmlns:a16="http://schemas.microsoft.com/office/drawing/2014/main" id="{00000000-0008-0000-1500-000006000000}"/>
            </a:ext>
            <a:ext uri="{147F2762-F138-4A5C-976F-8EAC2B608ADB}">
              <a16:predDERef xmlns:a16="http://schemas.microsoft.com/office/drawing/2014/main" pred="{00000000-0008-0000-1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4</xdr:col>
      <xdr:colOff>476250</xdr:colOff>
      <xdr:row>6</xdr:row>
      <xdr:rowOff>180975</xdr:rowOff>
    </xdr:from>
    <xdr:to>
      <xdr:col>8</xdr:col>
      <xdr:colOff>114300</xdr:colOff>
      <xdr:row>8</xdr:row>
      <xdr:rowOff>180975</xdr:rowOff>
    </xdr:to>
    <xdr:sp macro="" textlink="">
      <xdr:nvSpPr>
        <xdr:cNvPr id="2" name="Text Box 3801">
          <a:extLst>
            <a:ext uri="{FF2B5EF4-FFF2-40B4-BE49-F238E27FC236}">
              <a16:creationId xmlns:a16="http://schemas.microsoft.com/office/drawing/2014/main" id="{00000000-0008-0000-1600-000002000000}"/>
            </a:ext>
          </a:extLst>
        </xdr:cNvPr>
        <xdr:cNvSpPr txBox="1">
          <a:spLocks noChangeArrowheads="1"/>
        </xdr:cNvSpPr>
      </xdr:nvSpPr>
      <xdr:spPr bwMode="auto">
        <a:xfrm>
          <a:off x="5114925" y="1438275"/>
          <a:ext cx="26860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22</a:t>
          </a:r>
        </a:p>
        <a:p>
          <a:pPr>
            <a:spcAft>
              <a:spcPts val="0"/>
            </a:spcAft>
          </a:pPr>
          <a:endParaRPr lang="en-US"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Fiscal impulse scenario (percentage point)</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400051</xdr:colOff>
      <xdr:row>21</xdr:row>
      <xdr:rowOff>19049</xdr:rowOff>
    </xdr:from>
    <xdr:to>
      <xdr:col>8</xdr:col>
      <xdr:colOff>723901</xdr:colOff>
      <xdr:row>24</xdr:row>
      <xdr:rowOff>47625</xdr:rowOff>
    </xdr:to>
    <xdr:sp macro="" textlink="">
      <xdr:nvSpPr>
        <xdr:cNvPr id="4" name="Text Box 57">
          <a:extLst>
            <a:ext uri="{FF2B5EF4-FFF2-40B4-BE49-F238E27FC236}">
              <a16:creationId xmlns:a16="http://schemas.microsoft.com/office/drawing/2014/main" id="{00000000-0008-0000-1600-000004000000}"/>
            </a:ext>
          </a:extLst>
        </xdr:cNvPr>
        <xdr:cNvSpPr txBox="1"/>
      </xdr:nvSpPr>
      <xdr:spPr>
        <a:xfrm>
          <a:off x="5800726" y="4419599"/>
          <a:ext cx="1847850" cy="23812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a:t>
          </a:r>
          <a:r>
            <a:rPr lang="en-US" sz="700" i="1" baseline="0">
              <a:solidFill>
                <a:schemeClr val="dk1"/>
              </a:solidFill>
              <a:effectLst/>
              <a:latin typeface="GHEA Grapalat" panose="02000506050000020003" pitchFamily="50" charset="0"/>
              <a:ea typeface="+mn-ea"/>
              <a:cs typeface="+mn-cs"/>
            </a:rPr>
            <a:t> Central Bank of Armenia scenario</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4</xdr:col>
      <xdr:colOff>409573</xdr:colOff>
      <xdr:row>9</xdr:row>
      <xdr:rowOff>1</xdr:rowOff>
    </xdr:from>
    <xdr:to>
      <xdr:col>8</xdr:col>
      <xdr:colOff>752474</xdr:colOff>
      <xdr:row>20</xdr:row>
      <xdr:rowOff>28575</xdr:rowOff>
    </xdr:to>
    <xdr:graphicFrame macro="">
      <xdr:nvGraphicFramePr>
        <xdr:cNvPr id="6" name="Chart 5">
          <a:extLst>
            <a:ext uri="{FF2B5EF4-FFF2-40B4-BE49-F238E27FC236}">
              <a16:creationId xmlns:a16="http://schemas.microsoft.com/office/drawing/2014/main" id="{00000000-0008-0000-1600-000006000000}"/>
            </a:ext>
            <a:ext uri="{147F2762-F138-4A5C-976F-8EAC2B608ADB}">
              <a16:predDERef xmlns:a16="http://schemas.microsoft.com/office/drawing/2014/main" pre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4</xdr:col>
      <xdr:colOff>25400</xdr:colOff>
      <xdr:row>15</xdr:row>
      <xdr:rowOff>9525</xdr:rowOff>
    </xdr:from>
    <xdr:to>
      <xdr:col>7</xdr:col>
      <xdr:colOff>284800</xdr:colOff>
      <xdr:row>16</xdr:row>
      <xdr:rowOff>190500</xdr:rowOff>
    </xdr:to>
    <xdr:sp macro="" textlink="">
      <xdr:nvSpPr>
        <xdr:cNvPr id="3" name="Text Box 4061">
          <a:extLst>
            <a:ext uri="{FF2B5EF4-FFF2-40B4-BE49-F238E27FC236}">
              <a16:creationId xmlns:a16="http://schemas.microsoft.com/office/drawing/2014/main" id="{00000000-0008-0000-1700-000003000000}"/>
            </a:ext>
          </a:extLst>
        </xdr:cNvPr>
        <xdr:cNvSpPr txBox="1">
          <a:spLocks noChangeArrowheads="1"/>
        </xdr:cNvSpPr>
      </xdr:nvSpPr>
      <xdr:spPr bwMode="auto">
        <a:xfrm>
          <a:off x="3073400" y="3152775"/>
          <a:ext cx="25454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23</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Unemployment rate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314326</xdr:colOff>
      <xdr:row>28</xdr:row>
      <xdr:rowOff>635</xdr:rowOff>
    </xdr:from>
    <xdr:to>
      <xdr:col>7</xdr:col>
      <xdr:colOff>739140</xdr:colOff>
      <xdr:row>29</xdr:row>
      <xdr:rowOff>114300</xdr:rowOff>
    </xdr:to>
    <xdr:sp macro="" textlink="">
      <xdr:nvSpPr>
        <xdr:cNvPr id="4" name="Text Box 3860">
          <a:extLst>
            <a:ext uri="{FF2B5EF4-FFF2-40B4-BE49-F238E27FC236}">
              <a16:creationId xmlns:a16="http://schemas.microsoft.com/office/drawing/2014/main" id="{00000000-0008-0000-1700-000004000000}"/>
            </a:ext>
          </a:extLst>
        </xdr:cNvPr>
        <xdr:cNvSpPr txBox="1"/>
      </xdr:nvSpPr>
      <xdr:spPr>
        <a:xfrm>
          <a:off x="4124326" y="3353435"/>
          <a:ext cx="1948814" cy="32321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Armenia Statistics Committee</a:t>
          </a:r>
          <a:r>
            <a:rPr lang="hy-AM" sz="700" i="1">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Central Bank of Armenia scenario</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742950</xdr:colOff>
      <xdr:row>17</xdr:row>
      <xdr:rowOff>19050</xdr:rowOff>
    </xdr:from>
    <xdr:to>
      <xdr:col>8</xdr:col>
      <xdr:colOff>0</xdr:colOff>
      <xdr:row>27</xdr:row>
      <xdr:rowOff>9525</xdr:rowOff>
    </xdr:to>
    <xdr:graphicFrame macro="">
      <xdr:nvGraphicFramePr>
        <xdr:cNvPr id="6" name="Chart 5">
          <a:extLst>
            <a:ext uri="{FF2B5EF4-FFF2-40B4-BE49-F238E27FC236}">
              <a16:creationId xmlns:a16="http://schemas.microsoft.com/office/drawing/2014/main" id="{00000000-0008-0000-1700-000006000000}"/>
            </a:ext>
            <a:ext uri="{147F2762-F138-4A5C-976F-8EAC2B608ADB}">
              <a16:predDERef xmlns:a16="http://schemas.microsoft.com/office/drawing/2014/main" pred="{00000000-0008-0000-1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0.63133</cdr:x>
      <cdr:y>0.05346</cdr:y>
    </cdr:from>
    <cdr:to>
      <cdr:x>0.97511</cdr:x>
      <cdr:y>0.82051</cdr:y>
    </cdr:to>
    <cdr:sp macro="" textlink="">
      <cdr:nvSpPr>
        <cdr:cNvPr id="2" name="Rectangle 1"/>
        <cdr:cNvSpPr/>
      </cdr:nvSpPr>
      <cdr:spPr>
        <a:xfrm xmlns:a="http://schemas.openxmlformats.org/drawingml/2006/main">
          <a:off x="1562099" y="92777"/>
          <a:ext cx="850595" cy="1331181"/>
        </a:xfrm>
        <a:prstGeom xmlns:a="http://schemas.openxmlformats.org/drawingml/2006/main" prst="rect">
          <a:avLst/>
        </a:prstGeom>
        <a:solidFill xmlns:a="http://schemas.openxmlformats.org/drawingml/2006/main">
          <a:schemeClr val="bg1">
            <a:lumMod val="50000"/>
            <a:alpha val="2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hy-AM"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r>
            <a:rPr lang="en-US" sz="600" b="0" i="1" u="none" strike="noStrike" kern="1200" spc="0" baseline="0">
              <a:solidFill>
                <a:sysClr val="windowText" lastClr="000000"/>
              </a:solidFill>
              <a:latin typeface="GHEA Grapalat" panose="02000506050000020003" pitchFamily="50" charset="0"/>
              <a:ea typeface="+mn-ea"/>
              <a:cs typeface="+mn-cs"/>
            </a:rPr>
            <a:t>Scenario</a:t>
          </a:r>
        </a:p>
      </cdr:txBody>
    </cdr:sp>
  </cdr:relSizeAnchor>
</c:userShapes>
</file>

<file path=xl/drawings/drawing27.xml><?xml version="1.0" encoding="utf-8"?>
<xdr:wsDr xmlns:xdr="http://schemas.openxmlformats.org/drawingml/2006/spreadsheetDrawing" xmlns:a="http://schemas.openxmlformats.org/drawingml/2006/main">
  <xdr:twoCellAnchor>
    <xdr:from>
      <xdr:col>3</xdr:col>
      <xdr:colOff>704850</xdr:colOff>
      <xdr:row>14</xdr:row>
      <xdr:rowOff>133351</xdr:rowOff>
    </xdr:from>
    <xdr:to>
      <xdr:col>7</xdr:col>
      <xdr:colOff>262575</xdr:colOff>
      <xdr:row>16</xdr:row>
      <xdr:rowOff>171451</xdr:rowOff>
    </xdr:to>
    <xdr:sp macro="" textlink="">
      <xdr:nvSpPr>
        <xdr:cNvPr id="4" name="Text Box 4061">
          <a:extLst>
            <a:ext uri="{FF2B5EF4-FFF2-40B4-BE49-F238E27FC236}">
              <a16:creationId xmlns:a16="http://schemas.microsoft.com/office/drawing/2014/main" id="{00000000-0008-0000-1800-000004000000}"/>
            </a:ext>
          </a:extLst>
        </xdr:cNvPr>
        <xdr:cNvSpPr txBox="1">
          <a:spLocks noChangeArrowheads="1"/>
        </xdr:cNvSpPr>
      </xdr:nvSpPr>
      <xdr:spPr bwMode="auto">
        <a:xfrm>
          <a:off x="3095625" y="2895601"/>
          <a:ext cx="260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Private nominal wage growth y/y (%)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161925</xdr:colOff>
      <xdr:row>29</xdr:row>
      <xdr:rowOff>142240</xdr:rowOff>
    </xdr:from>
    <xdr:to>
      <xdr:col>7</xdr:col>
      <xdr:colOff>642620</xdr:colOff>
      <xdr:row>31</xdr:row>
      <xdr:rowOff>95250</xdr:rowOff>
    </xdr:to>
    <xdr:sp macro="" textlink="">
      <xdr:nvSpPr>
        <xdr:cNvPr id="5" name="Text Box 3852">
          <a:extLst>
            <a:ext uri="{FF2B5EF4-FFF2-40B4-BE49-F238E27FC236}">
              <a16:creationId xmlns:a16="http://schemas.microsoft.com/office/drawing/2014/main" id="{00000000-0008-0000-1800-000005000000}"/>
            </a:ext>
          </a:extLst>
        </xdr:cNvPr>
        <xdr:cNvSpPr txBox="1"/>
      </xdr:nvSpPr>
      <xdr:spPr>
        <a:xfrm>
          <a:off x="4076700" y="3218815"/>
          <a:ext cx="2004695" cy="31496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r>
            <a:rPr lang="en-US" sz="700" i="1">
              <a:solidFill>
                <a:schemeClr val="dk1"/>
              </a:solidFill>
              <a:effectLst/>
              <a:latin typeface="GHEA Grapalat" panose="02000506050000020003" pitchFamily="50" charset="0"/>
              <a:ea typeface="+mn-ea"/>
              <a:cs typeface="+mn-cs"/>
            </a:rPr>
            <a:t>Source: Armenia Statistics Committee</a:t>
          </a:r>
          <a:r>
            <a:rPr lang="hy-AM" sz="700" i="1">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Central Bank of Armenia scenario</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9524</xdr:colOff>
      <xdr:row>17</xdr:row>
      <xdr:rowOff>85724</xdr:rowOff>
    </xdr:from>
    <xdr:to>
      <xdr:col>7</xdr:col>
      <xdr:colOff>761999</xdr:colOff>
      <xdr:row>29</xdr:row>
      <xdr:rowOff>19049</xdr:rowOff>
    </xdr:to>
    <xdr:graphicFrame macro="">
      <xdr:nvGraphicFramePr>
        <xdr:cNvPr id="6" name="Chart 5">
          <a:extLst>
            <a:ext uri="{FF2B5EF4-FFF2-40B4-BE49-F238E27FC236}">
              <a16:creationId xmlns:a16="http://schemas.microsoft.com/office/drawing/2014/main" id="{00000000-0008-0000-1800-000006000000}"/>
            </a:ext>
            <a:ext uri="{147F2762-F138-4A5C-976F-8EAC2B608ADB}">
              <a16:predDERef xmlns:a16="http://schemas.microsoft.com/office/drawing/2014/main" pred="{00000000-0008-0000-1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0.65307</cdr:x>
      <cdr:y>0.05346</cdr:y>
    </cdr:from>
    <cdr:to>
      <cdr:x>0.97511</cdr:x>
      <cdr:y>0.82051</cdr:y>
    </cdr:to>
    <cdr:sp macro="" textlink="">
      <cdr:nvSpPr>
        <cdr:cNvPr id="2" name="Rectangle 1"/>
        <cdr:cNvSpPr/>
      </cdr:nvSpPr>
      <cdr:spPr>
        <a:xfrm xmlns:a="http://schemas.openxmlformats.org/drawingml/2006/main">
          <a:off x="1605915" y="80523"/>
          <a:ext cx="791918" cy="1155346"/>
        </a:xfrm>
        <a:prstGeom xmlns:a="http://schemas.openxmlformats.org/drawingml/2006/main" prst="rect">
          <a:avLst/>
        </a:prstGeom>
        <a:solidFill xmlns:a="http://schemas.openxmlformats.org/drawingml/2006/main">
          <a:schemeClr val="bg1">
            <a:lumMod val="50000"/>
            <a:alpha val="2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hy-AM" sz="600" b="0" i="1"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hy-AM" sz="600" b="0" i="1"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r>
            <a:rPr lang="en-US" sz="600" b="0" i="1" u="none" strike="noStrike" kern="1200" spc="0" baseline="0">
              <a:solidFill>
                <a:sysClr val="windowText" lastClr="000000"/>
              </a:solidFill>
              <a:latin typeface="GHEA Grapalat" panose="02000506050000020003" pitchFamily="50" charset="0"/>
              <a:ea typeface="+mn-ea"/>
              <a:cs typeface="+mn-cs"/>
            </a:rPr>
            <a:t>Scenario</a:t>
          </a:r>
        </a:p>
      </cdr:txBody>
    </cdr:sp>
  </cdr:relSizeAnchor>
</c:userShapes>
</file>

<file path=xl/drawings/drawing29.xml><?xml version="1.0" encoding="utf-8"?>
<xdr:wsDr xmlns:xdr="http://schemas.openxmlformats.org/drawingml/2006/spreadsheetDrawing" xmlns:a="http://schemas.openxmlformats.org/drawingml/2006/main">
  <xdr:twoCellAnchor>
    <xdr:from>
      <xdr:col>4</xdr:col>
      <xdr:colOff>19050</xdr:colOff>
      <xdr:row>14</xdr:row>
      <xdr:rowOff>180976</xdr:rowOff>
    </xdr:from>
    <xdr:to>
      <xdr:col>7</xdr:col>
      <xdr:colOff>253050</xdr:colOff>
      <xdr:row>17</xdr:row>
      <xdr:rowOff>9526</xdr:rowOff>
    </xdr:to>
    <xdr:sp macro="" textlink="">
      <xdr:nvSpPr>
        <xdr:cNvPr id="4" name="Text Box 4061">
          <a:extLst>
            <a:ext uri="{FF2B5EF4-FFF2-40B4-BE49-F238E27FC236}">
              <a16:creationId xmlns:a16="http://schemas.microsoft.com/office/drawing/2014/main" id="{00000000-0008-0000-1900-000004000000}"/>
            </a:ext>
          </a:extLst>
        </xdr:cNvPr>
        <xdr:cNvSpPr txBox="1">
          <a:spLocks noChangeArrowheads="1"/>
        </xdr:cNvSpPr>
      </xdr:nvSpPr>
      <xdr:spPr bwMode="auto">
        <a:xfrm>
          <a:off x="3067050" y="571501"/>
          <a:ext cx="25200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5</a:t>
          </a:r>
          <a:endPar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2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Unit labor costs growth y/y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219075</xdr:colOff>
      <xdr:row>28</xdr:row>
      <xdr:rowOff>24766</xdr:rowOff>
    </xdr:from>
    <xdr:to>
      <xdr:col>7</xdr:col>
      <xdr:colOff>624205</xdr:colOff>
      <xdr:row>29</xdr:row>
      <xdr:rowOff>152401</xdr:rowOff>
    </xdr:to>
    <xdr:sp macro="" textlink="">
      <xdr:nvSpPr>
        <xdr:cNvPr id="5" name="Text Box 3861">
          <a:extLst>
            <a:ext uri="{FF2B5EF4-FFF2-40B4-BE49-F238E27FC236}">
              <a16:creationId xmlns:a16="http://schemas.microsoft.com/office/drawing/2014/main" id="{00000000-0008-0000-1900-000005000000}"/>
            </a:ext>
          </a:extLst>
        </xdr:cNvPr>
        <xdr:cNvSpPr txBox="1"/>
      </xdr:nvSpPr>
      <xdr:spPr>
        <a:xfrm>
          <a:off x="4029075" y="3148966"/>
          <a:ext cx="1929130" cy="30861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Armenia Statistics Committee</a:t>
          </a:r>
          <a:r>
            <a:rPr lang="hy-AM" sz="700" i="1">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Central Bank of Armenia scenario</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695325</xdr:colOff>
      <xdr:row>16</xdr:row>
      <xdr:rowOff>171450</xdr:rowOff>
    </xdr:from>
    <xdr:to>
      <xdr:col>7</xdr:col>
      <xdr:colOff>752474</xdr:colOff>
      <xdr:row>27</xdr:row>
      <xdr:rowOff>171450</xdr:rowOff>
    </xdr:to>
    <xdr:graphicFrame macro="">
      <xdr:nvGraphicFramePr>
        <xdr:cNvPr id="7" name="Chart 6">
          <a:extLst>
            <a:ext uri="{FF2B5EF4-FFF2-40B4-BE49-F238E27FC236}">
              <a16:creationId xmlns:a16="http://schemas.microsoft.com/office/drawing/2014/main" id="{00000000-0008-0000-1900-000007000000}"/>
            </a:ext>
            <a:ext uri="{147F2762-F138-4A5C-976F-8EAC2B608ADB}">
              <a16:predDERef xmlns:a16="http://schemas.microsoft.com/office/drawing/2014/main" pre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737089</xdr:colOff>
      <xdr:row>6</xdr:row>
      <xdr:rowOff>33704</xdr:rowOff>
    </xdr:from>
    <xdr:to>
      <xdr:col>9</xdr:col>
      <xdr:colOff>337039</xdr:colOff>
      <xdr:row>16</xdr:row>
      <xdr:rowOff>33705</xdr:rowOff>
    </xdr:to>
    <xdr:graphicFrame macro="">
      <xdr:nvGraphicFramePr>
        <xdr:cNvPr id="2" name="Chart 1">
          <a:extLst>
            <a:ext uri="{FF2B5EF4-FFF2-40B4-BE49-F238E27FC236}">
              <a16:creationId xmlns:a16="http://schemas.microsoft.com/office/drawing/2014/main" id="{00000000-0008-0000-0300-000002000000}"/>
            </a:ext>
            <a:ext uri="{147F2762-F138-4A5C-976F-8EAC2B608ADB}">
              <a16:predDERef xmlns:a16="http://schemas.microsoft.com/office/drawing/2014/main" pre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640820</xdr:colOff>
      <xdr:row>17</xdr:row>
      <xdr:rowOff>124413</xdr:rowOff>
    </xdr:from>
    <xdr:to>
      <xdr:col>9</xdr:col>
      <xdr:colOff>377930</xdr:colOff>
      <xdr:row>19</xdr:row>
      <xdr:rowOff>158969</xdr:rowOff>
    </xdr:to>
    <xdr:sp macro="" textlink="">
      <xdr:nvSpPr>
        <xdr:cNvPr id="3" name="Text Box 3863">
          <a:extLst>
            <a:ext uri="{FF2B5EF4-FFF2-40B4-BE49-F238E27FC236}">
              <a16:creationId xmlns:a16="http://schemas.microsoft.com/office/drawing/2014/main" id="{00000000-0008-0000-0300-000003000000}"/>
            </a:ext>
            <a:ext uri="{147F2762-F138-4A5C-976F-8EAC2B608ADB}">
              <a16:predDERef xmlns:a16="http://schemas.microsoft.com/office/drawing/2014/main" pred="{00000000-0008-0000-1100-000005000000}"/>
            </a:ext>
          </a:extLst>
        </xdr:cNvPr>
        <xdr:cNvSpPr txBox="1"/>
      </xdr:nvSpPr>
      <xdr:spPr>
        <a:xfrm>
          <a:off x="5469262" y="2872009"/>
          <a:ext cx="2023110" cy="400902"/>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a:t>
          </a:r>
          <a:r>
            <a:rPr lang="hy-AM" sz="700" i="1">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Bureau of Economic Analysis, Central Bank of Armenia scenario</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1466</xdr:colOff>
      <xdr:row>3</xdr:row>
      <xdr:rowOff>142144</xdr:rowOff>
    </xdr:from>
    <xdr:to>
      <xdr:col>9</xdr:col>
      <xdr:colOff>255661</xdr:colOff>
      <xdr:row>5</xdr:row>
      <xdr:rowOff>169531</xdr:rowOff>
    </xdr:to>
    <xdr:sp macro="" textlink="">
      <xdr:nvSpPr>
        <xdr:cNvPr id="4" name="Text Box 3877">
          <a:extLst>
            <a:ext uri="{FF2B5EF4-FFF2-40B4-BE49-F238E27FC236}">
              <a16:creationId xmlns:a16="http://schemas.microsoft.com/office/drawing/2014/main" id="{00000000-0008-0000-0300-000004000000}"/>
            </a:ext>
          </a:extLst>
        </xdr:cNvPr>
        <xdr:cNvSpPr txBox="1">
          <a:spLocks noChangeArrowheads="1"/>
        </xdr:cNvSpPr>
      </xdr:nvSpPr>
      <xdr:spPr bwMode="auto">
        <a:xfrm>
          <a:off x="4829908" y="325317"/>
          <a:ext cx="2540195" cy="3937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3</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The USA economic growth scenario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0.xml><?xml version="1.0" encoding="utf-8"?>
<c:userShapes xmlns:c="http://schemas.openxmlformats.org/drawingml/2006/chart">
  <cdr:relSizeAnchor xmlns:cdr="http://schemas.openxmlformats.org/drawingml/2006/chartDrawing">
    <cdr:from>
      <cdr:x>0.7063</cdr:x>
      <cdr:y>0.05346</cdr:y>
    </cdr:from>
    <cdr:to>
      <cdr:x>0.97511</cdr:x>
      <cdr:y>0.82051</cdr:y>
    </cdr:to>
    <cdr:sp macro="" textlink="">
      <cdr:nvSpPr>
        <cdr:cNvPr id="2" name="Rectangle 1"/>
        <cdr:cNvSpPr/>
      </cdr:nvSpPr>
      <cdr:spPr>
        <a:xfrm xmlns:a="http://schemas.openxmlformats.org/drawingml/2006/main">
          <a:off x="2455544" y="92777"/>
          <a:ext cx="934547" cy="1331181"/>
        </a:xfrm>
        <a:prstGeom xmlns:a="http://schemas.openxmlformats.org/drawingml/2006/main" prst="rect">
          <a:avLst/>
        </a:prstGeom>
        <a:solidFill xmlns:a="http://schemas.openxmlformats.org/drawingml/2006/main">
          <a:schemeClr val="bg1">
            <a:lumMod val="50000"/>
            <a:alpha val="2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r>
            <a:rPr lang="en-US" sz="600" b="0" i="1" u="none" strike="noStrike" kern="1200" spc="0" baseline="0">
              <a:solidFill>
                <a:sysClr val="windowText" lastClr="000000"/>
              </a:solidFill>
              <a:latin typeface="GHEA Grapalat" panose="02000506050000020003" pitchFamily="50" charset="0"/>
              <a:ea typeface="+mn-ea"/>
              <a:cs typeface="+mn-cs"/>
            </a:rPr>
            <a:t>Scenario</a:t>
          </a:r>
        </a:p>
      </cdr:txBody>
    </cdr:sp>
  </cdr:relSizeAnchor>
</c:userShapes>
</file>

<file path=xl/drawings/drawing31.xml><?xml version="1.0" encoding="utf-8"?>
<xdr:wsDr xmlns:xdr="http://schemas.openxmlformats.org/drawingml/2006/spreadsheetDrawing" xmlns:a="http://schemas.openxmlformats.org/drawingml/2006/main">
  <xdr:twoCellAnchor>
    <xdr:from>
      <xdr:col>5</xdr:col>
      <xdr:colOff>726528</xdr:colOff>
      <xdr:row>8</xdr:row>
      <xdr:rowOff>19051</xdr:rowOff>
    </xdr:from>
    <xdr:to>
      <xdr:col>9</xdr:col>
      <xdr:colOff>419100</xdr:colOff>
      <xdr:row>10</xdr:row>
      <xdr:rowOff>137161</xdr:rowOff>
    </xdr:to>
    <xdr:sp macro="" textlink="">
      <xdr:nvSpPr>
        <xdr:cNvPr id="2" name="Text Box 3801">
          <a:extLst>
            <a:ext uri="{FF2B5EF4-FFF2-40B4-BE49-F238E27FC236}">
              <a16:creationId xmlns:a16="http://schemas.microsoft.com/office/drawing/2014/main" id="{00000000-0008-0000-1A00-000002000000}"/>
            </a:ext>
          </a:extLst>
        </xdr:cNvPr>
        <xdr:cNvSpPr txBox="1">
          <a:spLocks noChangeArrowheads="1"/>
        </xdr:cNvSpPr>
      </xdr:nvSpPr>
      <xdr:spPr bwMode="auto">
        <a:xfrm>
          <a:off x="5809068" y="1604011"/>
          <a:ext cx="2679612"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6</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indent="0" rtl="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Surveys on households' inflation expectations</a:t>
          </a:r>
        </a:p>
        <a:p>
          <a:pPr>
            <a:spcAft>
              <a:spcPts val="0"/>
            </a:spcAft>
          </a:pPr>
          <a:r>
            <a:rPr lang="en-US" sz="700" b="1">
              <a:solidFill>
                <a:srgbClr val="FF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40399</xdr:colOff>
      <xdr:row>10</xdr:row>
      <xdr:rowOff>0</xdr:rowOff>
    </xdr:from>
    <xdr:to>
      <xdr:col>9</xdr:col>
      <xdr:colOff>542925</xdr:colOff>
      <xdr:row>20</xdr:row>
      <xdr:rowOff>107403</xdr:rowOff>
    </xdr:to>
    <xdr:graphicFrame macro="">
      <xdr:nvGraphicFramePr>
        <xdr:cNvPr id="3" name="Chart 2">
          <a:extLst>
            <a:ext uri="{FF2B5EF4-FFF2-40B4-BE49-F238E27FC236}">
              <a16:creationId xmlns:a16="http://schemas.microsoft.com/office/drawing/2014/main" id="{00000000-0008-0000-1A00-000003000000}"/>
            </a:ext>
            <a:ext uri="{147F2762-F138-4A5C-976F-8EAC2B608ADB}">
              <a16:predDERef xmlns:a16="http://schemas.microsoft.com/office/drawing/2014/main" pre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295276</xdr:colOff>
      <xdr:row>21</xdr:row>
      <xdr:rowOff>0</xdr:rowOff>
    </xdr:from>
    <xdr:to>
      <xdr:col>9</xdr:col>
      <xdr:colOff>405042</xdr:colOff>
      <xdr:row>22</xdr:row>
      <xdr:rowOff>58048</xdr:rowOff>
    </xdr:to>
    <xdr:sp macro="" textlink="">
      <xdr:nvSpPr>
        <xdr:cNvPr id="4" name="Text Box 58">
          <a:extLst>
            <a:ext uri="{FF2B5EF4-FFF2-40B4-BE49-F238E27FC236}">
              <a16:creationId xmlns:a16="http://schemas.microsoft.com/office/drawing/2014/main" id="{00000000-0008-0000-1A00-000004000000}"/>
            </a:ext>
            <a:ext uri="{147F2762-F138-4A5C-976F-8EAC2B608ADB}">
              <a16:predDERef xmlns:a16="http://schemas.microsoft.com/office/drawing/2014/main" pred="{00000000-0008-0000-1A00-000003000000}"/>
            </a:ext>
          </a:extLst>
        </xdr:cNvPr>
        <xdr:cNvSpPr txBox="1"/>
      </xdr:nvSpPr>
      <xdr:spPr>
        <a:xfrm>
          <a:off x="4724401" y="4400550"/>
          <a:ext cx="1633766" cy="267598"/>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Central Bank of Armenia</a:t>
          </a:r>
          <a:r>
            <a:rPr lang="hy-AM"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3990974</xdr:colOff>
      <xdr:row>5</xdr:row>
      <xdr:rowOff>133351</xdr:rowOff>
    </xdr:from>
    <xdr:to>
      <xdr:col>3</xdr:col>
      <xdr:colOff>525779</xdr:colOff>
      <xdr:row>8</xdr:row>
      <xdr:rowOff>91441</xdr:rowOff>
    </xdr:to>
    <xdr:sp macro="" textlink="">
      <xdr:nvSpPr>
        <xdr:cNvPr id="2" name="Text Box 3801">
          <a:extLst>
            <a:ext uri="{FF2B5EF4-FFF2-40B4-BE49-F238E27FC236}">
              <a16:creationId xmlns:a16="http://schemas.microsoft.com/office/drawing/2014/main" id="{00000000-0008-0000-1B00-000002000000}"/>
            </a:ext>
          </a:extLst>
        </xdr:cNvPr>
        <xdr:cNvSpPr txBox="1">
          <a:spLocks noChangeArrowheads="1"/>
        </xdr:cNvSpPr>
      </xdr:nvSpPr>
      <xdr:spPr bwMode="auto">
        <a:xfrm>
          <a:off x="3990974" y="1085851"/>
          <a:ext cx="2569845" cy="529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7</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indent="0" rtl="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Possible economic development scenarios in the given situation</a:t>
          </a:r>
          <a:r>
            <a:rPr lang="en-US" sz="700" b="1">
              <a:solidFill>
                <a:srgbClr val="FF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0</xdr:col>
      <xdr:colOff>4010026</xdr:colOff>
      <xdr:row>8</xdr:row>
      <xdr:rowOff>5714</xdr:rowOff>
    </xdr:from>
    <xdr:to>
      <xdr:col>3</xdr:col>
      <xdr:colOff>619125</xdr:colOff>
      <xdr:row>24</xdr:row>
      <xdr:rowOff>89535</xdr:rowOff>
    </xdr:to>
    <xdr:graphicFrame macro="">
      <xdr:nvGraphicFramePr>
        <xdr:cNvPr id="3" name="Chart 2">
          <a:extLst>
            <a:ext uri="{FF2B5EF4-FFF2-40B4-BE49-F238E27FC236}">
              <a16:creationId xmlns:a16="http://schemas.microsoft.com/office/drawing/2014/main" id="{00000000-0008-0000-1B00-000003000000}"/>
            </a:ext>
            <a:ext uri="{147F2762-F138-4A5C-976F-8EAC2B608ADB}">
              <a16:predDERef xmlns:a16="http://schemas.microsoft.com/office/drawing/2014/main" pre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657225</xdr:colOff>
      <xdr:row>25</xdr:row>
      <xdr:rowOff>9525</xdr:rowOff>
    </xdr:from>
    <xdr:to>
      <xdr:col>3</xdr:col>
      <xdr:colOff>569595</xdr:colOff>
      <xdr:row>26</xdr:row>
      <xdr:rowOff>105410</xdr:rowOff>
    </xdr:to>
    <xdr:sp macro="" textlink="">
      <xdr:nvSpPr>
        <xdr:cNvPr id="4" name="Text Box 3863">
          <a:extLst>
            <a:ext uri="{FF2B5EF4-FFF2-40B4-BE49-F238E27FC236}">
              <a16:creationId xmlns:a16="http://schemas.microsoft.com/office/drawing/2014/main" id="{00000000-0008-0000-1B00-000004000000}"/>
            </a:ext>
            <a:ext uri="{147F2762-F138-4A5C-976F-8EAC2B608ADB}">
              <a16:predDERef xmlns:a16="http://schemas.microsoft.com/office/drawing/2014/main" pred="{00000000-0008-0000-1100-000005000000}"/>
            </a:ext>
          </a:extLst>
        </xdr:cNvPr>
        <xdr:cNvSpPr txBox="1"/>
      </xdr:nvSpPr>
      <xdr:spPr>
        <a:xfrm>
          <a:off x="5724525" y="4772025"/>
          <a:ext cx="1998345" cy="28638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Central Bank of Armenia scenario</a:t>
          </a:r>
          <a:endParaRPr lang="en-US" sz="700">
            <a:effectLst/>
            <a:latin typeface="GHEA Grapalat" panose="02000506050000020003" pitchFamily="50"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8</xdr:col>
      <xdr:colOff>191910</xdr:colOff>
      <xdr:row>9</xdr:row>
      <xdr:rowOff>150397</xdr:rowOff>
    </xdr:from>
    <xdr:to>
      <xdr:col>11</xdr:col>
      <xdr:colOff>606136</xdr:colOff>
      <xdr:row>13</xdr:row>
      <xdr:rowOff>25977</xdr:rowOff>
    </xdr:to>
    <xdr:sp macro="" textlink="">
      <xdr:nvSpPr>
        <xdr:cNvPr id="2" name="Text Box 3801">
          <a:extLst>
            <a:ext uri="{FF2B5EF4-FFF2-40B4-BE49-F238E27FC236}">
              <a16:creationId xmlns:a16="http://schemas.microsoft.com/office/drawing/2014/main" id="{00000000-0008-0000-1C00-000002000000}"/>
            </a:ext>
          </a:extLst>
        </xdr:cNvPr>
        <xdr:cNvSpPr txBox="1">
          <a:spLocks noChangeArrowheads="1"/>
        </xdr:cNvSpPr>
      </xdr:nvSpPr>
      <xdr:spPr bwMode="auto">
        <a:xfrm>
          <a:off x="6287910" y="332238"/>
          <a:ext cx="2700226" cy="602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28</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 the period under review, the 12-month inflation has generally trended down, with the short-term estimate of the last two quarters revised downside</a:t>
          </a:r>
          <a:endPar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endPar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179730</xdr:colOff>
      <xdr:row>13</xdr:row>
      <xdr:rowOff>103299</xdr:rowOff>
    </xdr:from>
    <xdr:to>
      <xdr:col>12</xdr:col>
      <xdr:colOff>69273</xdr:colOff>
      <xdr:row>27</xdr:row>
      <xdr:rowOff>43296</xdr:rowOff>
    </xdr:to>
    <xdr:graphicFrame macro="">
      <xdr:nvGraphicFramePr>
        <xdr:cNvPr id="3" name="Chart 2">
          <a:extLst>
            <a:ext uri="{FF2B5EF4-FFF2-40B4-BE49-F238E27FC236}">
              <a16:creationId xmlns:a16="http://schemas.microsoft.com/office/drawing/2014/main" id="{00000000-0008-0000-1C00-000003000000}"/>
            </a:ext>
            <a:ext uri="{147F2762-F138-4A5C-976F-8EAC2B608ADB}">
              <a16:predDERef xmlns:a16="http://schemas.microsoft.com/office/drawing/2014/main" pred="{00000000-0008-0000-1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632115</xdr:colOff>
      <xdr:row>27</xdr:row>
      <xdr:rowOff>141082</xdr:rowOff>
    </xdr:from>
    <xdr:to>
      <xdr:col>12</xdr:col>
      <xdr:colOff>17975</xdr:colOff>
      <xdr:row>29</xdr:row>
      <xdr:rowOff>147204</xdr:rowOff>
    </xdr:to>
    <xdr:sp macro="" textlink="">
      <xdr:nvSpPr>
        <xdr:cNvPr id="4" name="Text Box 293">
          <a:extLst>
            <a:ext uri="{FF2B5EF4-FFF2-40B4-BE49-F238E27FC236}">
              <a16:creationId xmlns:a16="http://schemas.microsoft.com/office/drawing/2014/main" id="{00000000-0008-0000-1C00-000004000000}"/>
            </a:ext>
            <a:ext uri="{147F2762-F138-4A5C-976F-8EAC2B608ADB}">
              <a16:predDERef xmlns:a16="http://schemas.microsoft.com/office/drawing/2014/main" pred="{00000000-0008-0000-1700-000003000000}"/>
            </a:ext>
          </a:extLst>
        </xdr:cNvPr>
        <xdr:cNvSpPr txBox="1"/>
      </xdr:nvSpPr>
      <xdr:spPr>
        <a:xfrm>
          <a:off x="7490115" y="3699968"/>
          <a:ext cx="1671860" cy="404441"/>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Armenia Statistics Committee</a:t>
          </a:r>
          <a:r>
            <a:rPr lang="hy-AM" sz="700" i="1">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Central Bank of Armenia</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7</xdr:col>
      <xdr:colOff>476250</xdr:colOff>
      <xdr:row>29</xdr:row>
      <xdr:rowOff>182880</xdr:rowOff>
    </xdr:from>
    <xdr:to>
      <xdr:col>9</xdr:col>
      <xdr:colOff>712470</xdr:colOff>
      <xdr:row>31</xdr:row>
      <xdr:rowOff>112733</xdr:rowOff>
    </xdr:to>
    <xdr:sp macro="" textlink="">
      <xdr:nvSpPr>
        <xdr:cNvPr id="3" name="Text Box 3871">
          <a:extLst>
            <a:ext uri="{FF2B5EF4-FFF2-40B4-BE49-F238E27FC236}">
              <a16:creationId xmlns:a16="http://schemas.microsoft.com/office/drawing/2014/main" id="{00000000-0008-0000-1D00-000003000000}"/>
            </a:ext>
            <a:ext uri="{147F2762-F138-4A5C-976F-8EAC2B608ADB}">
              <a16:predDERef xmlns:a16="http://schemas.microsoft.com/office/drawing/2014/main" pred="{00000000-0008-0000-1B00-000004000000}"/>
            </a:ext>
          </a:extLst>
        </xdr:cNvPr>
        <xdr:cNvSpPr txBox="1"/>
      </xdr:nvSpPr>
      <xdr:spPr>
        <a:xfrm>
          <a:off x="5810250" y="3888105"/>
          <a:ext cx="1760220" cy="348953"/>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Armenia Statistics Committee</a:t>
          </a:r>
          <a:r>
            <a:rPr lang="hy-AM" sz="700" i="1">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Central Bank of Armenia</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704849</xdr:colOff>
      <xdr:row>1</xdr:row>
      <xdr:rowOff>323850</xdr:rowOff>
    </xdr:from>
    <xdr:to>
      <xdr:col>9</xdr:col>
      <xdr:colOff>342900</xdr:colOff>
      <xdr:row>16</xdr:row>
      <xdr:rowOff>38100</xdr:rowOff>
    </xdr:to>
    <xdr:sp macro="" textlink="">
      <xdr:nvSpPr>
        <xdr:cNvPr id="4" name="Text Box 3801">
          <a:extLst>
            <a:ext uri="{FF2B5EF4-FFF2-40B4-BE49-F238E27FC236}">
              <a16:creationId xmlns:a16="http://schemas.microsoft.com/office/drawing/2014/main" id="{00000000-0008-0000-1D00-000004000000}"/>
            </a:ext>
          </a:extLst>
        </xdr:cNvPr>
        <xdr:cNvSpPr txBox="1">
          <a:spLocks noChangeArrowheads="1"/>
        </xdr:cNvSpPr>
      </xdr:nvSpPr>
      <xdr:spPr bwMode="auto">
        <a:xfrm>
          <a:off x="4514849" y="533400"/>
          <a:ext cx="2686051" cy="485775"/>
        </a:xfrm>
        <a:prstGeom prst="rect">
          <a:avLst/>
        </a:prstGeom>
      </xdr:spPr>
      <xdr:txBody>
        <a:bodyPr rot="0" vert="horz" wrap="square" lIns="91440" tIns="45720" rIns="91440" bIns="45720" anchor="t" anchorCtr="0" upright="1">
          <a:noAutofit/>
        </a:bodyPr>
        <a:lstStyle/>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29</a:t>
          </a:r>
          <a:endPar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The inflation environment persisted high, only demonstrating a certain weakening trend since the end of the year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marL="0" indent="0">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xdr:txBody>
    </xdr:sp>
    <xdr:clientData/>
  </xdr:twoCellAnchor>
  <xdr:twoCellAnchor>
    <xdr:from>
      <xdr:col>5</xdr:col>
      <xdr:colOff>628650</xdr:colOff>
      <xdr:row>16</xdr:row>
      <xdr:rowOff>171450</xdr:rowOff>
    </xdr:from>
    <xdr:to>
      <xdr:col>10</xdr:col>
      <xdr:colOff>114300</xdr:colOff>
      <xdr:row>29</xdr:row>
      <xdr:rowOff>38100</xdr:rowOff>
    </xdr:to>
    <xdr:graphicFrame macro="">
      <xdr:nvGraphicFramePr>
        <xdr:cNvPr id="5" name="Chart 4">
          <a:extLst>
            <a:ext uri="{FF2B5EF4-FFF2-40B4-BE49-F238E27FC236}">
              <a16:creationId xmlns:a16="http://schemas.microsoft.com/office/drawing/2014/main" id="{00000000-0008-0000-1D00-000005000000}"/>
            </a:ext>
            <a:ext uri="{147F2762-F138-4A5C-976F-8EAC2B608ADB}">
              <a16:predDERef xmlns:a16="http://schemas.microsoft.com/office/drawing/2014/main" pred="{00000000-0008-0000-2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5</xdr:col>
      <xdr:colOff>0</xdr:colOff>
      <xdr:row>13</xdr:row>
      <xdr:rowOff>17145</xdr:rowOff>
    </xdr:from>
    <xdr:to>
      <xdr:col>9</xdr:col>
      <xdr:colOff>57150</xdr:colOff>
      <xdr:row>26</xdr:row>
      <xdr:rowOff>114300</xdr:rowOff>
    </xdr:to>
    <xdr:graphicFrame macro="">
      <xdr:nvGraphicFramePr>
        <xdr:cNvPr id="2" name="Chart 1">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733425</xdr:colOff>
      <xdr:row>10</xdr:row>
      <xdr:rowOff>161925</xdr:rowOff>
    </xdr:from>
    <xdr:to>
      <xdr:col>8</xdr:col>
      <xdr:colOff>421005</xdr:colOff>
      <xdr:row>12</xdr:row>
      <xdr:rowOff>196215</xdr:rowOff>
    </xdr:to>
    <xdr:sp macro="" textlink="">
      <xdr:nvSpPr>
        <xdr:cNvPr id="4" name="Text Box 1976614959">
          <a:extLst>
            <a:ext uri="{FF2B5EF4-FFF2-40B4-BE49-F238E27FC236}">
              <a16:creationId xmlns:a16="http://schemas.microsoft.com/office/drawing/2014/main" id="{00000000-0008-0000-1E00-000004000000}"/>
            </a:ext>
          </a:extLst>
        </xdr:cNvPr>
        <xdr:cNvSpPr txBox="1">
          <a:spLocks noChangeArrowheads="1"/>
        </xdr:cNvSpPr>
      </xdr:nvSpPr>
      <xdr:spPr bwMode="auto">
        <a:xfrm>
          <a:off x="3781425" y="2257425"/>
          <a:ext cx="273558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30</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Dynamics of individual elements of inflation against the respective month of the previous year,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1200">
              <a:solidFill>
                <a:srgbClr val="000000"/>
              </a:solidFill>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14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hy-AM" sz="700">
              <a:solidFill>
                <a:srgbClr val="000000"/>
              </a:solidFill>
              <a:effectLst/>
              <a:latin typeface="Times LatArm" pitchFamily="2" charset="0"/>
              <a:ea typeface="Times New Roman" panose="02020603050405020304" pitchFamily="18" charset="0"/>
              <a:cs typeface="Times New Roman" panose="02020603050405020304" pitchFamily="18" charset="0"/>
            </a:rPr>
            <a:t> </a:t>
          </a:r>
          <a:r>
            <a:rPr lang="en-US" sz="700">
              <a:solidFill>
                <a:srgbClr val="000000"/>
              </a:solidFill>
              <a:effectLst/>
              <a:latin typeface="Times LatArm" pitchFamily="2" charset="0"/>
              <a:ea typeface="Times New Roman" panose="02020603050405020304" pitchFamily="18" charset="0"/>
              <a:cs typeface="Times New Roman" panose="02020603050405020304" pitchFamily="18" charset="0"/>
            </a:rPr>
            <a:t>.</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685800</xdr:colOff>
      <xdr:row>27</xdr:row>
      <xdr:rowOff>190500</xdr:rowOff>
    </xdr:from>
    <xdr:to>
      <xdr:col>9</xdr:col>
      <xdr:colOff>97790</xdr:colOff>
      <xdr:row>29</xdr:row>
      <xdr:rowOff>133350</xdr:rowOff>
    </xdr:to>
    <xdr:sp macro="" textlink="">
      <xdr:nvSpPr>
        <xdr:cNvPr id="8" name="Text Box 293">
          <a:extLst>
            <a:ext uri="{FF2B5EF4-FFF2-40B4-BE49-F238E27FC236}">
              <a16:creationId xmlns:a16="http://schemas.microsoft.com/office/drawing/2014/main" id="{00000000-0008-0000-1E00-000008000000}"/>
            </a:ext>
            <a:ext uri="{147F2762-F138-4A5C-976F-8EAC2B608ADB}">
              <a16:predDERef xmlns:a16="http://schemas.microsoft.com/office/drawing/2014/main" pred="{00000000-0008-0000-1700-000003000000}"/>
            </a:ext>
          </a:extLst>
        </xdr:cNvPr>
        <xdr:cNvSpPr txBox="1"/>
      </xdr:nvSpPr>
      <xdr:spPr>
        <a:xfrm>
          <a:off x="5257800" y="5848350"/>
          <a:ext cx="1697990" cy="361950"/>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r">
            <a:spcBef>
              <a:spcPts val="0"/>
            </a:spcBef>
            <a:spcAft>
              <a:spcPts val="0"/>
            </a:spcAft>
          </a:pPr>
          <a:r>
            <a:rPr lang="en-US" sz="700" i="1">
              <a:effectLst/>
              <a:latin typeface="GHEA Grapalat" panose="02000506050000020003" pitchFamily="50" charset="0"/>
              <a:ea typeface="+mn-ea"/>
              <a:cs typeface="+mn-cs"/>
            </a:rPr>
            <a:t>Source: Armenia Statistics Committee</a:t>
          </a:r>
          <a:r>
            <a:rPr lang="hy-AM" sz="700" i="1">
              <a:effectLst/>
              <a:latin typeface="GHEA Grapalat" panose="02000506050000020003" pitchFamily="50" charset="0"/>
              <a:ea typeface="+mn-ea"/>
              <a:cs typeface="+mn-cs"/>
            </a:rPr>
            <a:t>, </a:t>
          </a:r>
          <a:r>
            <a:rPr lang="en-US" sz="700" i="1">
              <a:effectLst/>
              <a:latin typeface="GHEA Grapalat" panose="02000506050000020003" pitchFamily="50" charset="0"/>
              <a:ea typeface="+mn-ea"/>
              <a:cs typeface="+mn-cs"/>
            </a:rPr>
            <a:t>Central Bank of Armenia</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28575</xdr:colOff>
      <xdr:row>14</xdr:row>
      <xdr:rowOff>19050</xdr:rowOff>
    </xdr:from>
    <xdr:to>
      <xdr:col>9</xdr:col>
      <xdr:colOff>28575</xdr:colOff>
      <xdr:row>27</xdr:row>
      <xdr:rowOff>28575</xdr:rowOff>
    </xdr:to>
    <xdr:graphicFrame macro="">
      <xdr:nvGraphicFramePr>
        <xdr:cNvPr id="2" name="Chart 1">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xdr:colOff>
      <xdr:row>11</xdr:row>
      <xdr:rowOff>161925</xdr:rowOff>
    </xdr:from>
    <xdr:to>
      <xdr:col>8</xdr:col>
      <xdr:colOff>297815</xdr:colOff>
      <xdr:row>14</xdr:row>
      <xdr:rowOff>9525</xdr:rowOff>
    </xdr:to>
    <xdr:sp macro="" textlink="">
      <xdr:nvSpPr>
        <xdr:cNvPr id="3" name="Text Box 1976614962">
          <a:extLst>
            <a:ext uri="{FF2B5EF4-FFF2-40B4-BE49-F238E27FC236}">
              <a16:creationId xmlns:a16="http://schemas.microsoft.com/office/drawing/2014/main" id="{00000000-0008-0000-1F00-000003000000}"/>
            </a:ext>
          </a:extLst>
        </xdr:cNvPr>
        <xdr:cNvSpPr txBox="1">
          <a:spLocks noChangeArrowheads="1"/>
        </xdr:cNvSpPr>
      </xdr:nvSpPr>
      <xdr:spPr bwMode="auto">
        <a:xfrm>
          <a:off x="4610100" y="2466975"/>
          <a:ext cx="253619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fontAlgn="base">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31</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Dynamics of individual elements of inflation, q/q annualized percentage growth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1200">
              <a:solidFill>
                <a:srgbClr val="000000"/>
              </a:solidFill>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14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b="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fontAlgn="base">
            <a:spcBef>
              <a:spcPts val="0"/>
            </a:spcBef>
            <a:spcAft>
              <a:spcPts val="0"/>
            </a:spcAft>
          </a:pPr>
          <a:r>
            <a:rPr lang="en-US" sz="700">
              <a:solidFill>
                <a:srgbClr val="000000"/>
              </a:solidFill>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647700</xdr:colOff>
      <xdr:row>28</xdr:row>
      <xdr:rowOff>38100</xdr:rowOff>
    </xdr:from>
    <xdr:to>
      <xdr:col>9</xdr:col>
      <xdr:colOff>40640</xdr:colOff>
      <xdr:row>29</xdr:row>
      <xdr:rowOff>180975</xdr:rowOff>
    </xdr:to>
    <xdr:sp macro="" textlink="">
      <xdr:nvSpPr>
        <xdr:cNvPr id="4" name="Text Box 293">
          <a:extLst>
            <a:ext uri="{FF2B5EF4-FFF2-40B4-BE49-F238E27FC236}">
              <a16:creationId xmlns:a16="http://schemas.microsoft.com/office/drawing/2014/main" id="{00000000-0008-0000-1F00-000004000000}"/>
            </a:ext>
            <a:ext uri="{147F2762-F138-4A5C-976F-8EAC2B608ADB}">
              <a16:predDERef xmlns:a16="http://schemas.microsoft.com/office/drawing/2014/main" pred="{00000000-0008-0000-1700-000003000000}"/>
            </a:ext>
          </a:extLst>
        </xdr:cNvPr>
        <xdr:cNvSpPr txBox="1"/>
      </xdr:nvSpPr>
      <xdr:spPr>
        <a:xfrm>
          <a:off x="5972175" y="5905500"/>
          <a:ext cx="1678940" cy="352425"/>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r">
            <a:spcBef>
              <a:spcPts val="0"/>
            </a:spcBef>
            <a:spcAft>
              <a:spcPts val="0"/>
            </a:spcAft>
          </a:pPr>
          <a:r>
            <a:rPr lang="en-US" sz="700" i="1">
              <a:effectLst/>
              <a:latin typeface="GHEA Grapalat" panose="02000506050000020003" pitchFamily="50" charset="0"/>
              <a:ea typeface="+mn-ea"/>
              <a:cs typeface="+mn-cs"/>
            </a:rPr>
            <a:t>Source: Armenia Statistics Committee</a:t>
          </a:r>
          <a:r>
            <a:rPr lang="hy-AM" sz="700" i="1">
              <a:effectLst/>
              <a:latin typeface="GHEA Grapalat" panose="02000506050000020003" pitchFamily="50" charset="0"/>
              <a:ea typeface="+mn-ea"/>
              <a:cs typeface="+mn-cs"/>
            </a:rPr>
            <a:t>, </a:t>
          </a:r>
          <a:r>
            <a:rPr lang="en-US" sz="700" i="1">
              <a:effectLst/>
              <a:latin typeface="GHEA Grapalat" panose="02000506050000020003" pitchFamily="50" charset="0"/>
              <a:ea typeface="+mn-ea"/>
              <a:cs typeface="+mn-cs"/>
            </a:rPr>
            <a:t>Central Bank of Armenia</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48</xdr:col>
      <xdr:colOff>727710</xdr:colOff>
      <xdr:row>10</xdr:row>
      <xdr:rowOff>158115</xdr:rowOff>
    </xdr:from>
    <xdr:to>
      <xdr:col>56</xdr:col>
      <xdr:colOff>752475</xdr:colOff>
      <xdr:row>29</xdr:row>
      <xdr:rowOff>203835</xdr:rowOff>
    </xdr:to>
    <xdr:sp macro="" textlink="">
      <xdr:nvSpPr>
        <xdr:cNvPr id="2" name="TextBox 1">
          <a:extLst>
            <a:ext uri="{FF2B5EF4-FFF2-40B4-BE49-F238E27FC236}">
              <a16:creationId xmlns:a16="http://schemas.microsoft.com/office/drawing/2014/main" id="{00000000-0008-0000-2000-000002000000}"/>
            </a:ext>
          </a:extLst>
        </xdr:cNvPr>
        <xdr:cNvSpPr txBox="1"/>
      </xdr:nvSpPr>
      <xdr:spPr>
        <a:xfrm>
          <a:off x="39303960" y="2253615"/>
          <a:ext cx="6120765" cy="40271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49</xdr:col>
      <xdr:colOff>93345</xdr:colOff>
      <xdr:row>19</xdr:row>
      <xdr:rowOff>173355</xdr:rowOff>
    </xdr:from>
    <xdr:to>
      <xdr:col>53</xdr:col>
      <xdr:colOff>85725</xdr:colOff>
      <xdr:row>29</xdr:row>
      <xdr:rowOff>127635</xdr:rowOff>
    </xdr:to>
    <xdr:graphicFrame macro="">
      <xdr:nvGraphicFramePr>
        <xdr:cNvPr id="3" name="Chart 2">
          <a:extLst>
            <a:ext uri="{FF2B5EF4-FFF2-40B4-BE49-F238E27FC236}">
              <a16:creationId xmlns:a16="http://schemas.microsoft.com/office/drawing/2014/main" id="{00000000-0008-0000-2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49</xdr:col>
      <xdr:colOff>95250</xdr:colOff>
      <xdr:row>11</xdr:row>
      <xdr:rowOff>20955</xdr:rowOff>
    </xdr:from>
    <xdr:to>
      <xdr:col>53</xdr:col>
      <xdr:colOff>95250</xdr:colOff>
      <xdr:row>19</xdr:row>
      <xdr:rowOff>154305</xdr:rowOff>
    </xdr:to>
    <xdr:graphicFrame macro="">
      <xdr:nvGraphicFramePr>
        <xdr:cNvPr id="5" name="Chart 4">
          <a:extLst>
            <a:ext uri="{FF2B5EF4-FFF2-40B4-BE49-F238E27FC236}">
              <a16:creationId xmlns:a16="http://schemas.microsoft.com/office/drawing/2014/main" id="{00000000-0008-0000-2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53</xdr:col>
      <xdr:colOff>177165</xdr:colOff>
      <xdr:row>11</xdr:row>
      <xdr:rowOff>41910</xdr:rowOff>
    </xdr:from>
    <xdr:to>
      <xdr:col>56</xdr:col>
      <xdr:colOff>600075</xdr:colOff>
      <xdr:row>19</xdr:row>
      <xdr:rowOff>152400</xdr:rowOff>
    </xdr:to>
    <xdr:graphicFrame macro="">
      <xdr:nvGraphicFramePr>
        <xdr:cNvPr id="6" name="Chart 5">
          <a:extLst>
            <a:ext uri="{FF2B5EF4-FFF2-40B4-BE49-F238E27FC236}">
              <a16:creationId xmlns:a16="http://schemas.microsoft.com/office/drawing/2014/main" id="{00000000-0008-0000-2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53</xdr:col>
      <xdr:colOff>171450</xdr:colOff>
      <xdr:row>19</xdr:row>
      <xdr:rowOff>184785</xdr:rowOff>
    </xdr:from>
    <xdr:to>
      <xdr:col>56</xdr:col>
      <xdr:colOff>590550</xdr:colOff>
      <xdr:row>29</xdr:row>
      <xdr:rowOff>146685</xdr:rowOff>
    </xdr:to>
    <xdr:graphicFrame macro="">
      <xdr:nvGraphicFramePr>
        <xdr:cNvPr id="7" name="Chart 6">
          <a:extLst>
            <a:ext uri="{FF2B5EF4-FFF2-40B4-BE49-F238E27FC236}">
              <a16:creationId xmlns:a16="http://schemas.microsoft.com/office/drawing/2014/main" id="{00000000-0008-0000-2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49</xdr:col>
      <xdr:colOff>104774</xdr:colOff>
      <xdr:row>7</xdr:row>
      <xdr:rowOff>161925</xdr:rowOff>
    </xdr:from>
    <xdr:to>
      <xdr:col>53</xdr:col>
      <xdr:colOff>304799</xdr:colOff>
      <xdr:row>10</xdr:row>
      <xdr:rowOff>9525</xdr:rowOff>
    </xdr:to>
    <xdr:sp macro="" textlink="">
      <xdr:nvSpPr>
        <xdr:cNvPr id="8" name="Text Box 4093">
          <a:extLst>
            <a:ext uri="{FF2B5EF4-FFF2-40B4-BE49-F238E27FC236}">
              <a16:creationId xmlns:a16="http://schemas.microsoft.com/office/drawing/2014/main" id="{00000000-0008-0000-2000-000008000000}"/>
            </a:ext>
          </a:extLst>
        </xdr:cNvPr>
        <xdr:cNvSpPr txBox="1">
          <a:spLocks noChangeArrowheads="1"/>
        </xdr:cNvSpPr>
      </xdr:nvSpPr>
      <xdr:spPr bwMode="auto">
        <a:xfrm>
          <a:off x="39443024" y="1628775"/>
          <a:ext cx="32480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a:t>
          </a: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32</a:t>
          </a:r>
          <a:endPar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Percentage change in tariffs of some services with relatively sticky prices against the previous month</a:t>
          </a:r>
          <a:endPar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54</xdr:col>
      <xdr:colOff>38100</xdr:colOff>
      <xdr:row>30</xdr:row>
      <xdr:rowOff>180975</xdr:rowOff>
    </xdr:from>
    <xdr:to>
      <xdr:col>56</xdr:col>
      <xdr:colOff>593090</xdr:colOff>
      <xdr:row>31</xdr:row>
      <xdr:rowOff>207010</xdr:rowOff>
    </xdr:to>
    <xdr:sp macro="" textlink="">
      <xdr:nvSpPr>
        <xdr:cNvPr id="9" name="Text Box 293">
          <a:extLst>
            <a:ext uri="{FF2B5EF4-FFF2-40B4-BE49-F238E27FC236}">
              <a16:creationId xmlns:a16="http://schemas.microsoft.com/office/drawing/2014/main" id="{00000000-0008-0000-2000-000009000000}"/>
            </a:ext>
            <a:ext uri="{147F2762-F138-4A5C-976F-8EAC2B608ADB}">
              <a16:predDERef xmlns:a16="http://schemas.microsoft.com/office/drawing/2014/main" pred="{00000000-0008-0000-1700-000003000000}"/>
            </a:ext>
          </a:extLst>
        </xdr:cNvPr>
        <xdr:cNvSpPr txBox="1"/>
      </xdr:nvSpPr>
      <xdr:spPr>
        <a:xfrm>
          <a:off x="43186350" y="6467475"/>
          <a:ext cx="2078990" cy="235585"/>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r" fontAlgn="base">
            <a:spcBef>
              <a:spcPts val="0"/>
            </a:spcBef>
            <a:spcAft>
              <a:spcPts val="0"/>
            </a:spcAft>
          </a:pPr>
          <a:r>
            <a:rPr lang="en-US" sz="700" i="1">
              <a:effectLst/>
              <a:latin typeface="GHEA Grapalat" panose="02000506050000020003" pitchFamily="50" charset="0"/>
              <a:ea typeface="+mn-ea"/>
              <a:cs typeface="+mn-cs"/>
            </a:rPr>
            <a:t>Source: Armenia Statistics Committee</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fontAlgn="base">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4</xdr:col>
      <xdr:colOff>22860</xdr:colOff>
      <xdr:row>8</xdr:row>
      <xdr:rowOff>177165</xdr:rowOff>
    </xdr:from>
    <xdr:to>
      <xdr:col>9</xdr:col>
      <xdr:colOff>38100</xdr:colOff>
      <xdr:row>21</xdr:row>
      <xdr:rowOff>142875</xdr:rowOff>
    </xdr:to>
    <xdr:graphicFrame macro="">
      <xdr:nvGraphicFramePr>
        <xdr:cNvPr id="9" name="Chart 8">
          <a:extLst>
            <a:ext uri="{FF2B5EF4-FFF2-40B4-BE49-F238E27FC236}">
              <a16:creationId xmlns:a16="http://schemas.microsoft.com/office/drawing/2014/main" id="{89D03EF8-223B-46B2-ABAB-A2765FA94E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6</xdr:row>
      <xdr:rowOff>0</xdr:rowOff>
    </xdr:from>
    <xdr:to>
      <xdr:col>8</xdr:col>
      <xdr:colOff>200025</xdr:colOff>
      <xdr:row>8</xdr:row>
      <xdr:rowOff>57150</xdr:rowOff>
    </xdr:to>
    <xdr:sp macro="" textlink="">
      <xdr:nvSpPr>
        <xdr:cNvPr id="10" name="Text Box 4093">
          <a:extLst>
            <a:ext uri="{FF2B5EF4-FFF2-40B4-BE49-F238E27FC236}">
              <a16:creationId xmlns:a16="http://schemas.microsoft.com/office/drawing/2014/main" id="{9D036B18-70F6-4DC2-B484-918DCF39CEE8}"/>
            </a:ext>
          </a:extLst>
        </xdr:cNvPr>
        <xdr:cNvSpPr txBox="1">
          <a:spLocks noChangeArrowheads="1"/>
        </xdr:cNvSpPr>
      </xdr:nvSpPr>
      <xdr:spPr bwMode="auto">
        <a:xfrm>
          <a:off x="3048000" y="1257300"/>
          <a:ext cx="32480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a:t>
          </a: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33</a:t>
          </a:r>
          <a:endPar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The share of those products in the services group, which have pushed prices up against the previous month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542925</xdr:colOff>
      <xdr:row>23</xdr:row>
      <xdr:rowOff>38100</xdr:rowOff>
    </xdr:from>
    <xdr:to>
      <xdr:col>8</xdr:col>
      <xdr:colOff>752475</xdr:colOff>
      <xdr:row>24</xdr:row>
      <xdr:rowOff>64135</xdr:rowOff>
    </xdr:to>
    <xdr:sp macro="" textlink="">
      <xdr:nvSpPr>
        <xdr:cNvPr id="11" name="Text Box 293">
          <a:extLst>
            <a:ext uri="{FF2B5EF4-FFF2-40B4-BE49-F238E27FC236}">
              <a16:creationId xmlns:a16="http://schemas.microsoft.com/office/drawing/2014/main" id="{D79B9EA2-6973-47F1-ADAA-E9A7444A62CB}"/>
            </a:ext>
            <a:ext uri="{147F2762-F138-4A5C-976F-8EAC2B608ADB}">
              <a16:predDERef xmlns:a16="http://schemas.microsoft.com/office/drawing/2014/main" pred="{00000000-0008-0000-1700-000003000000}"/>
            </a:ext>
          </a:extLst>
        </xdr:cNvPr>
        <xdr:cNvSpPr txBox="1"/>
      </xdr:nvSpPr>
      <xdr:spPr>
        <a:xfrm>
          <a:off x="5114925" y="4857750"/>
          <a:ext cx="1733550" cy="235585"/>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r" defTabSz="914400" eaLnBrk="1" fontAlgn="base" latinLnBrk="0" hangingPunct="1">
            <a:lnSpc>
              <a:spcPct val="100000"/>
            </a:lnSpc>
            <a:spcBef>
              <a:spcPts val="0"/>
            </a:spcBef>
            <a:spcAft>
              <a:spcPts val="0"/>
            </a:spcAft>
            <a:buClrTx/>
            <a:buSzTx/>
            <a:buFontTx/>
            <a:buNone/>
            <a:tabLst/>
            <a:defRPr/>
          </a:pPr>
          <a:r>
            <a:rPr lang="en-US" sz="700" i="1">
              <a:effectLst/>
              <a:latin typeface="GHEA Grapalat" panose="02000506050000020003" pitchFamily="50" charset="0"/>
              <a:ea typeface="+mn-ea"/>
              <a:cs typeface="+mn-cs"/>
            </a:rPr>
            <a:t>Source: Armenia Statistics Committee</a:t>
          </a:r>
          <a:r>
            <a:rPr kumimoji="0" lang="en-US" sz="700" b="0" i="1" u="none" strike="noStrike" kern="0" cap="none" spc="0" normalizeH="0" baseline="0" noProof="0">
              <a:ln>
                <a:noFill/>
              </a:ln>
              <a:solidFill>
                <a:srgbClr val="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r>
            <a:rPr kumimoji="0" lang="en-US" sz="700" b="0" i="1" u="none" strike="noStrike" kern="0" cap="none" spc="0" normalizeH="0" baseline="0" noProof="0">
              <a:ln>
                <a:noFill/>
              </a:ln>
              <a:solidFill>
                <a:srgbClr val="000000"/>
              </a:solidFill>
              <a:effectLst/>
              <a:uLnTx/>
              <a:uFillTx/>
              <a:latin typeface="GHEA Grapalat" panose="02000506050000020003" pitchFamily="50" charset="0"/>
              <a:ea typeface="Times New Roman" panose="02020603050405020304" pitchFamily="18" charset="0"/>
              <a:cs typeface="Calibri" panose="020F0502020204030204" pitchFamily="34"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algn="r" defTabSz="914400" eaLnBrk="1" fontAlgn="base"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srgbClr val="000000"/>
              </a:solidFill>
              <a:effectLst/>
              <a:uLnTx/>
              <a:uFillTx/>
              <a:latin typeface="GHEA Grapalat" panose="02000506050000020003" pitchFamily="50" charset="0"/>
              <a:ea typeface="Times New Roman" panose="02020603050405020304"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11</xdr:col>
      <xdr:colOff>718185</xdr:colOff>
      <xdr:row>8</xdr:row>
      <xdr:rowOff>114301</xdr:rowOff>
    </xdr:from>
    <xdr:to>
      <xdr:col>16</xdr:col>
      <xdr:colOff>57150</xdr:colOff>
      <xdr:row>12</xdr:row>
      <xdr:rowOff>0</xdr:rowOff>
    </xdr:to>
    <xdr:sp macro="" textlink="">
      <xdr:nvSpPr>
        <xdr:cNvPr id="5" name="Text Box 3801">
          <a:extLst>
            <a:ext uri="{FF2B5EF4-FFF2-40B4-BE49-F238E27FC236}">
              <a16:creationId xmlns:a16="http://schemas.microsoft.com/office/drawing/2014/main" id="{00000000-0008-0000-2200-000005000000}"/>
            </a:ext>
            <a:ext uri="{147F2762-F138-4A5C-976F-8EAC2B608ADB}">
              <a16:predDERef xmlns:a16="http://schemas.microsoft.com/office/drawing/2014/main" pred="{00000000-0008-0000-1900-000004000000}"/>
            </a:ext>
          </a:extLst>
        </xdr:cNvPr>
        <xdr:cNvSpPr txBox="1">
          <a:spLocks noChangeArrowheads="1"/>
        </xdr:cNvSpPr>
      </xdr:nvSpPr>
      <xdr:spPr bwMode="auto">
        <a:xfrm>
          <a:off x="7271385" y="1562101"/>
          <a:ext cx="3148965" cy="609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34</a:t>
          </a:r>
          <a:endPar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 the first quarter of 2023 the increase in dollar prices of import of goods and services speeded up to a certain extent against the same quarter of the previous year, y/y, %</a:t>
          </a: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p>
      </xdr:txBody>
    </xdr:sp>
    <xdr:clientData/>
  </xdr:twoCellAnchor>
  <xdr:twoCellAnchor>
    <xdr:from>
      <xdr:col>11</xdr:col>
      <xdr:colOff>704850</xdr:colOff>
      <xdr:row>12</xdr:row>
      <xdr:rowOff>1</xdr:rowOff>
    </xdr:from>
    <xdr:to>
      <xdr:col>15</xdr:col>
      <xdr:colOff>619125</xdr:colOff>
      <xdr:row>27</xdr:row>
      <xdr:rowOff>1</xdr:rowOff>
    </xdr:to>
    <xdr:graphicFrame macro="">
      <xdr:nvGraphicFramePr>
        <xdr:cNvPr id="6" name="Chart 1">
          <a:extLst>
            <a:ext uri="{FF2B5EF4-FFF2-40B4-BE49-F238E27FC236}">
              <a16:creationId xmlns:a16="http://schemas.microsoft.com/office/drawing/2014/main" id="{00000000-0008-0000-2200-000006000000}"/>
            </a:ext>
            <a:ext uri="{147F2762-F138-4A5C-976F-8EAC2B608ADB}">
              <a16:predDERef xmlns:a16="http://schemas.microsoft.com/office/drawing/2014/main" pred="{00000000-0008-0000-2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352425</xdr:colOff>
      <xdr:row>27</xdr:row>
      <xdr:rowOff>161925</xdr:rowOff>
    </xdr:from>
    <xdr:to>
      <xdr:col>16</xdr:col>
      <xdr:colOff>85725</xdr:colOff>
      <xdr:row>29</xdr:row>
      <xdr:rowOff>35560</xdr:rowOff>
    </xdr:to>
    <xdr:sp macro="" textlink="">
      <xdr:nvSpPr>
        <xdr:cNvPr id="7" name="Text Box 293">
          <a:extLst>
            <a:ext uri="{FF2B5EF4-FFF2-40B4-BE49-F238E27FC236}">
              <a16:creationId xmlns:a16="http://schemas.microsoft.com/office/drawing/2014/main" id="{B274A0BC-43D9-4750-A059-B906F937CA83}"/>
            </a:ext>
            <a:ext uri="{147F2762-F138-4A5C-976F-8EAC2B608ADB}">
              <a16:predDERef xmlns:a16="http://schemas.microsoft.com/office/drawing/2014/main" pred="{00000000-0008-0000-1700-000003000000}"/>
            </a:ext>
          </a:extLst>
        </xdr:cNvPr>
        <xdr:cNvSpPr txBox="1"/>
      </xdr:nvSpPr>
      <xdr:spPr>
        <a:xfrm>
          <a:off x="8429625" y="5048250"/>
          <a:ext cx="2019300" cy="235585"/>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Times New Roman" panose="02020603050405020304" pitchFamily="18" charset="0"/>
            </a:rPr>
            <a:t>Source: Central Bank of Armenia calculations</a:t>
          </a:r>
        </a:p>
        <a:p>
          <a:pPr marL="0" marR="0" lvl="0" indent="0" algn="r" defTabSz="914400" eaLnBrk="1" fontAlgn="base"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srgbClr val="000000"/>
              </a:solidFill>
              <a:effectLst/>
              <a:uLnTx/>
              <a:uFillTx/>
              <a:latin typeface="GHEA Grapalat" panose="02000506050000020003" pitchFamily="50" charset="0"/>
              <a:ea typeface="Times New Roman" panose="02020603050405020304"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9525</xdr:colOff>
      <xdr:row>33</xdr:row>
      <xdr:rowOff>22224</xdr:rowOff>
    </xdr:from>
    <xdr:to>
      <xdr:col>11</xdr:col>
      <xdr:colOff>276225</xdr:colOff>
      <xdr:row>45</xdr:row>
      <xdr:rowOff>200025</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29</xdr:row>
      <xdr:rowOff>200025</xdr:rowOff>
    </xdr:from>
    <xdr:to>
      <xdr:col>10</xdr:col>
      <xdr:colOff>273050</xdr:colOff>
      <xdr:row>32</xdr:row>
      <xdr:rowOff>19050</xdr:rowOff>
    </xdr:to>
    <xdr:sp macro="" textlink="">
      <xdr:nvSpPr>
        <xdr:cNvPr id="3" name="Text Box 3877">
          <a:extLst>
            <a:ext uri="{FF2B5EF4-FFF2-40B4-BE49-F238E27FC236}">
              <a16:creationId xmlns:a16="http://schemas.microsoft.com/office/drawing/2014/main" id="{00000000-0008-0000-0400-000003000000}"/>
            </a:ext>
          </a:extLst>
        </xdr:cNvPr>
        <xdr:cNvSpPr txBox="1">
          <a:spLocks noChangeArrowheads="1"/>
        </xdr:cNvSpPr>
      </xdr:nvSpPr>
      <xdr:spPr bwMode="auto">
        <a:xfrm>
          <a:off x="5334000" y="619125"/>
          <a:ext cx="25590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4</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Tightening bank lending terms; lending and real GDP y/y growth</a:t>
          </a:r>
          <a:r>
            <a:rPr lang="en-US" sz="700" b="1">
              <a:solidFill>
                <a:srgbClr val="1F497D"/>
              </a:solidFill>
              <a:effectLst/>
              <a:latin typeface="Calibri" panose="020F0502020204030204" pitchFamily="34" charset="0"/>
              <a:ea typeface="Times New Roman" panose="02020603050405020304" pitchFamily="18" charset="0"/>
            </a:rPr>
            <a:t> </a:t>
          </a:r>
          <a:r>
            <a:rPr lang="en-US" sz="700" b="1">
              <a:solidFill>
                <a:srgbClr val="1F497D"/>
              </a:solidFill>
              <a:effectLst/>
              <a:latin typeface="Cambria Math" panose="02040503050406030204" pitchFamily="18" charset="0"/>
              <a:ea typeface="Times New Roman" panose="02020603050405020304" pitchFamily="18" charset="0"/>
              <a:cs typeface="Cambria Math" panose="02040503050406030204" pitchFamily="18" charset="0"/>
            </a:rPr>
            <a:t>​</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8</xdr:col>
      <xdr:colOff>514350</xdr:colOff>
      <xdr:row>47</xdr:row>
      <xdr:rowOff>19050</xdr:rowOff>
    </xdr:from>
    <xdr:to>
      <xdr:col>11</xdr:col>
      <xdr:colOff>67310</xdr:colOff>
      <xdr:row>48</xdr:row>
      <xdr:rowOff>142875</xdr:rowOff>
    </xdr:to>
    <xdr:sp macro="" textlink="">
      <xdr:nvSpPr>
        <xdr:cNvPr id="10" name="Text Box 25">
          <a:extLst>
            <a:ext uri="{FF2B5EF4-FFF2-40B4-BE49-F238E27FC236}">
              <a16:creationId xmlns:a16="http://schemas.microsoft.com/office/drawing/2014/main" id="{00000000-0008-0000-0400-00000A000000}"/>
            </a:ext>
            <a:ext uri="{147F2762-F138-4A5C-976F-8EAC2B608ADB}">
              <a16:predDERef xmlns:a16="http://schemas.microsoft.com/office/drawing/2014/main" pred="{00000000-0008-0000-1100-000005000000}"/>
            </a:ext>
          </a:extLst>
        </xdr:cNvPr>
        <xdr:cNvSpPr txBox="1"/>
      </xdr:nvSpPr>
      <xdr:spPr>
        <a:xfrm>
          <a:off x="6610350" y="4210050"/>
          <a:ext cx="1838960" cy="3333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r">
            <a:spcBef>
              <a:spcPts val="0"/>
            </a:spcBef>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US Federal Reserve System</a:t>
          </a:r>
          <a:r>
            <a:rPr lang="hy-AM"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6</xdr:col>
      <xdr:colOff>657592</xdr:colOff>
      <xdr:row>7</xdr:row>
      <xdr:rowOff>41031</xdr:rowOff>
    </xdr:from>
    <xdr:to>
      <xdr:col>10</xdr:col>
      <xdr:colOff>131424</xdr:colOff>
      <xdr:row>9</xdr:row>
      <xdr:rowOff>100745</xdr:rowOff>
    </xdr:to>
    <xdr:sp macro="" textlink="">
      <xdr:nvSpPr>
        <xdr:cNvPr id="7" name="Text Box 4145">
          <a:extLst>
            <a:ext uri="{FF2B5EF4-FFF2-40B4-BE49-F238E27FC236}">
              <a16:creationId xmlns:a16="http://schemas.microsoft.com/office/drawing/2014/main" id="{00000000-0008-0000-2300-000007000000}"/>
            </a:ext>
          </a:extLst>
        </xdr:cNvPr>
        <xdr:cNvSpPr txBox="1">
          <a:spLocks noChangeArrowheads="1"/>
        </xdr:cNvSpPr>
      </xdr:nvSpPr>
      <xdr:spPr bwMode="auto">
        <a:xfrm>
          <a:off x="5154491" y="1323243"/>
          <a:ext cx="2514505" cy="426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5</a:t>
          </a: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The structure of private spending, y/y growth</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707050</xdr:colOff>
      <xdr:row>9</xdr:row>
      <xdr:rowOff>15752</xdr:rowOff>
    </xdr:from>
    <xdr:to>
      <xdr:col>10</xdr:col>
      <xdr:colOff>540363</xdr:colOff>
      <xdr:row>21</xdr:row>
      <xdr:rowOff>146538</xdr:rowOff>
    </xdr:to>
    <xdr:graphicFrame macro="">
      <xdr:nvGraphicFramePr>
        <xdr:cNvPr id="6" name="Chart 1">
          <a:extLst>
            <a:ext uri="{FF2B5EF4-FFF2-40B4-BE49-F238E27FC236}">
              <a16:creationId xmlns:a16="http://schemas.microsoft.com/office/drawing/2014/main" id="{00000000-0008-0000-2300-000006000000}"/>
            </a:ext>
            <a:ext uri="{147F2762-F138-4A5C-976F-8EAC2B608ADB}">
              <a16:predDERef xmlns:a16="http://schemas.microsoft.com/office/drawing/2014/main" pred="{00000000-0008-0000-26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357187</xdr:colOff>
      <xdr:row>22</xdr:row>
      <xdr:rowOff>20986</xdr:rowOff>
    </xdr:from>
    <xdr:to>
      <xdr:col>10</xdr:col>
      <xdr:colOff>686793</xdr:colOff>
      <xdr:row>23</xdr:row>
      <xdr:rowOff>119063</xdr:rowOff>
    </xdr:to>
    <xdr:sp macro="" textlink="">
      <xdr:nvSpPr>
        <xdr:cNvPr id="3" name="Text Box 296">
          <a:extLst>
            <a:ext uri="{FF2B5EF4-FFF2-40B4-BE49-F238E27FC236}">
              <a16:creationId xmlns:a16="http://schemas.microsoft.com/office/drawing/2014/main" id="{00000000-0008-0000-2300-000003000000}"/>
            </a:ext>
            <a:ext uri="{147F2762-F138-4A5C-976F-8EAC2B608ADB}">
              <a16:predDERef xmlns:a16="http://schemas.microsoft.com/office/drawing/2014/main" pred="{00000000-0008-0000-2400-000002000000}"/>
            </a:ext>
          </a:extLst>
        </xdr:cNvPr>
        <xdr:cNvSpPr txBox="1"/>
      </xdr:nvSpPr>
      <xdr:spPr>
        <a:xfrm>
          <a:off x="6374423" y="3318101"/>
          <a:ext cx="1849942" cy="2812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Armenia Statistics Committee</a:t>
          </a:r>
          <a:r>
            <a:rPr lang="hy-AM" sz="700" i="1">
              <a:effectLst/>
              <a:latin typeface="GHEA Grapalat" panose="02000506050000020003" pitchFamily="50" charset="0"/>
              <a:ea typeface="Times New Roman" panose="02020603050405020304" pitchFamily="18" charset="0"/>
              <a:cs typeface="Sylfaen" panose="010A0502050306030303" pitchFamily="18"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Central Bank</a:t>
          </a:r>
          <a:r>
            <a:rPr lang="en-US" sz="700" i="1" baseline="0">
              <a:effectLst/>
              <a:latin typeface="GHEA Grapalat" panose="02000506050000020003" pitchFamily="50" charset="0"/>
              <a:ea typeface="Times New Roman" panose="02020603050405020304" pitchFamily="18" charset="0"/>
              <a:cs typeface="Sylfaen" panose="010A0502050306030303" pitchFamily="18" charset="0"/>
            </a:rPr>
            <a:t> of Armenia estimate</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13</xdr:col>
      <xdr:colOff>581026</xdr:colOff>
      <xdr:row>21</xdr:row>
      <xdr:rowOff>17145</xdr:rowOff>
    </xdr:from>
    <xdr:to>
      <xdr:col>15</xdr:col>
      <xdr:colOff>714376</xdr:colOff>
      <xdr:row>22</xdr:row>
      <xdr:rowOff>81280</xdr:rowOff>
    </xdr:to>
    <xdr:sp macro="" textlink="">
      <xdr:nvSpPr>
        <xdr:cNvPr id="10" name="Text Box 297">
          <a:extLst>
            <a:ext uri="{FF2B5EF4-FFF2-40B4-BE49-F238E27FC236}">
              <a16:creationId xmlns:a16="http://schemas.microsoft.com/office/drawing/2014/main" id="{00000000-0008-0000-2400-00000A000000}"/>
            </a:ext>
            <a:ext uri="{147F2762-F138-4A5C-976F-8EAC2B608ADB}">
              <a16:predDERef xmlns:a16="http://schemas.microsoft.com/office/drawing/2014/main" pred="{00000000-0008-0000-2500-000003000000}"/>
            </a:ext>
          </a:extLst>
        </xdr:cNvPr>
        <xdr:cNvSpPr txBox="1"/>
      </xdr:nvSpPr>
      <xdr:spPr>
        <a:xfrm>
          <a:off x="7439026" y="4417695"/>
          <a:ext cx="1657350" cy="27368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Source:</a:t>
          </a:r>
          <a:r>
            <a:rPr lang="en-US" sz="700" i="1" baseline="0">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Armenia Statistics Committee</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11</xdr:col>
      <xdr:colOff>733425</xdr:colOff>
      <xdr:row>6</xdr:row>
      <xdr:rowOff>9525</xdr:rowOff>
    </xdr:from>
    <xdr:to>
      <xdr:col>15</xdr:col>
      <xdr:colOff>199930</xdr:colOff>
      <xdr:row>9</xdr:row>
      <xdr:rowOff>1</xdr:rowOff>
    </xdr:to>
    <xdr:sp macro="" textlink="">
      <xdr:nvSpPr>
        <xdr:cNvPr id="8" name="Text Box 4145">
          <a:extLst>
            <a:ext uri="{FF2B5EF4-FFF2-40B4-BE49-F238E27FC236}">
              <a16:creationId xmlns:a16="http://schemas.microsoft.com/office/drawing/2014/main" id="{00000000-0008-0000-2400-000008000000}"/>
            </a:ext>
          </a:extLst>
        </xdr:cNvPr>
        <xdr:cNvSpPr txBox="1">
          <a:spLocks noChangeArrowheads="1"/>
        </xdr:cNvSpPr>
      </xdr:nvSpPr>
      <xdr:spPr bwMode="auto">
        <a:xfrm>
          <a:off x="6067425" y="1266825"/>
          <a:ext cx="2514505"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36</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 the first quarter of 2023 net export position further improved (net real export, y/y %, positive sign means improvement)</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r>
            <a:rPr lang="en-US" sz="700" b="0">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b="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11</xdr:col>
      <xdr:colOff>542925</xdr:colOff>
      <xdr:row>8</xdr:row>
      <xdr:rowOff>190500</xdr:rowOff>
    </xdr:from>
    <xdr:to>
      <xdr:col>15</xdr:col>
      <xdr:colOff>704850</xdr:colOff>
      <xdr:row>20</xdr:row>
      <xdr:rowOff>38100</xdr:rowOff>
    </xdr:to>
    <xdr:graphicFrame macro="">
      <xdr:nvGraphicFramePr>
        <xdr:cNvPr id="5" name="Chart 1">
          <a:extLst>
            <a:ext uri="{FF2B5EF4-FFF2-40B4-BE49-F238E27FC236}">
              <a16:creationId xmlns:a16="http://schemas.microsoft.com/office/drawing/2014/main" id="{00000000-0008-0000-2400-000005000000}"/>
            </a:ext>
            <a:ext uri="{147F2762-F138-4A5C-976F-8EAC2B608ADB}">
              <a16:predDERef xmlns:a16="http://schemas.microsoft.com/office/drawing/2014/main" pred="{00000000-0008-0000-2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12</xdr:col>
      <xdr:colOff>717550</xdr:colOff>
      <xdr:row>19</xdr:row>
      <xdr:rowOff>192405</xdr:rowOff>
    </xdr:from>
    <xdr:to>
      <xdr:col>14</xdr:col>
      <xdr:colOff>641350</xdr:colOff>
      <xdr:row>21</xdr:row>
      <xdr:rowOff>27305</xdr:rowOff>
    </xdr:to>
    <xdr:sp macro="" textlink="">
      <xdr:nvSpPr>
        <xdr:cNvPr id="6" name="Text Box 298">
          <a:extLst>
            <a:ext uri="{FF2B5EF4-FFF2-40B4-BE49-F238E27FC236}">
              <a16:creationId xmlns:a16="http://schemas.microsoft.com/office/drawing/2014/main" id="{00000000-0008-0000-2500-000006000000}"/>
            </a:ext>
            <a:ext uri="{147F2762-F138-4A5C-976F-8EAC2B608ADB}">
              <a16:predDERef xmlns:a16="http://schemas.microsoft.com/office/drawing/2014/main" pred="{00000000-0008-0000-2500-000003000000}"/>
            </a:ext>
          </a:extLst>
        </xdr:cNvPr>
        <xdr:cNvSpPr txBox="1"/>
      </xdr:nvSpPr>
      <xdr:spPr>
        <a:xfrm>
          <a:off x="7804150" y="4173855"/>
          <a:ext cx="1447800" cy="2540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Source:</a:t>
          </a:r>
          <a:r>
            <a:rPr lang="en-US" sz="700" i="1" baseline="0">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Central Bank of Armenia estimate</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10</xdr:col>
      <xdr:colOff>638175</xdr:colOff>
      <xdr:row>8</xdr:row>
      <xdr:rowOff>123824</xdr:rowOff>
    </xdr:from>
    <xdr:to>
      <xdr:col>15</xdr:col>
      <xdr:colOff>200024</xdr:colOff>
      <xdr:row>19</xdr:row>
      <xdr:rowOff>38100</xdr:rowOff>
    </xdr:to>
    <xdr:graphicFrame macro="">
      <xdr:nvGraphicFramePr>
        <xdr:cNvPr id="7" name="Chart 1">
          <a:extLst>
            <a:ext uri="{FF2B5EF4-FFF2-40B4-BE49-F238E27FC236}">
              <a16:creationId xmlns:a16="http://schemas.microsoft.com/office/drawing/2014/main" id="{00000000-0008-0000-2500-000007000000}"/>
            </a:ext>
            <a:ext uri="{147F2762-F138-4A5C-976F-8EAC2B608ADB}">
              <a16:predDERef xmlns:a16="http://schemas.microsoft.com/office/drawing/2014/main" pred="{00000000-0008-0000-2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5</xdr:row>
      <xdr:rowOff>190500</xdr:rowOff>
    </xdr:from>
    <xdr:to>
      <xdr:col>14</xdr:col>
      <xdr:colOff>466725</xdr:colOff>
      <xdr:row>8</xdr:row>
      <xdr:rowOff>142876</xdr:rowOff>
    </xdr:to>
    <xdr:sp macro="" textlink="">
      <xdr:nvSpPr>
        <xdr:cNvPr id="10" name="Text Box 4145">
          <a:extLst>
            <a:ext uri="{FF2B5EF4-FFF2-40B4-BE49-F238E27FC236}">
              <a16:creationId xmlns:a16="http://schemas.microsoft.com/office/drawing/2014/main" id="{00000000-0008-0000-2500-00000A000000}"/>
            </a:ext>
          </a:extLst>
        </xdr:cNvPr>
        <xdr:cNvSpPr txBox="1">
          <a:spLocks noChangeArrowheads="1"/>
        </xdr:cNvSpPr>
      </xdr:nvSpPr>
      <xdr:spPr bwMode="auto">
        <a:xfrm>
          <a:off x="6343650" y="1238250"/>
          <a:ext cx="2733675" cy="581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a:t>
          </a: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37</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In the first quarter of 2023 the fiscal policy's impact was contractionary relative to the previous quarter</a:t>
          </a: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700" b="0"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6</xdr:col>
      <xdr:colOff>680085</xdr:colOff>
      <xdr:row>7</xdr:row>
      <xdr:rowOff>120649</xdr:rowOff>
    </xdr:from>
    <xdr:to>
      <xdr:col>11</xdr:col>
      <xdr:colOff>38100</xdr:colOff>
      <xdr:row>18</xdr:row>
      <xdr:rowOff>200024</xdr:rowOff>
    </xdr:to>
    <xdr:graphicFrame macro="">
      <xdr:nvGraphicFramePr>
        <xdr:cNvPr id="3" name="Chart 2" descr="Description: Description: Description:  ïåò">
          <a:extLst>
            <a:ext uri="{FF2B5EF4-FFF2-40B4-BE49-F238E27FC236}">
              <a16:creationId xmlns:a16="http://schemas.microsoft.com/office/drawing/2014/main" id="{00000000-0008-0000-2600-000003000000}"/>
            </a:ext>
            <a:ext uri="{147F2762-F138-4A5C-976F-8EAC2B608ADB}">
              <a16:predDERef xmlns:a16="http://schemas.microsoft.com/office/drawing/2014/main" pred="{00000000-0008-0000-2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514351</xdr:colOff>
      <xdr:row>19</xdr:row>
      <xdr:rowOff>208915</xdr:rowOff>
    </xdr:from>
    <xdr:to>
      <xdr:col>11</xdr:col>
      <xdr:colOff>27305</xdr:colOff>
      <xdr:row>21</xdr:row>
      <xdr:rowOff>43815</xdr:rowOff>
    </xdr:to>
    <xdr:sp macro="" textlink="">
      <xdr:nvSpPr>
        <xdr:cNvPr id="4" name="Text Box 302">
          <a:extLst>
            <a:ext uri="{FF2B5EF4-FFF2-40B4-BE49-F238E27FC236}">
              <a16:creationId xmlns:a16="http://schemas.microsoft.com/office/drawing/2014/main" id="{00000000-0008-0000-2600-000004000000}"/>
            </a:ext>
            <a:ext uri="{147F2762-F138-4A5C-976F-8EAC2B608ADB}">
              <a16:predDERef xmlns:a16="http://schemas.microsoft.com/office/drawing/2014/main" pred="{00000000-0008-0000-2600-000003000000}"/>
            </a:ext>
          </a:extLst>
        </xdr:cNvPr>
        <xdr:cNvSpPr txBox="1"/>
      </xdr:nvSpPr>
      <xdr:spPr>
        <a:xfrm>
          <a:off x="8629651" y="4190365"/>
          <a:ext cx="1798954" cy="2540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Armenia Statistics Committee</a:t>
          </a:r>
          <a:r>
            <a:rPr lang="hy-AM" sz="700" i="1">
              <a:solidFill>
                <a:schemeClr val="dk1"/>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i="1">
            <a:solidFill>
              <a:schemeClr val="dk1"/>
            </a:solidFill>
            <a:effectLst/>
            <a:latin typeface="GHEA Grapalat" panose="02000506050000020003" pitchFamily="50" charset="0"/>
            <a:ea typeface="Times New Roman" panose="02020603050405020304" pitchFamily="18" charset="0"/>
            <a:cs typeface="Sylfaen" panose="010A0502050306030303"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695325</xdr:colOff>
      <xdr:row>5</xdr:row>
      <xdr:rowOff>9525</xdr:rowOff>
    </xdr:from>
    <xdr:to>
      <xdr:col>10</xdr:col>
      <xdr:colOff>381000</xdr:colOff>
      <xdr:row>7</xdr:row>
      <xdr:rowOff>133350</xdr:rowOff>
    </xdr:to>
    <xdr:sp macro="" textlink="">
      <xdr:nvSpPr>
        <xdr:cNvPr id="6" name="Text Box 4145">
          <a:extLst>
            <a:ext uri="{FF2B5EF4-FFF2-40B4-BE49-F238E27FC236}">
              <a16:creationId xmlns:a16="http://schemas.microsoft.com/office/drawing/2014/main" id="{00000000-0008-0000-2600-000006000000}"/>
            </a:ext>
          </a:extLst>
        </xdr:cNvPr>
        <xdr:cNvSpPr txBox="1">
          <a:spLocks noChangeArrowheads="1"/>
        </xdr:cNvSpPr>
      </xdr:nvSpPr>
      <xdr:spPr bwMode="auto">
        <a:xfrm>
          <a:off x="7286625" y="1057275"/>
          <a:ext cx="27336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Chart </a:t>
          </a: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38</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In the first quarter of 2023 the state budget generated a surplus (billion of Armenian dram)</a:t>
          </a:r>
          <a:r>
            <a:rPr kumimoji="0" lang="hy-AM" sz="700" b="1" i="0" u="none" strike="noStrike" kern="0" cap="none" spc="0" normalizeH="0" baseline="0" noProof="0">
              <a:ln>
                <a:noFill/>
              </a:ln>
              <a:solidFill>
                <a:srgbClr val="1F497D"/>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700" b="0"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1"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7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8</xdr:col>
      <xdr:colOff>697631</xdr:colOff>
      <xdr:row>2</xdr:row>
      <xdr:rowOff>152400</xdr:rowOff>
    </xdr:from>
    <xdr:to>
      <xdr:col>12</xdr:col>
      <xdr:colOff>176622</xdr:colOff>
      <xdr:row>5</xdr:row>
      <xdr:rowOff>34954</xdr:rowOff>
    </xdr:to>
    <xdr:sp macro="" textlink="">
      <xdr:nvSpPr>
        <xdr:cNvPr id="7" name="Text Box 4145">
          <a:extLst>
            <a:ext uri="{FF2B5EF4-FFF2-40B4-BE49-F238E27FC236}">
              <a16:creationId xmlns:a16="http://schemas.microsoft.com/office/drawing/2014/main" id="{00000000-0008-0000-2700-000007000000}"/>
            </a:ext>
          </a:extLst>
        </xdr:cNvPr>
        <xdr:cNvSpPr txBox="1">
          <a:spLocks noChangeArrowheads="1"/>
        </xdr:cNvSpPr>
      </xdr:nvSpPr>
      <xdr:spPr bwMode="auto">
        <a:xfrm>
          <a:off x="6989374" y="519418"/>
          <a:ext cx="2520000" cy="433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3</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9</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The GDP structure by sector, y/y growth,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9</xdr:col>
      <xdr:colOff>34564</xdr:colOff>
      <xdr:row>4</xdr:row>
      <xdr:rowOff>174749</xdr:rowOff>
    </xdr:from>
    <xdr:to>
      <xdr:col>12</xdr:col>
      <xdr:colOff>751514</xdr:colOff>
      <xdr:row>17</xdr:row>
      <xdr:rowOff>34954</xdr:rowOff>
    </xdr:to>
    <xdr:graphicFrame macro="">
      <xdr:nvGraphicFramePr>
        <xdr:cNvPr id="2" name="Object 4141">
          <a:extLst>
            <a:ext uri="{FF2B5EF4-FFF2-40B4-BE49-F238E27FC236}">
              <a16:creationId xmlns:a16="http://schemas.microsoft.com/office/drawing/2014/main" id="{00000000-0008-0000-2700-000002000000}"/>
            </a:ext>
            <a:ext uri="{147F2762-F138-4A5C-976F-8EAC2B608ADB}">
              <a16:predDERef xmlns:a16="http://schemas.microsoft.com/office/drawing/2014/main" pred="{00000000-0008-0000-2A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624439</xdr:colOff>
      <xdr:row>18</xdr:row>
      <xdr:rowOff>1628</xdr:rowOff>
    </xdr:from>
    <xdr:to>
      <xdr:col>13</xdr:col>
      <xdr:colOff>82759</xdr:colOff>
      <xdr:row>19</xdr:row>
      <xdr:rowOff>30078</xdr:rowOff>
    </xdr:to>
    <xdr:sp macro="" textlink="">
      <xdr:nvSpPr>
        <xdr:cNvPr id="5" name="Text Box 306">
          <a:extLst>
            <a:ext uri="{FF2B5EF4-FFF2-40B4-BE49-F238E27FC236}">
              <a16:creationId xmlns:a16="http://schemas.microsoft.com/office/drawing/2014/main" id="{00000000-0008-0000-2700-000005000000}"/>
            </a:ext>
            <a:ext uri="{147F2762-F138-4A5C-976F-8EAC2B608ADB}">
              <a16:predDERef xmlns:a16="http://schemas.microsoft.com/office/drawing/2014/main" pred="{00000000-0008-0000-2900-000003000000}"/>
            </a:ext>
          </a:extLst>
        </xdr:cNvPr>
        <xdr:cNvSpPr txBox="1"/>
      </xdr:nvSpPr>
      <xdr:spPr>
        <a:xfrm>
          <a:off x="8445425" y="3304793"/>
          <a:ext cx="1739077" cy="21195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Armenia Statistics Committee</a:t>
          </a:r>
          <a:r>
            <a:rPr lang="hy-AM" sz="700" i="1">
              <a:effectLst/>
              <a:latin typeface="GHEA Grapalat" panose="02000506050000020003" pitchFamily="50" charset="0"/>
              <a:ea typeface="Times New Roman" panose="02020603050405020304" pitchFamily="18" charset="0"/>
              <a:cs typeface="Sylfaen" panose="010A0502050306030303" pitchFamily="18"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Central Bank of Armenia estimate</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endParaRPr lang="hy-AM" sz="700" i="1">
            <a:effectLst/>
            <a:latin typeface="GHEA Grapalat" panose="02000506050000020003" pitchFamily="50" charset="0"/>
            <a:ea typeface="Times New Roman" panose="02020603050405020304" pitchFamily="18" charset="0"/>
            <a:cs typeface="Sylfaen" panose="010A0502050306030303" pitchFamily="18" charset="0"/>
          </a:endParaRPr>
        </a:p>
        <a:p>
          <a:pPr algn="r">
            <a:spcAft>
              <a:spcPts val="0"/>
            </a:spcAft>
          </a:pPr>
          <a:endParaRPr lang="hy-AM" sz="700" i="1">
            <a:effectLst/>
            <a:latin typeface="GHEA Grapalat" panose="02000506050000020003" pitchFamily="50" charset="0"/>
            <a:ea typeface="Times New Roman" panose="02020603050405020304" pitchFamily="18" charset="0"/>
            <a:cs typeface="Sylfaen" panose="010A0502050306030303"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8</xdr:col>
      <xdr:colOff>19049</xdr:colOff>
      <xdr:row>2</xdr:row>
      <xdr:rowOff>9525</xdr:rowOff>
    </xdr:from>
    <xdr:to>
      <xdr:col>12</xdr:col>
      <xdr:colOff>257175</xdr:colOff>
      <xdr:row>14</xdr:row>
      <xdr:rowOff>200025</xdr:rowOff>
    </xdr:to>
    <xdr:graphicFrame macro="">
      <xdr:nvGraphicFramePr>
        <xdr:cNvPr id="2" name="Chart 1">
          <a:extLst>
            <a:ext uri="{FF2B5EF4-FFF2-40B4-BE49-F238E27FC236}">
              <a16:creationId xmlns:a16="http://schemas.microsoft.com/office/drawing/2014/main" id="{00000000-0008-0000-2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742950</xdr:colOff>
      <xdr:row>0</xdr:row>
      <xdr:rowOff>762000</xdr:rowOff>
    </xdr:from>
    <xdr:to>
      <xdr:col>11</xdr:col>
      <xdr:colOff>214630</xdr:colOff>
      <xdr:row>2</xdr:row>
      <xdr:rowOff>0</xdr:rowOff>
    </xdr:to>
    <xdr:sp macro="" textlink="">
      <xdr:nvSpPr>
        <xdr:cNvPr id="4" name="Text Box 1445937498">
          <a:extLst>
            <a:ext uri="{FF2B5EF4-FFF2-40B4-BE49-F238E27FC236}">
              <a16:creationId xmlns:a16="http://schemas.microsoft.com/office/drawing/2014/main" id="{00000000-0008-0000-2800-000004000000}"/>
            </a:ext>
          </a:extLst>
        </xdr:cNvPr>
        <xdr:cNvSpPr txBox="1">
          <a:spLocks noChangeArrowheads="1"/>
        </xdr:cNvSpPr>
      </xdr:nvSpPr>
      <xdr:spPr bwMode="auto">
        <a:xfrm>
          <a:off x="6076950" y="762000"/>
          <a:ext cx="251968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40</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Dynamics of some variables that are specific to Armenia's labor market</a:t>
          </a: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9</xdr:col>
      <xdr:colOff>647700</xdr:colOff>
      <xdr:row>15</xdr:row>
      <xdr:rowOff>200025</xdr:rowOff>
    </xdr:from>
    <xdr:to>
      <xdr:col>12</xdr:col>
      <xdr:colOff>191135</xdr:colOff>
      <xdr:row>17</xdr:row>
      <xdr:rowOff>57150</xdr:rowOff>
    </xdr:to>
    <xdr:sp macro="" textlink="">
      <xdr:nvSpPr>
        <xdr:cNvPr id="6" name="Text Box 1445937500">
          <a:extLst>
            <a:ext uri="{FF2B5EF4-FFF2-40B4-BE49-F238E27FC236}">
              <a16:creationId xmlns:a16="http://schemas.microsoft.com/office/drawing/2014/main" id="{00000000-0008-0000-2800-000006000000}"/>
            </a:ext>
            <a:ext uri="{147F2762-F138-4A5C-976F-8EAC2B608ADB}">
              <a16:predDERef xmlns:a16="http://schemas.microsoft.com/office/drawing/2014/main" pred="{00000000-0008-0000-2900-000003000000}"/>
            </a:ext>
          </a:extLst>
        </xdr:cNvPr>
        <xdr:cNvSpPr txBox="1"/>
      </xdr:nvSpPr>
      <xdr:spPr>
        <a:xfrm>
          <a:off x="7505700" y="4181475"/>
          <a:ext cx="1829435" cy="27622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r">
            <a:spcBef>
              <a:spcPts val="0"/>
            </a:spcBef>
            <a:spcAft>
              <a:spcPts val="0"/>
            </a:spcAft>
          </a:pPr>
          <a:r>
            <a:rPr lang="en-US" sz="700" i="1">
              <a:solidFill>
                <a:schemeClr val="dk1"/>
              </a:solidFill>
              <a:effectLst/>
              <a:latin typeface="GHEA Grapalat" panose="02000506050000020003" pitchFamily="50" charset="0"/>
              <a:ea typeface="+mn-ea"/>
              <a:cs typeface="+mn-cs"/>
            </a:rPr>
            <a:t>Source: Armenia Statistics Committee</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6.xml><?xml version="1.0" encoding="utf-8"?>
<c:userShapes xmlns:c="http://schemas.openxmlformats.org/drawingml/2006/chart">
  <cdr:relSizeAnchor xmlns:cdr="http://schemas.openxmlformats.org/drawingml/2006/chartDrawing">
    <cdr:from>
      <cdr:x>0.84622</cdr:x>
      <cdr:y>0.05122</cdr:y>
    </cdr:from>
    <cdr:to>
      <cdr:x>0.92111</cdr:x>
      <cdr:y>0.67542</cdr:y>
    </cdr:to>
    <cdr:sp macro="" textlink="">
      <cdr:nvSpPr>
        <cdr:cNvPr id="2" name="Rectangle 1"/>
        <cdr:cNvSpPr/>
      </cdr:nvSpPr>
      <cdr:spPr>
        <a:xfrm xmlns:a="http://schemas.openxmlformats.org/drawingml/2006/main">
          <a:off x="3199930" y="152401"/>
          <a:ext cx="283191" cy="1857374"/>
        </a:xfrm>
        <a:prstGeom xmlns:a="http://schemas.openxmlformats.org/drawingml/2006/main" prst="rect">
          <a:avLst/>
        </a:prstGeom>
        <a:solidFill xmlns:a="http://schemas.openxmlformats.org/drawingml/2006/main">
          <a:schemeClr val="accent6">
            <a:lumMod val="40000"/>
            <a:lumOff val="60000"/>
            <a:alpha val="28000"/>
          </a:schemeClr>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47.xml><?xml version="1.0" encoding="utf-8"?>
<xdr:wsDr xmlns:xdr="http://schemas.openxmlformats.org/drawingml/2006/spreadsheetDrawing" xmlns:a="http://schemas.openxmlformats.org/drawingml/2006/main">
  <xdr:twoCellAnchor>
    <xdr:from>
      <xdr:col>6</xdr:col>
      <xdr:colOff>9524</xdr:colOff>
      <xdr:row>6</xdr:row>
      <xdr:rowOff>49530</xdr:rowOff>
    </xdr:from>
    <xdr:to>
      <xdr:col>11</xdr:col>
      <xdr:colOff>9525</xdr:colOff>
      <xdr:row>19</xdr:row>
      <xdr:rowOff>0</xdr:rowOff>
    </xdr:to>
    <xdr:graphicFrame macro="">
      <xdr:nvGraphicFramePr>
        <xdr:cNvPr id="2" name="Chart 1">
          <a:extLst>
            <a:ext uri="{FF2B5EF4-FFF2-40B4-BE49-F238E27FC236}">
              <a16:creationId xmlns:a16="http://schemas.microsoft.com/office/drawing/2014/main" id="{00000000-0008-0000-2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76200</xdr:colOff>
      <xdr:row>2</xdr:row>
      <xdr:rowOff>190500</xdr:rowOff>
    </xdr:from>
    <xdr:to>
      <xdr:col>9</xdr:col>
      <xdr:colOff>309880</xdr:colOff>
      <xdr:row>5</xdr:row>
      <xdr:rowOff>80645</xdr:rowOff>
    </xdr:to>
    <xdr:sp macro="" textlink="">
      <xdr:nvSpPr>
        <xdr:cNvPr id="4" name="Text Box 1445937501">
          <a:extLst>
            <a:ext uri="{FF2B5EF4-FFF2-40B4-BE49-F238E27FC236}">
              <a16:creationId xmlns:a16="http://schemas.microsoft.com/office/drawing/2014/main" id="{00000000-0008-0000-2900-000004000000}"/>
            </a:ext>
          </a:extLst>
        </xdr:cNvPr>
        <xdr:cNvSpPr txBox="1">
          <a:spLocks noChangeArrowheads="1"/>
        </xdr:cNvSpPr>
      </xdr:nvSpPr>
      <xdr:spPr bwMode="auto">
        <a:xfrm>
          <a:off x="4648200" y="609600"/>
          <a:ext cx="2519680" cy="518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41</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The Beveridge Curve of Armenia's labor market, by workload per job vacancy</a:t>
          </a: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7</xdr:col>
      <xdr:colOff>257178</xdr:colOff>
      <xdr:row>9</xdr:row>
      <xdr:rowOff>85725</xdr:rowOff>
    </xdr:from>
    <xdr:to>
      <xdr:col>9</xdr:col>
      <xdr:colOff>152400</xdr:colOff>
      <xdr:row>15</xdr:row>
      <xdr:rowOff>96242</xdr:rowOff>
    </xdr:to>
    <xdr:cxnSp macro="">
      <xdr:nvCxnSpPr>
        <xdr:cNvPr id="6" name="Straight Connector 5">
          <a:extLst>
            <a:ext uri="{FF2B5EF4-FFF2-40B4-BE49-F238E27FC236}">
              <a16:creationId xmlns:a16="http://schemas.microsoft.com/office/drawing/2014/main" id="{00000000-0008-0000-2900-000006000000}"/>
            </a:ext>
          </a:extLst>
        </xdr:cNvPr>
        <xdr:cNvCxnSpPr/>
      </xdr:nvCxnSpPr>
      <xdr:spPr>
        <a:xfrm flipH="1">
          <a:off x="5591178" y="1971675"/>
          <a:ext cx="1419222" cy="1267817"/>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8</xdr:col>
      <xdr:colOff>352428</xdr:colOff>
      <xdr:row>9</xdr:row>
      <xdr:rowOff>171450</xdr:rowOff>
    </xdr:from>
    <xdr:to>
      <xdr:col>10</xdr:col>
      <xdr:colOff>247650</xdr:colOff>
      <xdr:row>15</xdr:row>
      <xdr:rowOff>181967</xdr:rowOff>
    </xdr:to>
    <xdr:cxnSp macro="">
      <xdr:nvCxnSpPr>
        <xdr:cNvPr id="9" name="Straight Connector 8">
          <a:extLst>
            <a:ext uri="{FF2B5EF4-FFF2-40B4-BE49-F238E27FC236}">
              <a16:creationId xmlns:a16="http://schemas.microsoft.com/office/drawing/2014/main" id="{00000000-0008-0000-2900-000009000000}"/>
            </a:ext>
          </a:extLst>
        </xdr:cNvPr>
        <xdr:cNvCxnSpPr/>
      </xdr:nvCxnSpPr>
      <xdr:spPr>
        <a:xfrm flipH="1">
          <a:off x="6448428" y="2057400"/>
          <a:ext cx="1419222" cy="1267817"/>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7</xdr:col>
      <xdr:colOff>552450</xdr:colOff>
      <xdr:row>14</xdr:row>
      <xdr:rowOff>123825</xdr:rowOff>
    </xdr:from>
    <xdr:to>
      <xdr:col>8</xdr:col>
      <xdr:colOff>358567</xdr:colOff>
      <xdr:row>15</xdr:row>
      <xdr:rowOff>116199</xdr:rowOff>
    </xdr:to>
    <xdr:cxnSp macro="">
      <xdr:nvCxnSpPr>
        <xdr:cNvPr id="10" name="Straight Arrow Connector 9">
          <a:extLst>
            <a:ext uri="{FF2B5EF4-FFF2-40B4-BE49-F238E27FC236}">
              <a16:creationId xmlns:a16="http://schemas.microsoft.com/office/drawing/2014/main" id="{00000000-0008-0000-2900-00000A000000}"/>
            </a:ext>
          </a:extLst>
        </xdr:cNvPr>
        <xdr:cNvCxnSpPr/>
      </xdr:nvCxnSpPr>
      <xdr:spPr>
        <a:xfrm flipH="1" flipV="1">
          <a:off x="5886450" y="3057525"/>
          <a:ext cx="568117" cy="2019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542925</xdr:colOff>
      <xdr:row>38</xdr:row>
      <xdr:rowOff>190500</xdr:rowOff>
    </xdr:from>
    <xdr:to>
      <xdr:col>9</xdr:col>
      <xdr:colOff>757555</xdr:colOff>
      <xdr:row>39</xdr:row>
      <xdr:rowOff>192405</xdr:rowOff>
    </xdr:to>
    <xdr:sp macro="" textlink="">
      <xdr:nvSpPr>
        <xdr:cNvPr id="14" name="Text Box 1445937502">
          <a:extLst>
            <a:ext uri="{FF2B5EF4-FFF2-40B4-BE49-F238E27FC236}">
              <a16:creationId xmlns:a16="http://schemas.microsoft.com/office/drawing/2014/main" id="{00000000-0008-0000-2900-00000E000000}"/>
            </a:ext>
            <a:ext uri="{147F2762-F138-4A5C-976F-8EAC2B608ADB}">
              <a16:predDERef xmlns:a16="http://schemas.microsoft.com/office/drawing/2014/main" pred="{00000000-0008-0000-2900-000003000000}"/>
            </a:ext>
          </a:extLst>
        </xdr:cNvPr>
        <xdr:cNvSpPr txBox="1"/>
      </xdr:nvSpPr>
      <xdr:spPr>
        <a:xfrm>
          <a:off x="5876925" y="8153400"/>
          <a:ext cx="1738630" cy="21145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r">
            <a:spcBef>
              <a:spcPts val="0"/>
            </a:spcBef>
            <a:spcAft>
              <a:spcPts val="0"/>
            </a:spcAft>
          </a:pP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Աղբյուրը՝ </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ՀՀ ՎԿ</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ՀՀ ԿԲ </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գնահատ</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ում</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581025</xdr:colOff>
      <xdr:row>20</xdr:row>
      <xdr:rowOff>9525</xdr:rowOff>
    </xdr:from>
    <xdr:to>
      <xdr:col>11</xdr:col>
      <xdr:colOff>33655</xdr:colOff>
      <xdr:row>21</xdr:row>
      <xdr:rowOff>171450</xdr:rowOff>
    </xdr:to>
    <xdr:sp macro="" textlink="">
      <xdr:nvSpPr>
        <xdr:cNvPr id="11" name="Text Box 1445937528">
          <a:extLst>
            <a:ext uri="{FF2B5EF4-FFF2-40B4-BE49-F238E27FC236}">
              <a16:creationId xmlns:a16="http://schemas.microsoft.com/office/drawing/2014/main" id="{73F10A17-653F-4F1F-9399-A30BB6ECDF80}"/>
            </a:ext>
            <a:ext uri="{147F2762-F138-4A5C-976F-8EAC2B608ADB}">
              <a16:predDERef xmlns:a16="http://schemas.microsoft.com/office/drawing/2014/main" pred="{00000000-0008-0000-2900-000003000000}"/>
            </a:ext>
          </a:extLst>
        </xdr:cNvPr>
        <xdr:cNvSpPr txBox="1"/>
      </xdr:nvSpPr>
      <xdr:spPr>
        <a:xfrm>
          <a:off x="6677025" y="4200525"/>
          <a:ext cx="1738630" cy="371475"/>
        </a:xfrm>
        <a:prstGeom prst="rect">
          <a:avLst/>
        </a:prstGeom>
        <a:no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sysClr val="windowText" lastClr="000000"/>
              </a:solidFill>
              <a:effectLst/>
              <a:uLnTx/>
              <a:uFillTx/>
              <a:latin typeface="GHEA Grapalat" panose="02000506050000020003" pitchFamily="50" charset="0"/>
              <a:ea typeface="+mn-ea"/>
              <a:cs typeface="+mn-cs"/>
            </a:rPr>
            <a:t>Source: Armenia Statistics Committee</a:t>
          </a:r>
          <a:r>
            <a:rPr kumimoji="0" lang="hy-AM" sz="700" b="0" i="1" u="none" strike="noStrike" kern="0" cap="none" spc="0" normalizeH="0" baseline="0" noProof="0">
              <a:ln>
                <a:noFill/>
              </a:ln>
              <a:solidFill>
                <a:srgbClr val="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r>
            <a:rPr kumimoji="0" lang="en-US" sz="700" b="0" i="1" u="none" strike="noStrike" kern="0" cap="none" spc="0" normalizeH="0" baseline="0" noProof="0">
              <a:ln>
                <a:noFill/>
              </a:ln>
              <a:solidFill>
                <a:srgbClr val="000000"/>
              </a:solidFill>
              <a:effectLst/>
              <a:uLnTx/>
              <a:uFillTx/>
              <a:latin typeface="GHEA Grapalat" panose="02000506050000020003" pitchFamily="50" charset="0"/>
              <a:ea typeface="Times New Roman" panose="02020603050405020304" pitchFamily="18" charset="0"/>
              <a:cs typeface="Sylfaen" panose="010A0502050306030303" pitchFamily="18" charset="0"/>
            </a:rPr>
            <a:t>Central Bank of Armenia estimate</a:t>
          </a:r>
          <a:endParaRPr kumimoji="0" lang="en-US" sz="700" b="0" i="0" u="none" strike="noStrike" kern="0" cap="none" spc="0" normalizeH="0" baseline="0" noProof="0">
            <a:ln>
              <a:noFill/>
            </a:ln>
            <a:solidFill>
              <a:sysClr val="windowText" lastClr="000000"/>
            </a:solidFill>
            <a:effectLst/>
            <a:uLnTx/>
            <a:uFillTx/>
            <a:latin typeface="GHEA Grapalat" panose="02000506050000020003" pitchFamily="50" charset="0"/>
            <a:ea typeface="Times New Roman" panose="02020603050405020304" pitchFamily="18" charset="0"/>
            <a:cs typeface="Times New Roman" panose="02020603050405020304" pitchFamily="18" charset="0"/>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srgbClr val="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srgbClr val="000000"/>
              </a:solidFill>
              <a:effectLst/>
              <a:uLnTx/>
              <a:uFillTx/>
              <a:latin typeface="GHEA Grapalat" panose="02000506050000020003" pitchFamily="50" charset="0"/>
              <a:ea typeface="Times New Roman" panose="02020603050405020304" pitchFamily="18" charset="0"/>
              <a:cs typeface="Sylfaen" panose="010A0502050306030303"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srgbClr val="000000"/>
              </a:solidFill>
              <a:effectLst/>
              <a:uLnTx/>
              <a:uFillTx/>
              <a:latin typeface="GHEA Grapalat" panose="02000506050000020003" pitchFamily="50" charset="0"/>
              <a:ea typeface="Times New Roman" panose="02020603050405020304" pitchFamily="18" charset="0"/>
              <a:cs typeface="Calibri" panose="020F0502020204030204" pitchFamily="34"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700" b="0" i="1" u="none" strike="noStrike" kern="0" cap="none" spc="0" normalizeH="0" baseline="0" noProof="0">
              <a:ln>
                <a:noFill/>
              </a:ln>
              <a:solidFill>
                <a:srgbClr val="000000"/>
              </a:solidFill>
              <a:effectLst/>
              <a:uLnTx/>
              <a:uFillTx/>
              <a:latin typeface="GHEA Grapalat" panose="02000506050000020003" pitchFamily="50" charset="0"/>
              <a:ea typeface="Times New Roman" panose="02020603050405020304" pitchFamily="18" charset="0"/>
              <a:cs typeface="Times New Roman" panose="02020603050405020304" pitchFamily="18" charset="0"/>
            </a:rPr>
            <a:t> </a:t>
          </a:r>
          <a:endParaRPr kumimoji="0" lang="en-US" sz="1200" b="0" i="0" u="none" strike="noStrike" kern="0" cap="none" spc="0" normalizeH="0" baseline="0" noProof="0">
            <a:ln>
              <a:noFill/>
            </a:ln>
            <a:solidFill>
              <a:sysClr val="windowText" lastClr="000000"/>
            </a:solidFill>
            <a:effectLst/>
            <a:uLnTx/>
            <a:uFillTx/>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3</xdr:col>
      <xdr:colOff>742950</xdr:colOff>
      <xdr:row>4</xdr:row>
      <xdr:rowOff>125729</xdr:rowOff>
    </xdr:from>
    <xdr:to>
      <xdr:col>8</xdr:col>
      <xdr:colOff>257175</xdr:colOff>
      <xdr:row>16</xdr:row>
      <xdr:rowOff>190500</xdr:rowOff>
    </xdr:to>
    <xdr:graphicFrame macro="">
      <xdr:nvGraphicFramePr>
        <xdr:cNvPr id="2" name="Chart 1">
          <a:extLst>
            <a:ext uri="{FF2B5EF4-FFF2-40B4-BE49-F238E27FC236}">
              <a16:creationId xmlns:a16="http://schemas.microsoft.com/office/drawing/2014/main" id="{00000000-0008-0000-2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723900</xdr:colOff>
      <xdr:row>13</xdr:row>
      <xdr:rowOff>133350</xdr:rowOff>
    </xdr:from>
    <xdr:to>
      <xdr:col>8</xdr:col>
      <xdr:colOff>109021</xdr:colOff>
      <xdr:row>14</xdr:row>
      <xdr:rowOff>19050</xdr:rowOff>
    </xdr:to>
    <xdr:cxnSp macro="">
      <xdr:nvCxnSpPr>
        <xdr:cNvPr id="5" name="Straight Connector 4">
          <a:extLst>
            <a:ext uri="{FF2B5EF4-FFF2-40B4-BE49-F238E27FC236}">
              <a16:creationId xmlns:a16="http://schemas.microsoft.com/office/drawing/2014/main" id="{00000000-0008-0000-2A00-000005000000}"/>
            </a:ext>
          </a:extLst>
        </xdr:cNvPr>
        <xdr:cNvCxnSpPr/>
      </xdr:nvCxnSpPr>
      <xdr:spPr>
        <a:xfrm flipV="1">
          <a:off x="4533900" y="2857500"/>
          <a:ext cx="1671121" cy="95250"/>
        </a:xfrm>
        <a:prstGeom prst="line">
          <a:avLst/>
        </a:prstGeom>
        <a:noFill/>
        <a:ln w="15875" cap="flat" cmpd="sng" algn="ctr">
          <a:solidFill>
            <a:srgbClr val="5B9BD5"/>
          </a:solidFill>
          <a:prstDash val="sysDot"/>
          <a:round/>
          <a:headEnd type="none" w="med" len="med"/>
          <a:tailEnd type="none" w="med" len="med"/>
        </a:ln>
        <a:effectLst/>
      </xdr:spPr>
      <xdr:style>
        <a:lnRef idx="0">
          <a:scrgbClr r="0" g="0" b="0"/>
        </a:lnRef>
        <a:fillRef idx="0">
          <a:scrgbClr r="0" g="0" b="0"/>
        </a:fillRef>
        <a:effectRef idx="0">
          <a:scrgbClr r="0" g="0" b="0"/>
        </a:effectRef>
        <a:fontRef idx="minor">
          <a:schemeClr val="tx1"/>
        </a:fontRef>
      </xdr:style>
    </xdr:cxnSp>
    <xdr:clientData/>
  </xdr:twoCellAnchor>
  <xdr:twoCellAnchor>
    <xdr:from>
      <xdr:col>5</xdr:col>
      <xdr:colOff>600076</xdr:colOff>
      <xdr:row>17</xdr:row>
      <xdr:rowOff>9525</xdr:rowOff>
    </xdr:from>
    <xdr:to>
      <xdr:col>7</xdr:col>
      <xdr:colOff>755016</xdr:colOff>
      <xdr:row>18</xdr:row>
      <xdr:rowOff>38100</xdr:rowOff>
    </xdr:to>
    <xdr:sp macro="" textlink="">
      <xdr:nvSpPr>
        <xdr:cNvPr id="8" name="Text Box 1445937513">
          <a:extLst>
            <a:ext uri="{FF2B5EF4-FFF2-40B4-BE49-F238E27FC236}">
              <a16:creationId xmlns:a16="http://schemas.microsoft.com/office/drawing/2014/main" id="{00000000-0008-0000-2A00-000008000000}"/>
            </a:ext>
            <a:ext uri="{147F2762-F138-4A5C-976F-8EAC2B608ADB}">
              <a16:predDERef xmlns:a16="http://schemas.microsoft.com/office/drawing/2014/main" pred="{00000000-0008-0000-2900-000003000000}"/>
            </a:ext>
          </a:extLst>
        </xdr:cNvPr>
        <xdr:cNvSpPr txBox="1"/>
      </xdr:nvSpPr>
      <xdr:spPr>
        <a:xfrm>
          <a:off x="4410076" y="3571875"/>
          <a:ext cx="1678940" cy="23812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r">
            <a:spcBef>
              <a:spcPts val="0"/>
            </a:spcBef>
            <a:spcAft>
              <a:spcPts val="0"/>
            </a:spcAft>
          </a:pPr>
          <a:r>
            <a:rPr lang="en-US" sz="700" i="1">
              <a:solidFill>
                <a:schemeClr val="dk1"/>
              </a:solidFill>
              <a:effectLst/>
              <a:latin typeface="GHEA Grapalat" panose="02000506050000020003" pitchFamily="50" charset="0"/>
              <a:ea typeface="+mn-ea"/>
              <a:cs typeface="+mn-cs"/>
            </a:rPr>
            <a:t>Source: Armenia Statistics Committee</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38100</xdr:colOff>
      <xdr:row>2</xdr:row>
      <xdr:rowOff>66675</xdr:rowOff>
    </xdr:from>
    <xdr:to>
      <xdr:col>7</xdr:col>
      <xdr:colOff>363220</xdr:colOff>
      <xdr:row>4</xdr:row>
      <xdr:rowOff>27940</xdr:rowOff>
    </xdr:to>
    <xdr:sp macro="" textlink="">
      <xdr:nvSpPr>
        <xdr:cNvPr id="10" name="Text Box 1445937510">
          <a:extLst>
            <a:ext uri="{FF2B5EF4-FFF2-40B4-BE49-F238E27FC236}">
              <a16:creationId xmlns:a16="http://schemas.microsoft.com/office/drawing/2014/main" id="{00000000-0008-0000-2A00-00000A000000}"/>
            </a:ext>
          </a:extLst>
        </xdr:cNvPr>
        <xdr:cNvSpPr txBox="1">
          <a:spLocks noChangeArrowheads="1"/>
        </xdr:cNvSpPr>
      </xdr:nvSpPr>
      <xdr:spPr bwMode="auto">
        <a:xfrm>
          <a:off x="3086100" y="485775"/>
          <a:ext cx="2611120" cy="380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Balance of the Republic of Armenia border crossings, January-December</a:t>
          </a: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5</xdr:col>
      <xdr:colOff>752475</xdr:colOff>
      <xdr:row>6</xdr:row>
      <xdr:rowOff>179071</xdr:rowOff>
    </xdr:from>
    <xdr:to>
      <xdr:col>10</xdr:col>
      <xdr:colOff>47625</xdr:colOff>
      <xdr:row>18</xdr:row>
      <xdr:rowOff>1</xdr:rowOff>
    </xdr:to>
    <xdr:graphicFrame macro="">
      <xdr:nvGraphicFramePr>
        <xdr:cNvPr id="2" name="Chart 1">
          <a:extLst>
            <a:ext uri="{FF2B5EF4-FFF2-40B4-BE49-F238E27FC236}">
              <a16:creationId xmlns:a16="http://schemas.microsoft.com/office/drawing/2014/main" id="{00000000-0008-0000-2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742949</xdr:colOff>
      <xdr:row>3</xdr:row>
      <xdr:rowOff>200025</xdr:rowOff>
    </xdr:from>
    <xdr:to>
      <xdr:col>9</xdr:col>
      <xdr:colOff>752474</xdr:colOff>
      <xdr:row>6</xdr:row>
      <xdr:rowOff>68580</xdr:rowOff>
    </xdr:to>
    <xdr:sp macro="" textlink="">
      <xdr:nvSpPr>
        <xdr:cNvPr id="4" name="Text Box 1445937514">
          <a:extLst>
            <a:ext uri="{FF2B5EF4-FFF2-40B4-BE49-F238E27FC236}">
              <a16:creationId xmlns:a16="http://schemas.microsoft.com/office/drawing/2014/main" id="{00000000-0008-0000-2B00-000004000000}"/>
            </a:ext>
          </a:extLst>
        </xdr:cNvPr>
        <xdr:cNvSpPr txBox="1">
          <a:spLocks noChangeArrowheads="1"/>
        </xdr:cNvSpPr>
      </xdr:nvSpPr>
      <xdr:spPr bwMode="auto">
        <a:xfrm>
          <a:off x="4552949" y="828675"/>
          <a:ext cx="3057525" cy="497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43</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The information and communication industry's output growth and contribution to economic growth</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7</xdr:col>
      <xdr:colOff>685801</xdr:colOff>
      <xdr:row>18</xdr:row>
      <xdr:rowOff>180974</xdr:rowOff>
    </xdr:from>
    <xdr:to>
      <xdr:col>10</xdr:col>
      <xdr:colOff>76201</xdr:colOff>
      <xdr:row>20</xdr:row>
      <xdr:rowOff>9525</xdr:rowOff>
    </xdr:to>
    <xdr:sp macro="" textlink="">
      <xdr:nvSpPr>
        <xdr:cNvPr id="6" name="Text Box 1445937516">
          <a:extLst>
            <a:ext uri="{FF2B5EF4-FFF2-40B4-BE49-F238E27FC236}">
              <a16:creationId xmlns:a16="http://schemas.microsoft.com/office/drawing/2014/main" id="{00000000-0008-0000-2B00-000006000000}"/>
            </a:ext>
            <a:ext uri="{147F2762-F138-4A5C-976F-8EAC2B608ADB}">
              <a16:predDERef xmlns:a16="http://schemas.microsoft.com/office/drawing/2014/main" pred="{00000000-0008-0000-2900-000003000000}"/>
            </a:ext>
          </a:extLst>
        </xdr:cNvPr>
        <xdr:cNvSpPr txBox="1"/>
      </xdr:nvSpPr>
      <xdr:spPr>
        <a:xfrm>
          <a:off x="6019801" y="3952874"/>
          <a:ext cx="1676400" cy="247651"/>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r">
            <a:spcBef>
              <a:spcPts val="0"/>
            </a:spcBef>
            <a:spcAft>
              <a:spcPts val="0"/>
            </a:spcAft>
          </a:pPr>
          <a:r>
            <a:rPr lang="en-US" sz="700" i="1">
              <a:solidFill>
                <a:schemeClr val="dk1"/>
              </a:solidFill>
              <a:effectLst/>
              <a:latin typeface="GHEA Grapalat" panose="02000506050000020003" pitchFamily="50" charset="0"/>
              <a:ea typeface="+mn-ea"/>
              <a:cs typeface="+mn-cs"/>
            </a:rPr>
            <a:t>Source: Armenia Statistics Committee</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460375</xdr:colOff>
      <xdr:row>265</xdr:row>
      <xdr:rowOff>92075</xdr:rowOff>
    </xdr:from>
    <xdr:to>
      <xdr:col>10</xdr:col>
      <xdr:colOff>155575</xdr:colOff>
      <xdr:row>278</xdr:row>
      <xdr:rowOff>111125</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3174</xdr:colOff>
      <xdr:row>7</xdr:row>
      <xdr:rowOff>6350</xdr:rowOff>
    </xdr:from>
    <xdr:to>
      <xdr:col>10</xdr:col>
      <xdr:colOff>761999</xdr:colOff>
      <xdr:row>18</xdr:row>
      <xdr:rowOff>161925</xdr:rowOff>
    </xdr:to>
    <xdr:graphicFrame macro="">
      <xdr:nvGraphicFramePr>
        <xdr:cNvPr id="3" name="Chart 2">
          <a:extLst>
            <a:ext uri="{FF2B5EF4-FFF2-40B4-BE49-F238E27FC236}">
              <a16:creationId xmlns:a16="http://schemas.microsoft.com/office/drawing/2014/main" id="{00000000-0008-0000-0500-000003000000}"/>
            </a:ext>
            <a:ext uri="{147F2762-F138-4A5C-976F-8EAC2B608ADB}">
              <a16:predDERef xmlns:a16="http://schemas.microsoft.com/office/drawing/2014/main" pre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9525</xdr:colOff>
      <xdr:row>4</xdr:row>
      <xdr:rowOff>133350</xdr:rowOff>
    </xdr:from>
    <xdr:to>
      <xdr:col>10</xdr:col>
      <xdr:colOff>428625</xdr:colOff>
      <xdr:row>6</xdr:row>
      <xdr:rowOff>180975</xdr:rowOff>
    </xdr:to>
    <xdr:sp macro="" textlink="">
      <xdr:nvSpPr>
        <xdr:cNvPr id="4" name="Text Box 3877">
          <a:extLst>
            <a:ext uri="{FF2B5EF4-FFF2-40B4-BE49-F238E27FC236}">
              <a16:creationId xmlns:a16="http://schemas.microsoft.com/office/drawing/2014/main" id="{00000000-0008-0000-0500-000004000000}"/>
            </a:ext>
          </a:extLst>
        </xdr:cNvPr>
        <xdr:cNvSpPr txBox="1">
          <a:spLocks noChangeArrowheads="1"/>
        </xdr:cNvSpPr>
      </xdr:nvSpPr>
      <xdr:spPr bwMode="auto">
        <a:xfrm>
          <a:off x="5343525" y="971550"/>
          <a:ext cx="27051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5</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Inflation and the "sticky" prices, y/y growth, seasonally</a:t>
          </a:r>
          <a:r>
            <a:rPr lang="en-US" sz="700" b="1" baseline="0">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adjusted</a:t>
          </a:r>
          <a:r>
            <a:rPr lang="en-US" sz="700" b="1" baseline="0">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8</xdr:col>
      <xdr:colOff>209550</xdr:colOff>
      <xdr:row>20</xdr:row>
      <xdr:rowOff>0</xdr:rowOff>
    </xdr:from>
    <xdr:to>
      <xdr:col>11</xdr:col>
      <xdr:colOff>12700</xdr:colOff>
      <xdr:row>22</xdr:row>
      <xdr:rowOff>63500</xdr:rowOff>
    </xdr:to>
    <xdr:sp macro="" textlink="">
      <xdr:nvSpPr>
        <xdr:cNvPr id="6" name="Text Box 17">
          <a:extLst>
            <a:ext uri="{FF2B5EF4-FFF2-40B4-BE49-F238E27FC236}">
              <a16:creationId xmlns:a16="http://schemas.microsoft.com/office/drawing/2014/main" id="{00000000-0008-0000-0500-000006000000}"/>
            </a:ext>
            <a:ext uri="{147F2762-F138-4A5C-976F-8EAC2B608ADB}">
              <a16:predDERef xmlns:a16="http://schemas.microsoft.com/office/drawing/2014/main" pred="{00000000-0008-0000-1100-000005000000}"/>
            </a:ext>
          </a:extLst>
        </xdr:cNvPr>
        <xdr:cNvSpPr txBox="1"/>
      </xdr:nvSpPr>
      <xdr:spPr>
        <a:xfrm>
          <a:off x="6305550" y="4191000"/>
          <a:ext cx="2089150" cy="4826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 Bureau of Labor Statistics, Federal Reserve Bank of Atlanta</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6</xdr:col>
      <xdr:colOff>32386</xdr:colOff>
      <xdr:row>5</xdr:row>
      <xdr:rowOff>160020</xdr:rowOff>
    </xdr:from>
    <xdr:to>
      <xdr:col>10</xdr:col>
      <xdr:colOff>371476</xdr:colOff>
      <xdr:row>19</xdr:row>
      <xdr:rowOff>129540</xdr:rowOff>
    </xdr:to>
    <xdr:graphicFrame macro="">
      <xdr:nvGraphicFramePr>
        <xdr:cNvPr id="2" name="Chart 1">
          <a:extLst>
            <a:ext uri="{FF2B5EF4-FFF2-40B4-BE49-F238E27FC236}">
              <a16:creationId xmlns:a16="http://schemas.microsoft.com/office/drawing/2014/main" id="{00000000-0008-0000-2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xdr:row>
      <xdr:rowOff>0</xdr:rowOff>
    </xdr:from>
    <xdr:to>
      <xdr:col>9</xdr:col>
      <xdr:colOff>325120</xdr:colOff>
      <xdr:row>5</xdr:row>
      <xdr:rowOff>78105</xdr:rowOff>
    </xdr:to>
    <xdr:sp macro="" textlink="">
      <xdr:nvSpPr>
        <xdr:cNvPr id="3" name="Text Box 1445937517">
          <a:extLst>
            <a:ext uri="{FF2B5EF4-FFF2-40B4-BE49-F238E27FC236}">
              <a16:creationId xmlns:a16="http://schemas.microsoft.com/office/drawing/2014/main" id="{00000000-0008-0000-2C00-000003000000}"/>
            </a:ext>
          </a:extLst>
        </xdr:cNvPr>
        <xdr:cNvSpPr txBox="1">
          <a:spLocks noChangeArrowheads="1"/>
        </xdr:cNvSpPr>
      </xdr:nvSpPr>
      <xdr:spPr bwMode="auto">
        <a:xfrm>
          <a:off x="4572000" y="628650"/>
          <a:ext cx="2611120" cy="497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44</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Average wage of registered non-resident employees and Armenia's IT industry wages</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19050</xdr:colOff>
      <xdr:row>20</xdr:row>
      <xdr:rowOff>38100</xdr:rowOff>
    </xdr:from>
    <xdr:to>
      <xdr:col>10</xdr:col>
      <xdr:colOff>245745</xdr:colOff>
      <xdr:row>22</xdr:row>
      <xdr:rowOff>57150</xdr:rowOff>
    </xdr:to>
    <xdr:sp macro="" textlink="">
      <xdr:nvSpPr>
        <xdr:cNvPr id="5" name="Text Box 1445937521">
          <a:extLst>
            <a:ext uri="{FF2B5EF4-FFF2-40B4-BE49-F238E27FC236}">
              <a16:creationId xmlns:a16="http://schemas.microsoft.com/office/drawing/2014/main" id="{00000000-0008-0000-2C00-000005000000}"/>
            </a:ext>
            <a:ext uri="{147F2762-F138-4A5C-976F-8EAC2B608ADB}">
              <a16:predDERef xmlns:a16="http://schemas.microsoft.com/office/drawing/2014/main" pred="{00000000-0008-0000-2900-000003000000}"/>
            </a:ext>
          </a:extLst>
        </xdr:cNvPr>
        <xdr:cNvSpPr txBox="1"/>
      </xdr:nvSpPr>
      <xdr:spPr>
        <a:xfrm>
          <a:off x="6115050" y="4229100"/>
          <a:ext cx="1750695" cy="4381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r">
            <a:spcBef>
              <a:spcPts val="0"/>
            </a:spcBef>
            <a:spcAft>
              <a:spcPts val="0"/>
            </a:spcAft>
          </a:pPr>
          <a:r>
            <a:rPr lang="en-US" sz="700" i="1">
              <a:solidFill>
                <a:schemeClr val="dk1"/>
              </a:solidFill>
              <a:effectLst/>
              <a:latin typeface="GHEA Grapalat" panose="02000506050000020003" pitchFamily="50" charset="0"/>
              <a:ea typeface="+mn-ea"/>
              <a:cs typeface="+mn-cs"/>
            </a:rPr>
            <a:t>Source: Armenia Statistics Committee</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Armenia State Revenue Committee</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6</xdr:col>
      <xdr:colOff>752475</xdr:colOff>
      <xdr:row>6</xdr:row>
      <xdr:rowOff>19050</xdr:rowOff>
    </xdr:from>
    <xdr:to>
      <xdr:col>11</xdr:col>
      <xdr:colOff>438150</xdr:colOff>
      <xdr:row>19</xdr:row>
      <xdr:rowOff>19050</xdr:rowOff>
    </xdr:to>
    <xdr:graphicFrame macro="">
      <xdr:nvGraphicFramePr>
        <xdr:cNvPr id="2" name="Chart 1">
          <a:extLst>
            <a:ext uri="{FF2B5EF4-FFF2-40B4-BE49-F238E27FC236}">
              <a16:creationId xmlns:a16="http://schemas.microsoft.com/office/drawing/2014/main" id="{00000000-0008-0000-2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xdr:row>
      <xdr:rowOff>0</xdr:rowOff>
    </xdr:from>
    <xdr:to>
      <xdr:col>10</xdr:col>
      <xdr:colOff>325120</xdr:colOff>
      <xdr:row>5</xdr:row>
      <xdr:rowOff>78105</xdr:rowOff>
    </xdr:to>
    <xdr:sp macro="" textlink="">
      <xdr:nvSpPr>
        <xdr:cNvPr id="3" name="Text Box 1445937522">
          <a:extLst>
            <a:ext uri="{FF2B5EF4-FFF2-40B4-BE49-F238E27FC236}">
              <a16:creationId xmlns:a16="http://schemas.microsoft.com/office/drawing/2014/main" id="{00000000-0008-0000-2D00-000003000000}"/>
            </a:ext>
          </a:extLst>
        </xdr:cNvPr>
        <xdr:cNvSpPr txBox="1">
          <a:spLocks noChangeArrowheads="1"/>
        </xdr:cNvSpPr>
      </xdr:nvSpPr>
      <xdr:spPr bwMode="auto">
        <a:xfrm>
          <a:off x="5334000" y="628650"/>
          <a:ext cx="2611120" cy="497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45</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Construction output in real estate sector and other sectors</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609600</xdr:colOff>
      <xdr:row>20</xdr:row>
      <xdr:rowOff>0</xdr:rowOff>
    </xdr:from>
    <xdr:to>
      <xdr:col>11</xdr:col>
      <xdr:colOff>436245</xdr:colOff>
      <xdr:row>21</xdr:row>
      <xdr:rowOff>46355</xdr:rowOff>
    </xdr:to>
    <xdr:sp macro="" textlink="">
      <xdr:nvSpPr>
        <xdr:cNvPr id="4" name="Text Box 1445937524">
          <a:extLst>
            <a:ext uri="{FF2B5EF4-FFF2-40B4-BE49-F238E27FC236}">
              <a16:creationId xmlns:a16="http://schemas.microsoft.com/office/drawing/2014/main" id="{00000000-0008-0000-2D00-000004000000}"/>
            </a:ext>
            <a:ext uri="{147F2762-F138-4A5C-976F-8EAC2B608ADB}">
              <a16:predDERef xmlns:a16="http://schemas.microsoft.com/office/drawing/2014/main" pred="{00000000-0008-0000-2900-000003000000}"/>
            </a:ext>
          </a:extLst>
        </xdr:cNvPr>
        <xdr:cNvSpPr txBox="1"/>
      </xdr:nvSpPr>
      <xdr:spPr>
        <a:xfrm>
          <a:off x="6705600" y="4191000"/>
          <a:ext cx="2112645" cy="25590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r">
            <a:spcBef>
              <a:spcPts val="0"/>
            </a:spcBef>
            <a:spcAft>
              <a:spcPts val="0"/>
            </a:spcAft>
          </a:pPr>
          <a:r>
            <a:rPr lang="en-US" sz="700" i="1">
              <a:solidFill>
                <a:schemeClr val="dk1"/>
              </a:solidFill>
              <a:effectLst/>
              <a:latin typeface="GHEA Grapalat" panose="02000506050000020003" pitchFamily="50" charset="0"/>
              <a:ea typeface="+mn-ea"/>
              <a:cs typeface="+mn-cs"/>
            </a:rPr>
            <a:t>Source: Armenia Statistics Committee</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6</xdr:col>
      <xdr:colOff>53340</xdr:colOff>
      <xdr:row>7</xdr:row>
      <xdr:rowOff>30480</xdr:rowOff>
    </xdr:from>
    <xdr:to>
      <xdr:col>10</xdr:col>
      <xdr:colOff>400050</xdr:colOff>
      <xdr:row>20</xdr:row>
      <xdr:rowOff>0</xdr:rowOff>
    </xdr:to>
    <xdr:graphicFrame macro="">
      <xdr:nvGraphicFramePr>
        <xdr:cNvPr id="2" name="Chart 1">
          <a:extLst>
            <a:ext uri="{FF2B5EF4-FFF2-40B4-BE49-F238E27FC236}">
              <a16:creationId xmlns:a16="http://schemas.microsoft.com/office/drawing/2014/main" id="{00000000-0008-0000-2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57150</xdr:colOff>
      <xdr:row>5</xdr:row>
      <xdr:rowOff>9525</xdr:rowOff>
    </xdr:from>
    <xdr:to>
      <xdr:col>9</xdr:col>
      <xdr:colOff>382270</xdr:colOff>
      <xdr:row>6</xdr:row>
      <xdr:rowOff>172720</xdr:rowOff>
    </xdr:to>
    <xdr:sp macro="" textlink="">
      <xdr:nvSpPr>
        <xdr:cNvPr id="3" name="Text Box 1445937526">
          <a:extLst>
            <a:ext uri="{FF2B5EF4-FFF2-40B4-BE49-F238E27FC236}">
              <a16:creationId xmlns:a16="http://schemas.microsoft.com/office/drawing/2014/main" id="{00000000-0008-0000-2E00-000003000000}"/>
            </a:ext>
          </a:extLst>
        </xdr:cNvPr>
        <xdr:cNvSpPr txBox="1">
          <a:spLocks noChangeArrowheads="1"/>
        </xdr:cNvSpPr>
      </xdr:nvSpPr>
      <xdr:spPr bwMode="auto">
        <a:xfrm>
          <a:off x="4629150" y="1057275"/>
          <a:ext cx="2611120" cy="372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46</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The share of private investment in GDP</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228600</xdr:colOff>
      <xdr:row>20</xdr:row>
      <xdr:rowOff>152400</xdr:rowOff>
    </xdr:from>
    <xdr:to>
      <xdr:col>10</xdr:col>
      <xdr:colOff>443230</xdr:colOff>
      <xdr:row>22</xdr:row>
      <xdr:rowOff>104775</xdr:rowOff>
    </xdr:to>
    <xdr:sp macro="" textlink="">
      <xdr:nvSpPr>
        <xdr:cNvPr id="4" name="Text Box 1445937528">
          <a:extLst>
            <a:ext uri="{FF2B5EF4-FFF2-40B4-BE49-F238E27FC236}">
              <a16:creationId xmlns:a16="http://schemas.microsoft.com/office/drawing/2014/main" id="{00000000-0008-0000-2E00-000004000000}"/>
            </a:ext>
            <a:ext uri="{147F2762-F138-4A5C-976F-8EAC2B608ADB}">
              <a16:predDERef xmlns:a16="http://schemas.microsoft.com/office/drawing/2014/main" pred="{00000000-0008-0000-2900-000003000000}"/>
            </a:ext>
          </a:extLst>
        </xdr:cNvPr>
        <xdr:cNvSpPr txBox="1"/>
      </xdr:nvSpPr>
      <xdr:spPr>
        <a:xfrm>
          <a:off x="6324600" y="4343400"/>
          <a:ext cx="1738630" cy="3714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r">
            <a:spcBef>
              <a:spcPts val="0"/>
            </a:spcBef>
            <a:spcAft>
              <a:spcPts val="0"/>
            </a:spcAft>
          </a:pPr>
          <a:r>
            <a:rPr lang="en-US" sz="700" i="1">
              <a:solidFill>
                <a:schemeClr val="dk1"/>
              </a:solidFill>
              <a:effectLst/>
              <a:latin typeface="GHEA Grapalat" panose="02000506050000020003" pitchFamily="50" charset="0"/>
              <a:ea typeface="+mn-ea"/>
              <a:cs typeface="+mn-cs"/>
            </a:rPr>
            <a:t>Source: Armenia Statistics Committee</a:t>
          </a:r>
          <a:r>
            <a:rPr lang="hy-AM"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Central Bank of Armenia estimate</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8</xdr:col>
      <xdr:colOff>11431</xdr:colOff>
      <xdr:row>31</xdr:row>
      <xdr:rowOff>24765</xdr:rowOff>
    </xdr:from>
    <xdr:to>
      <xdr:col>12</xdr:col>
      <xdr:colOff>219075</xdr:colOff>
      <xdr:row>43</xdr:row>
      <xdr:rowOff>200025</xdr:rowOff>
    </xdr:to>
    <xdr:graphicFrame macro="">
      <xdr:nvGraphicFramePr>
        <xdr:cNvPr id="2" name="Chart 1">
          <a:extLst>
            <a:ext uri="{FF2B5EF4-FFF2-40B4-BE49-F238E27FC236}">
              <a16:creationId xmlns:a16="http://schemas.microsoft.com/office/drawing/2014/main" id="{00000000-0008-0000-2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47625</xdr:colOff>
      <xdr:row>28</xdr:row>
      <xdr:rowOff>200025</xdr:rowOff>
    </xdr:from>
    <xdr:to>
      <xdr:col>11</xdr:col>
      <xdr:colOff>489585</xdr:colOff>
      <xdr:row>30</xdr:row>
      <xdr:rowOff>153670</xdr:rowOff>
    </xdr:to>
    <xdr:sp macro="" textlink="">
      <xdr:nvSpPr>
        <xdr:cNvPr id="3" name="Text Box 1445937529">
          <a:extLst>
            <a:ext uri="{FF2B5EF4-FFF2-40B4-BE49-F238E27FC236}">
              <a16:creationId xmlns:a16="http://schemas.microsoft.com/office/drawing/2014/main" id="{00000000-0008-0000-2F00-000003000000}"/>
            </a:ext>
          </a:extLst>
        </xdr:cNvPr>
        <xdr:cNvSpPr txBox="1">
          <a:spLocks noChangeArrowheads="1"/>
        </xdr:cNvSpPr>
      </xdr:nvSpPr>
      <xdr:spPr bwMode="auto">
        <a:xfrm>
          <a:off x="6162675" y="1038225"/>
          <a:ext cx="2727960" cy="372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47</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The long-term potential GDP growth and its elements</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700">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9</xdr:col>
      <xdr:colOff>514350</xdr:colOff>
      <xdr:row>44</xdr:row>
      <xdr:rowOff>200025</xdr:rowOff>
    </xdr:from>
    <xdr:to>
      <xdr:col>12</xdr:col>
      <xdr:colOff>138430</xdr:colOff>
      <xdr:row>46</xdr:row>
      <xdr:rowOff>0</xdr:rowOff>
    </xdr:to>
    <xdr:sp macro="" textlink="">
      <xdr:nvSpPr>
        <xdr:cNvPr id="4" name="Text Box 1445937530">
          <a:extLst>
            <a:ext uri="{FF2B5EF4-FFF2-40B4-BE49-F238E27FC236}">
              <a16:creationId xmlns:a16="http://schemas.microsoft.com/office/drawing/2014/main" id="{00000000-0008-0000-2F00-000004000000}"/>
            </a:ext>
            <a:ext uri="{147F2762-F138-4A5C-976F-8EAC2B608ADB}">
              <a16:predDERef xmlns:a16="http://schemas.microsoft.com/office/drawing/2014/main" pred="{00000000-0008-0000-2900-000003000000}"/>
            </a:ext>
          </a:extLst>
        </xdr:cNvPr>
        <xdr:cNvSpPr txBox="1"/>
      </xdr:nvSpPr>
      <xdr:spPr>
        <a:xfrm>
          <a:off x="7391400" y="4391025"/>
          <a:ext cx="1910080" cy="2190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Source: </a:t>
          </a:r>
          <a:r>
            <a:rPr lang="en-US" sz="700" i="1">
              <a:solidFill>
                <a:schemeClr val="dk1"/>
              </a:solidFill>
              <a:effectLst/>
              <a:latin typeface="GHEA Grapalat" panose="02000506050000020003" pitchFamily="50" charset="0"/>
              <a:ea typeface="+mn-ea"/>
              <a:cs typeface="+mn-cs"/>
            </a:rPr>
            <a:t>Central Bank of Armenia estimate</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marR="0" algn="r">
            <a:spcBef>
              <a:spcPts val="0"/>
            </a:spcBef>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5</xdr:col>
      <xdr:colOff>571500</xdr:colOff>
      <xdr:row>21</xdr:row>
      <xdr:rowOff>146051</xdr:rowOff>
    </xdr:from>
    <xdr:to>
      <xdr:col>8</xdr:col>
      <xdr:colOff>63500</xdr:colOff>
      <xdr:row>23</xdr:row>
      <xdr:rowOff>47626</xdr:rowOff>
    </xdr:to>
    <xdr:sp macro="" textlink="">
      <xdr:nvSpPr>
        <xdr:cNvPr id="3" name="Text Box 308">
          <a:extLst>
            <a:ext uri="{FF2B5EF4-FFF2-40B4-BE49-F238E27FC236}">
              <a16:creationId xmlns:a16="http://schemas.microsoft.com/office/drawing/2014/main" id="{00000000-0008-0000-3000-000003000000}"/>
            </a:ext>
            <a:ext uri="{147F2762-F138-4A5C-976F-8EAC2B608ADB}">
              <a16:predDERef xmlns:a16="http://schemas.microsoft.com/office/drawing/2014/main" pred="{00000000-0008-0000-2A00-00000C000000}"/>
            </a:ext>
          </a:extLst>
        </xdr:cNvPr>
        <xdr:cNvSpPr txBox="1"/>
      </xdr:nvSpPr>
      <xdr:spPr>
        <a:xfrm>
          <a:off x="4381500" y="3460751"/>
          <a:ext cx="1778000" cy="26352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Armenia Statistics Committee</a:t>
          </a:r>
          <a:r>
            <a:rPr lang="hy-AM" sz="700" i="1">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Central Bank of Armenia estimate</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0</xdr:colOff>
      <xdr:row>8</xdr:row>
      <xdr:rowOff>19050</xdr:rowOff>
    </xdr:from>
    <xdr:to>
      <xdr:col>7</xdr:col>
      <xdr:colOff>234000</xdr:colOff>
      <xdr:row>10</xdr:row>
      <xdr:rowOff>0</xdr:rowOff>
    </xdr:to>
    <xdr:sp macro="" textlink="">
      <xdr:nvSpPr>
        <xdr:cNvPr id="9" name="Text Box 4093">
          <a:extLst>
            <a:ext uri="{FF2B5EF4-FFF2-40B4-BE49-F238E27FC236}">
              <a16:creationId xmlns:a16="http://schemas.microsoft.com/office/drawing/2014/main" id="{00000000-0008-0000-3000-000009000000}"/>
            </a:ext>
          </a:extLst>
        </xdr:cNvPr>
        <xdr:cNvSpPr txBox="1">
          <a:spLocks noChangeArrowheads="1"/>
        </xdr:cNvSpPr>
      </xdr:nvSpPr>
      <xdr:spPr bwMode="auto">
        <a:xfrm>
          <a:off x="3048000" y="1666875"/>
          <a:ext cx="2520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48</a:t>
          </a: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Private nominal wage, y/y growth,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28575</xdr:colOff>
      <xdr:row>9</xdr:row>
      <xdr:rowOff>200024</xdr:rowOff>
    </xdr:from>
    <xdr:to>
      <xdr:col>8</xdr:col>
      <xdr:colOff>9525</xdr:colOff>
      <xdr:row>21</xdr:row>
      <xdr:rowOff>9524</xdr:rowOff>
    </xdr:to>
    <xdr:graphicFrame macro="">
      <xdr:nvGraphicFramePr>
        <xdr:cNvPr id="4" name="Chart 3">
          <a:extLst>
            <a:ext uri="{FF2B5EF4-FFF2-40B4-BE49-F238E27FC236}">
              <a16:creationId xmlns:a16="http://schemas.microsoft.com/office/drawing/2014/main" id="{00000000-0008-0000-3000-000004000000}"/>
            </a:ext>
            <a:ext uri="{147F2762-F138-4A5C-976F-8EAC2B608ADB}">
              <a16:predDERef xmlns:a16="http://schemas.microsoft.com/office/drawing/2014/main" pred="{00000000-0008-0000-2B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6</xdr:col>
      <xdr:colOff>25400</xdr:colOff>
      <xdr:row>10</xdr:row>
      <xdr:rowOff>114301</xdr:rowOff>
    </xdr:from>
    <xdr:to>
      <xdr:col>8</xdr:col>
      <xdr:colOff>752475</xdr:colOff>
      <xdr:row>12</xdr:row>
      <xdr:rowOff>133350</xdr:rowOff>
    </xdr:to>
    <xdr:sp macro="" textlink="">
      <xdr:nvSpPr>
        <xdr:cNvPr id="4" name="Text Box 4093">
          <a:extLst>
            <a:ext uri="{FF2B5EF4-FFF2-40B4-BE49-F238E27FC236}">
              <a16:creationId xmlns:a16="http://schemas.microsoft.com/office/drawing/2014/main" id="{00000000-0008-0000-3100-000004000000}"/>
            </a:ext>
          </a:extLst>
        </xdr:cNvPr>
        <xdr:cNvSpPr txBox="1">
          <a:spLocks noChangeArrowheads="1"/>
        </xdr:cNvSpPr>
      </xdr:nvSpPr>
      <xdr:spPr bwMode="auto">
        <a:xfrm>
          <a:off x="4597400" y="514351"/>
          <a:ext cx="2251075" cy="438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49</a:t>
          </a:r>
          <a:endPar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endParaRPr lang="en-US" sz="3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Unit labor costs, y/y growth,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7</xdr:col>
      <xdr:colOff>247649</xdr:colOff>
      <xdr:row>24</xdr:row>
      <xdr:rowOff>41275</xdr:rowOff>
    </xdr:from>
    <xdr:to>
      <xdr:col>9</xdr:col>
      <xdr:colOff>671194</xdr:colOff>
      <xdr:row>25</xdr:row>
      <xdr:rowOff>180974</xdr:rowOff>
    </xdr:to>
    <xdr:sp macro="" textlink="">
      <xdr:nvSpPr>
        <xdr:cNvPr id="5" name="Text Box 309">
          <a:extLst>
            <a:ext uri="{FF2B5EF4-FFF2-40B4-BE49-F238E27FC236}">
              <a16:creationId xmlns:a16="http://schemas.microsoft.com/office/drawing/2014/main" id="{00000000-0008-0000-3100-000005000000}"/>
            </a:ext>
          </a:extLst>
        </xdr:cNvPr>
        <xdr:cNvSpPr txBox="1"/>
      </xdr:nvSpPr>
      <xdr:spPr>
        <a:xfrm>
          <a:off x="5581649" y="3375025"/>
          <a:ext cx="1947545" cy="34924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Armenia Statistics Committee</a:t>
          </a:r>
          <a:r>
            <a:rPr lang="hy-AM" sz="700" i="1">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Central Bank of Armenia estimate</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723900</xdr:colOff>
      <xdr:row>12</xdr:row>
      <xdr:rowOff>190500</xdr:rowOff>
    </xdr:from>
    <xdr:to>
      <xdr:col>10</xdr:col>
      <xdr:colOff>0</xdr:colOff>
      <xdr:row>23</xdr:row>
      <xdr:rowOff>200025</xdr:rowOff>
    </xdr:to>
    <xdr:graphicFrame macro="">
      <xdr:nvGraphicFramePr>
        <xdr:cNvPr id="6" name="Chart 5">
          <a:extLst>
            <a:ext uri="{FF2B5EF4-FFF2-40B4-BE49-F238E27FC236}">
              <a16:creationId xmlns:a16="http://schemas.microsoft.com/office/drawing/2014/main" id="{00000000-0008-0000-3100-000006000000}"/>
            </a:ext>
            <a:ext uri="{147F2762-F138-4A5C-976F-8EAC2B608ADB}">
              <a16:predDERef xmlns:a16="http://schemas.microsoft.com/office/drawing/2014/main" pred="{00000000-0008-0000-2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7</xdr:col>
      <xdr:colOff>284453</xdr:colOff>
      <xdr:row>2</xdr:row>
      <xdr:rowOff>96488</xdr:rowOff>
    </xdr:from>
    <xdr:to>
      <xdr:col>10</xdr:col>
      <xdr:colOff>676275</xdr:colOff>
      <xdr:row>4</xdr:row>
      <xdr:rowOff>180976</xdr:rowOff>
    </xdr:to>
    <xdr:sp macro="" textlink="">
      <xdr:nvSpPr>
        <xdr:cNvPr id="2" name="Text Box 4093">
          <a:extLst>
            <a:ext uri="{FF2B5EF4-FFF2-40B4-BE49-F238E27FC236}">
              <a16:creationId xmlns:a16="http://schemas.microsoft.com/office/drawing/2014/main" id="{00000000-0008-0000-3200-000002000000}"/>
            </a:ext>
          </a:extLst>
        </xdr:cNvPr>
        <xdr:cNvSpPr txBox="1">
          <a:spLocks noChangeArrowheads="1"/>
        </xdr:cNvSpPr>
      </xdr:nvSpPr>
      <xdr:spPr bwMode="auto">
        <a:xfrm>
          <a:off x="5837528" y="515588"/>
          <a:ext cx="2677822" cy="503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50</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During the quarter the short-term interest rates continued shaping around the Central Bank’s policy rate</a:t>
          </a: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7</xdr:col>
      <xdr:colOff>328823</xdr:colOff>
      <xdr:row>5</xdr:row>
      <xdr:rowOff>40047</xdr:rowOff>
    </xdr:from>
    <xdr:to>
      <xdr:col>11</xdr:col>
      <xdr:colOff>428624</xdr:colOff>
      <xdr:row>17</xdr:row>
      <xdr:rowOff>37564</xdr:rowOff>
    </xdr:to>
    <xdr:graphicFrame macro="">
      <xdr:nvGraphicFramePr>
        <xdr:cNvPr id="3" name="Chart 2">
          <a:extLst>
            <a:ext uri="{FF2B5EF4-FFF2-40B4-BE49-F238E27FC236}">
              <a16:creationId xmlns:a16="http://schemas.microsoft.com/office/drawing/2014/main" id="{00000000-0008-0000-3200-000003000000}"/>
            </a:ext>
            <a:ext uri="{147F2762-F138-4A5C-976F-8EAC2B608ADB}">
              <a16:predDERef xmlns:a16="http://schemas.microsoft.com/office/drawing/2014/main" pred="{00000000-0008-0000-3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304800</xdr:colOff>
      <xdr:row>17</xdr:row>
      <xdr:rowOff>183023</xdr:rowOff>
    </xdr:from>
    <xdr:to>
      <xdr:col>11</xdr:col>
      <xdr:colOff>361950</xdr:colOff>
      <xdr:row>19</xdr:row>
      <xdr:rowOff>19025</xdr:rowOff>
    </xdr:to>
    <xdr:sp macro="" textlink="">
      <xdr:nvSpPr>
        <xdr:cNvPr id="4" name="Text Box 310">
          <a:extLst>
            <a:ext uri="{FF2B5EF4-FFF2-40B4-BE49-F238E27FC236}">
              <a16:creationId xmlns:a16="http://schemas.microsoft.com/office/drawing/2014/main" id="{00000000-0008-0000-3200-000004000000}"/>
            </a:ext>
            <a:ext uri="{147F2762-F138-4A5C-976F-8EAC2B608ADB}">
              <a16:predDERef xmlns:a16="http://schemas.microsoft.com/office/drawing/2014/main" pred="{00000000-0008-0000-2B00-000003000000}"/>
            </a:ext>
          </a:extLst>
        </xdr:cNvPr>
        <xdr:cNvSpPr txBox="1"/>
      </xdr:nvSpPr>
      <xdr:spPr>
        <a:xfrm>
          <a:off x="7381875" y="3745373"/>
          <a:ext cx="1581150" cy="255102"/>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a:t>
          </a:r>
          <a:r>
            <a:rPr lang="en-US" sz="700" i="1" baseline="0">
              <a:effectLst/>
              <a:latin typeface="GHEA Grapalat" panose="02000506050000020003" pitchFamily="50" charset="0"/>
              <a:ea typeface="Times New Roman" panose="02020603050405020304" pitchFamily="18" charset="0"/>
              <a:cs typeface="Sylfaen" panose="010A0502050306030303" pitchFamily="18" charset="0"/>
            </a:rPr>
            <a:t> Central Bank of Armenia</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57.xml><?xml version="1.0" encoding="utf-8"?>
<c:userShapes xmlns:c="http://schemas.openxmlformats.org/drawingml/2006/chart">
  <cdr:relSizeAnchor xmlns:cdr="http://schemas.openxmlformats.org/drawingml/2006/chartDrawing">
    <cdr:from>
      <cdr:x>0.08172</cdr:x>
      <cdr:y>0.07457</cdr:y>
    </cdr:from>
    <cdr:to>
      <cdr:x>0.95366</cdr:x>
      <cdr:y>0.14913</cdr:y>
    </cdr:to>
    <cdr:sp macro="" textlink="">
      <cdr:nvSpPr>
        <cdr:cNvPr id="3" name="TextBox 2"/>
        <cdr:cNvSpPr txBox="1"/>
      </cdr:nvSpPr>
      <cdr:spPr>
        <a:xfrm xmlns:a="http://schemas.openxmlformats.org/drawingml/2006/main">
          <a:off x="504825" y="228600"/>
          <a:ext cx="5572125"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userShapes>
</file>

<file path=xl/drawings/drawing58.xml><?xml version="1.0" encoding="utf-8"?>
<xdr:wsDr xmlns:xdr="http://schemas.openxmlformats.org/drawingml/2006/spreadsheetDrawing" xmlns:a="http://schemas.openxmlformats.org/drawingml/2006/main">
  <xdr:twoCellAnchor>
    <xdr:from>
      <xdr:col>11</xdr:col>
      <xdr:colOff>658640</xdr:colOff>
      <xdr:row>88</xdr:row>
      <xdr:rowOff>136908</xdr:rowOff>
    </xdr:from>
    <xdr:to>
      <xdr:col>15</xdr:col>
      <xdr:colOff>571500</xdr:colOff>
      <xdr:row>91</xdr:row>
      <xdr:rowOff>107674</xdr:rowOff>
    </xdr:to>
    <xdr:sp macro="" textlink="">
      <xdr:nvSpPr>
        <xdr:cNvPr id="2" name="Text Box 4093">
          <a:extLst>
            <a:ext uri="{FF2B5EF4-FFF2-40B4-BE49-F238E27FC236}">
              <a16:creationId xmlns:a16="http://schemas.microsoft.com/office/drawing/2014/main" id="{00000000-0008-0000-3300-000002000000}"/>
            </a:ext>
          </a:extLst>
        </xdr:cNvPr>
        <xdr:cNvSpPr txBox="1">
          <a:spLocks noChangeArrowheads="1"/>
        </xdr:cNvSpPr>
      </xdr:nvSpPr>
      <xdr:spPr bwMode="auto">
        <a:xfrm>
          <a:off x="9214575" y="865778"/>
          <a:ext cx="2960860" cy="517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51</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rtl="0"/>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Liquidity injected and absorbed through Central Bank transactions (average monthly inventory, million Armenian dram)</a:t>
          </a: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14</xdr:col>
      <xdr:colOff>33130</xdr:colOff>
      <xdr:row>108</xdr:row>
      <xdr:rowOff>10718</xdr:rowOff>
    </xdr:from>
    <xdr:to>
      <xdr:col>16</xdr:col>
      <xdr:colOff>9441</xdr:colOff>
      <xdr:row>109</xdr:row>
      <xdr:rowOff>38576</xdr:rowOff>
    </xdr:to>
    <xdr:sp macro="" textlink="">
      <xdr:nvSpPr>
        <xdr:cNvPr id="3" name="Text Box 310">
          <a:extLst>
            <a:ext uri="{FF2B5EF4-FFF2-40B4-BE49-F238E27FC236}">
              <a16:creationId xmlns:a16="http://schemas.microsoft.com/office/drawing/2014/main" id="{00000000-0008-0000-3300-000003000000}"/>
            </a:ext>
            <a:ext uri="{147F2762-F138-4A5C-976F-8EAC2B608ADB}">
              <a16:predDERef xmlns:a16="http://schemas.microsoft.com/office/drawing/2014/main" pred="{00000000-0008-0000-2B00-000003000000}"/>
            </a:ext>
          </a:extLst>
        </xdr:cNvPr>
        <xdr:cNvSpPr txBox="1"/>
      </xdr:nvSpPr>
      <xdr:spPr>
        <a:xfrm>
          <a:off x="10875065" y="4383935"/>
          <a:ext cx="1500311" cy="21007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a:t>
          </a:r>
          <a:r>
            <a:rPr lang="en-US" sz="700" i="1" baseline="0">
              <a:solidFill>
                <a:schemeClr val="dk1"/>
              </a:solidFill>
              <a:effectLst/>
              <a:latin typeface="GHEA Grapalat" panose="02000506050000020003" pitchFamily="50" charset="0"/>
              <a:ea typeface="+mn-ea"/>
              <a:cs typeface="+mn-cs"/>
            </a:rPr>
            <a:t> Central Bank of Armenia</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11</xdr:col>
      <xdr:colOff>715896</xdr:colOff>
      <xdr:row>91</xdr:row>
      <xdr:rowOff>137736</xdr:rowOff>
    </xdr:from>
    <xdr:to>
      <xdr:col>16</xdr:col>
      <xdr:colOff>0</xdr:colOff>
      <xdr:row>107</xdr:row>
      <xdr:rowOff>57491</xdr:rowOff>
    </xdr:to>
    <xdr:graphicFrame macro="">
      <xdr:nvGraphicFramePr>
        <xdr:cNvPr id="4" name="Chart 3">
          <a:extLst>
            <a:ext uri="{FF2B5EF4-FFF2-40B4-BE49-F238E27FC236}">
              <a16:creationId xmlns:a16="http://schemas.microsoft.com/office/drawing/2014/main" id="{00000000-0008-0000-3300-000004000000}"/>
            </a:ext>
            <a:ext uri="{147F2762-F138-4A5C-976F-8EAC2B608ADB}">
              <a16:predDERef xmlns:a16="http://schemas.microsoft.com/office/drawing/2014/main" pred="{00000000-0008-0000-3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7</xdr:col>
      <xdr:colOff>705386</xdr:colOff>
      <xdr:row>4</xdr:row>
      <xdr:rowOff>115712</xdr:rowOff>
    </xdr:from>
    <xdr:to>
      <xdr:col>12</xdr:col>
      <xdr:colOff>129886</xdr:colOff>
      <xdr:row>15</xdr:row>
      <xdr:rowOff>17317</xdr:rowOff>
    </xdr:to>
    <xdr:graphicFrame macro="">
      <xdr:nvGraphicFramePr>
        <xdr:cNvPr id="3" name="Chart 2">
          <a:extLst>
            <a:ext uri="{FF2B5EF4-FFF2-40B4-BE49-F238E27FC236}">
              <a16:creationId xmlns:a16="http://schemas.microsoft.com/office/drawing/2014/main" id="{00000000-0008-0000-3400-000003000000}"/>
            </a:ext>
            <a:ext uri="{147F2762-F138-4A5C-976F-8EAC2B608ADB}">
              <a16:predDERef xmlns:a16="http://schemas.microsoft.com/office/drawing/2014/main" pred="{00000000-0008-0000-3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658091</xdr:colOff>
      <xdr:row>15</xdr:row>
      <xdr:rowOff>203013</xdr:rowOff>
    </xdr:from>
    <xdr:to>
      <xdr:col>11</xdr:col>
      <xdr:colOff>684367</xdr:colOff>
      <xdr:row>17</xdr:row>
      <xdr:rowOff>50384</xdr:rowOff>
    </xdr:to>
    <xdr:sp macro="" textlink="">
      <xdr:nvSpPr>
        <xdr:cNvPr id="4" name="Text Box 313">
          <a:extLst>
            <a:ext uri="{FF2B5EF4-FFF2-40B4-BE49-F238E27FC236}">
              <a16:creationId xmlns:a16="http://schemas.microsoft.com/office/drawing/2014/main" id="{00000000-0008-0000-3400-000004000000}"/>
            </a:ext>
            <a:ext uri="{147F2762-F138-4A5C-976F-8EAC2B608ADB}">
              <a16:predDERef xmlns:a16="http://schemas.microsoft.com/office/drawing/2014/main" pred="{00000000-0008-0000-2D00-000003000000}"/>
            </a:ext>
          </a:extLst>
        </xdr:cNvPr>
        <xdr:cNvSpPr txBox="1"/>
      </xdr:nvSpPr>
      <xdr:spPr>
        <a:xfrm>
          <a:off x="7516091" y="3320286"/>
          <a:ext cx="1550276" cy="26300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Source:</a:t>
          </a:r>
          <a:r>
            <a:rPr lang="en-US" sz="700" i="1" baseline="0">
              <a:effectLst/>
              <a:latin typeface="GHEA Grapalat" panose="02000506050000020003" pitchFamily="50" charset="0"/>
              <a:ea typeface="Times New Roman" panose="02020603050405020304" pitchFamily="18" charset="0"/>
              <a:cs typeface="Times New Roman" panose="02020603050405020304" pitchFamily="18" charset="0"/>
            </a:rPr>
            <a:t> Central Bank of Armenia</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7</xdr:col>
      <xdr:colOff>710044</xdr:colOff>
      <xdr:row>2</xdr:row>
      <xdr:rowOff>17318</xdr:rowOff>
    </xdr:from>
    <xdr:to>
      <xdr:col>11</xdr:col>
      <xdr:colOff>632113</xdr:colOff>
      <xdr:row>4</xdr:row>
      <xdr:rowOff>112568</xdr:rowOff>
    </xdr:to>
    <xdr:sp macro="" textlink="">
      <xdr:nvSpPr>
        <xdr:cNvPr id="5" name="Text Box 1907969036">
          <a:extLst>
            <a:ext uri="{FF2B5EF4-FFF2-40B4-BE49-F238E27FC236}">
              <a16:creationId xmlns:a16="http://schemas.microsoft.com/office/drawing/2014/main" id="{00000000-0008-0000-3400-000005000000}"/>
            </a:ext>
          </a:extLst>
        </xdr:cNvPr>
        <xdr:cNvSpPr txBox="1">
          <a:spLocks noChangeArrowheads="1"/>
        </xdr:cNvSpPr>
      </xdr:nvSpPr>
      <xdr:spPr bwMode="auto">
        <a:xfrm>
          <a:off x="6044044" y="432954"/>
          <a:ext cx="2970069" cy="510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fontAlgn="base">
            <a:spcBef>
              <a:spcPts val="0"/>
            </a:spcBef>
            <a:spcAft>
              <a:spcPts val="0"/>
            </a:spcAft>
          </a:pPr>
          <a:r>
            <a:rPr lang="en-US" sz="75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5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52</a:t>
          </a:r>
          <a:endParaRPr lang="en-US" sz="1200">
            <a:effectLst/>
            <a:latin typeface="Times New Roman" panose="02020603050405020304" pitchFamily="18" charset="0"/>
            <a:ea typeface="Times New Roman" panose="02020603050405020304" pitchFamily="18" charset="0"/>
          </a:endParaRPr>
        </a:p>
        <a:p>
          <a:pPr marL="0" marR="0" fontAlgn="base">
            <a:spcBef>
              <a:spcPts val="0"/>
            </a:spcBef>
            <a:spcAft>
              <a:spcPts val="0"/>
            </a:spcAft>
          </a:pPr>
          <a:r>
            <a:rPr lang="en-US" sz="75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 the first quarter of 2023 the government security yield spreads narrowed in short- and long-term segments</a:t>
          </a:r>
          <a:endParaRPr lang="en-US" sz="1200">
            <a:effectLst/>
            <a:latin typeface="Times New Roman" panose="02020603050405020304" pitchFamily="18" charset="0"/>
            <a:ea typeface="Times New Roman" panose="02020603050405020304" pitchFamily="18" charset="0"/>
          </a:endParaRPr>
        </a:p>
        <a:p>
          <a:pPr marL="0" marR="0" fontAlgn="base">
            <a:spcBef>
              <a:spcPts val="0"/>
            </a:spcBef>
            <a:spcAft>
              <a:spcPts val="0"/>
            </a:spcAft>
          </a:pPr>
          <a:r>
            <a:rPr lang="hy-AM" sz="1200">
              <a:effectLst/>
              <a:latin typeface="Times New Roman" panose="02020603050405020304" pitchFamily="18"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marL="0" marR="0">
            <a:spcBef>
              <a:spcPts val="0"/>
            </a:spcBef>
            <a:spcAft>
              <a:spcPts val="0"/>
            </a:spcAft>
          </a:pPr>
          <a:r>
            <a:rPr lang="hy-AM" sz="700">
              <a:effectLst/>
              <a:latin typeface="Times LatArm" pitchFamily="2" charset="0"/>
              <a:ea typeface="Times New Roman" panose="02020603050405020304" pitchFamily="18" charset="0"/>
            </a:rPr>
            <a:t> </a:t>
          </a:r>
          <a:r>
            <a:rPr lang="en-US" sz="700">
              <a:effectLst/>
              <a:latin typeface="Times LatArm" pitchFamily="2" charset="0"/>
              <a:ea typeface="Times New Roman" panose="02020603050405020304" pitchFamily="18" charset="0"/>
            </a:rPr>
            <a:t>.</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4709</xdr:colOff>
      <xdr:row>5</xdr:row>
      <xdr:rowOff>105849</xdr:rowOff>
    </xdr:from>
    <xdr:to>
      <xdr:col>10</xdr:col>
      <xdr:colOff>36635</xdr:colOff>
      <xdr:row>16</xdr:row>
      <xdr:rowOff>153866</xdr:rowOff>
    </xdr:to>
    <xdr:graphicFrame macro="">
      <xdr:nvGraphicFramePr>
        <xdr:cNvPr id="2" name="Chart 1">
          <a:extLst>
            <a:ext uri="{FF2B5EF4-FFF2-40B4-BE49-F238E27FC236}">
              <a16:creationId xmlns:a16="http://schemas.microsoft.com/office/drawing/2014/main" id="{00000000-0008-0000-0600-000002000000}"/>
            </a:ext>
            <a:ext uri="{147F2762-F138-4A5C-976F-8EAC2B608ADB}">
              <a16:predDERef xmlns:a16="http://schemas.microsoft.com/office/drawing/2014/main" pre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164121</xdr:colOff>
      <xdr:row>17</xdr:row>
      <xdr:rowOff>12010</xdr:rowOff>
    </xdr:from>
    <xdr:to>
      <xdr:col>10</xdr:col>
      <xdr:colOff>62346</xdr:colOff>
      <xdr:row>18</xdr:row>
      <xdr:rowOff>168520</xdr:rowOff>
    </xdr:to>
    <xdr:sp macro="" textlink="">
      <xdr:nvSpPr>
        <xdr:cNvPr id="3" name="Text Box 3864">
          <a:extLst>
            <a:ext uri="{FF2B5EF4-FFF2-40B4-BE49-F238E27FC236}">
              <a16:creationId xmlns:a16="http://schemas.microsoft.com/office/drawing/2014/main" id="{00000000-0008-0000-0600-000003000000}"/>
            </a:ext>
          </a:extLst>
        </xdr:cNvPr>
        <xdr:cNvSpPr txBox="1"/>
      </xdr:nvSpPr>
      <xdr:spPr>
        <a:xfrm>
          <a:off x="5549409" y="2759606"/>
          <a:ext cx="2184225" cy="339683"/>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a:t>
          </a:r>
          <a:r>
            <a:rPr lang="hy-AM" sz="700" i="1">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Eurostat, Central Bank of Armenia scenario</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6</xdr:col>
      <xdr:colOff>74734</xdr:colOff>
      <xdr:row>3</xdr:row>
      <xdr:rowOff>82061</xdr:rowOff>
    </xdr:from>
    <xdr:to>
      <xdr:col>9</xdr:col>
      <xdr:colOff>308414</xdr:colOff>
      <xdr:row>5</xdr:row>
      <xdr:rowOff>26377</xdr:rowOff>
    </xdr:to>
    <xdr:sp macro="" textlink="">
      <xdr:nvSpPr>
        <xdr:cNvPr id="4" name="Text Box 9">
          <a:extLst>
            <a:ext uri="{FF2B5EF4-FFF2-40B4-BE49-F238E27FC236}">
              <a16:creationId xmlns:a16="http://schemas.microsoft.com/office/drawing/2014/main" id="{00000000-0008-0000-0600-000004000000}"/>
            </a:ext>
          </a:extLst>
        </xdr:cNvPr>
        <xdr:cNvSpPr txBox="1">
          <a:spLocks noChangeArrowheads="1"/>
        </xdr:cNvSpPr>
      </xdr:nvSpPr>
      <xdr:spPr bwMode="auto">
        <a:xfrm>
          <a:off x="4698022" y="631580"/>
          <a:ext cx="2519680" cy="310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6</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The EU economic growth scenario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60.xml><?xml version="1.0" encoding="utf-8"?>
<c:userShapes xmlns:c="http://schemas.openxmlformats.org/drawingml/2006/chart">
  <cdr:relSizeAnchor xmlns:cdr="http://schemas.openxmlformats.org/drawingml/2006/chartDrawing">
    <cdr:from>
      <cdr:x>0.11588</cdr:x>
      <cdr:y>0.06405</cdr:y>
    </cdr:from>
    <cdr:to>
      <cdr:x>0.49404</cdr:x>
      <cdr:y>0.15799</cdr:y>
    </cdr:to>
    <cdr:sp macro="" textlink="">
      <cdr:nvSpPr>
        <cdr:cNvPr id="2" name="Text Box 1"/>
        <cdr:cNvSpPr txBox="1"/>
      </cdr:nvSpPr>
      <cdr:spPr>
        <a:xfrm xmlns:a="http://schemas.openxmlformats.org/drawingml/2006/main">
          <a:off x="291993" y="115260"/>
          <a:ext cx="952820" cy="1690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0.03285</cdr:y>
    </cdr:from>
    <cdr:to>
      <cdr:x>0.41475</cdr:x>
      <cdr:y>0.10759</cdr:y>
    </cdr:to>
    <cdr:sp macro="" textlink="">
      <cdr:nvSpPr>
        <cdr:cNvPr id="3" name="Text Box 2"/>
        <cdr:cNvSpPr txBox="1"/>
      </cdr:nvSpPr>
      <cdr:spPr>
        <a:xfrm xmlns:a="http://schemas.openxmlformats.org/drawingml/2006/main">
          <a:off x="0" y="59121"/>
          <a:ext cx="1045170" cy="1345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en-US" sz="600" b="0" i="1">
              <a:solidFill>
                <a:sysClr val="windowText" lastClr="000000"/>
              </a:solidFill>
              <a:latin typeface="GHEA Grapalat" pitchFamily="50" charset="0"/>
            </a:rPr>
            <a:t>Held-to-maturity, %</a:t>
          </a:r>
        </a:p>
        <a:p xmlns:a="http://schemas.openxmlformats.org/drawingml/2006/main">
          <a:endParaRPr lang="en-US" sz="600" b="0" i="1"/>
        </a:p>
      </cdr:txBody>
    </cdr:sp>
  </cdr:relSizeAnchor>
</c:userShapes>
</file>

<file path=xl/drawings/drawing61.xml><?xml version="1.0" encoding="utf-8"?>
<xdr:wsDr xmlns:xdr="http://schemas.openxmlformats.org/drawingml/2006/spreadsheetDrawing" xmlns:a="http://schemas.openxmlformats.org/drawingml/2006/main">
  <xdr:twoCellAnchor>
    <xdr:from>
      <xdr:col>9</xdr:col>
      <xdr:colOff>70485</xdr:colOff>
      <xdr:row>2</xdr:row>
      <xdr:rowOff>19050</xdr:rowOff>
    </xdr:from>
    <xdr:to>
      <xdr:col>12</xdr:col>
      <xdr:colOff>304485</xdr:colOff>
      <xdr:row>4</xdr:row>
      <xdr:rowOff>152400</xdr:rowOff>
    </xdr:to>
    <xdr:sp macro="" textlink="">
      <xdr:nvSpPr>
        <xdr:cNvPr id="2" name="Text Box 4093">
          <a:extLst>
            <a:ext uri="{FF2B5EF4-FFF2-40B4-BE49-F238E27FC236}">
              <a16:creationId xmlns:a16="http://schemas.microsoft.com/office/drawing/2014/main" id="{00000000-0008-0000-3500-000002000000}"/>
            </a:ext>
          </a:extLst>
        </xdr:cNvPr>
        <xdr:cNvSpPr txBox="1">
          <a:spLocks noChangeArrowheads="1"/>
        </xdr:cNvSpPr>
      </xdr:nvSpPr>
      <xdr:spPr bwMode="auto">
        <a:xfrm>
          <a:off x="6166485" y="400050"/>
          <a:ext cx="25200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53</a:t>
          </a:r>
          <a:endParaRPr lang="hy-AM"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Change in the loans provided by banks (12-month change)  </a:t>
          </a:r>
        </a:p>
        <a:p>
          <a:pPr>
            <a:spcAft>
              <a:spcPts val="0"/>
            </a:spcAft>
          </a:pPr>
          <a:r>
            <a:rPr lang="en-US" sz="6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6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600">
              <a:effectLst/>
              <a:latin typeface="Times LatArm" pitchFamily="2" charset="0"/>
              <a:ea typeface="Times New Roman" panose="02020603050405020304" pitchFamily="18" charset="0"/>
              <a:cs typeface="Times New Roman" panose="02020603050405020304" pitchFamily="18" charset="0"/>
            </a:rPr>
            <a:t> </a:t>
          </a:r>
        </a:p>
        <a:p>
          <a:pPr>
            <a:spcAft>
              <a:spcPts val="0"/>
            </a:spcAft>
          </a:pPr>
          <a:r>
            <a:rPr lang="en-US" sz="6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6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10</xdr:col>
      <xdr:colOff>285750</xdr:colOff>
      <xdr:row>18</xdr:row>
      <xdr:rowOff>34290</xdr:rowOff>
    </xdr:from>
    <xdr:to>
      <xdr:col>12</xdr:col>
      <xdr:colOff>525145</xdr:colOff>
      <xdr:row>19</xdr:row>
      <xdr:rowOff>163195</xdr:rowOff>
    </xdr:to>
    <xdr:sp macro="" textlink="">
      <xdr:nvSpPr>
        <xdr:cNvPr id="3" name="Text Box 314">
          <a:extLst>
            <a:ext uri="{FF2B5EF4-FFF2-40B4-BE49-F238E27FC236}">
              <a16:creationId xmlns:a16="http://schemas.microsoft.com/office/drawing/2014/main" id="{00000000-0008-0000-3500-000003000000}"/>
            </a:ext>
          </a:extLst>
        </xdr:cNvPr>
        <xdr:cNvSpPr txBox="1"/>
      </xdr:nvSpPr>
      <xdr:spPr>
        <a:xfrm>
          <a:off x="7143750" y="3463290"/>
          <a:ext cx="1763395" cy="31940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Central Bank of Armenia</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9</xdr:col>
      <xdr:colOff>9525</xdr:colOff>
      <xdr:row>4</xdr:row>
      <xdr:rowOff>168274</xdr:rowOff>
    </xdr:from>
    <xdr:to>
      <xdr:col>13</xdr:col>
      <xdr:colOff>9525</xdr:colOff>
      <xdr:row>17</xdr:row>
      <xdr:rowOff>190499</xdr:rowOff>
    </xdr:to>
    <xdr:graphicFrame macro="">
      <xdr:nvGraphicFramePr>
        <xdr:cNvPr id="4" name="Chart 3">
          <a:extLst>
            <a:ext uri="{FF2B5EF4-FFF2-40B4-BE49-F238E27FC236}">
              <a16:creationId xmlns:a16="http://schemas.microsoft.com/office/drawing/2014/main" id="{00000000-0008-0000-3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xdr:from>
      <xdr:col>8</xdr:col>
      <xdr:colOff>727710</xdr:colOff>
      <xdr:row>1</xdr:row>
      <xdr:rowOff>180975</xdr:rowOff>
    </xdr:from>
    <xdr:to>
      <xdr:col>12</xdr:col>
      <xdr:colOff>199710</xdr:colOff>
      <xdr:row>5</xdr:row>
      <xdr:rowOff>47625</xdr:rowOff>
    </xdr:to>
    <xdr:sp macro="" textlink="">
      <xdr:nvSpPr>
        <xdr:cNvPr id="2" name="Text Box 4093">
          <a:extLst>
            <a:ext uri="{FF2B5EF4-FFF2-40B4-BE49-F238E27FC236}">
              <a16:creationId xmlns:a16="http://schemas.microsoft.com/office/drawing/2014/main" id="{00000000-0008-0000-3600-000002000000}"/>
            </a:ext>
          </a:extLst>
        </xdr:cNvPr>
        <xdr:cNvSpPr txBox="1">
          <a:spLocks noChangeArrowheads="1"/>
        </xdr:cNvSpPr>
      </xdr:nvSpPr>
      <xdr:spPr bwMode="auto">
        <a:xfrm>
          <a:off x="6061710" y="371475"/>
          <a:ext cx="25200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54</a:t>
          </a:r>
          <a:endParaRPr lang="hy-AM"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Change in the deposits attracted by banks (12-month change)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11</xdr:col>
      <xdr:colOff>314325</xdr:colOff>
      <xdr:row>19</xdr:row>
      <xdr:rowOff>24765</xdr:rowOff>
    </xdr:from>
    <xdr:to>
      <xdr:col>13</xdr:col>
      <xdr:colOff>553720</xdr:colOff>
      <xdr:row>20</xdr:row>
      <xdr:rowOff>153670</xdr:rowOff>
    </xdr:to>
    <xdr:sp macro="" textlink="">
      <xdr:nvSpPr>
        <xdr:cNvPr id="3" name="Text Box 314">
          <a:extLst>
            <a:ext uri="{FF2B5EF4-FFF2-40B4-BE49-F238E27FC236}">
              <a16:creationId xmlns:a16="http://schemas.microsoft.com/office/drawing/2014/main" id="{00000000-0008-0000-3600-000003000000}"/>
            </a:ext>
          </a:extLst>
        </xdr:cNvPr>
        <xdr:cNvSpPr txBox="1"/>
      </xdr:nvSpPr>
      <xdr:spPr>
        <a:xfrm>
          <a:off x="7934325" y="3644265"/>
          <a:ext cx="1763395" cy="31940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Central Bank of Armenia</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9</xdr:col>
      <xdr:colOff>9524</xdr:colOff>
      <xdr:row>5</xdr:row>
      <xdr:rowOff>15875</xdr:rowOff>
    </xdr:from>
    <xdr:to>
      <xdr:col>13</xdr:col>
      <xdr:colOff>742949</xdr:colOff>
      <xdr:row>18</xdr:row>
      <xdr:rowOff>9525</xdr:rowOff>
    </xdr:to>
    <xdr:graphicFrame macro="">
      <xdr:nvGraphicFramePr>
        <xdr:cNvPr id="4" name="Chart 3">
          <a:extLst>
            <a:ext uri="{FF2B5EF4-FFF2-40B4-BE49-F238E27FC236}">
              <a16:creationId xmlns:a16="http://schemas.microsoft.com/office/drawing/2014/main" id="{00000000-0008-0000-3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xdr:from>
      <xdr:col>8</xdr:col>
      <xdr:colOff>280035</xdr:colOff>
      <xdr:row>2</xdr:row>
      <xdr:rowOff>152400</xdr:rowOff>
    </xdr:from>
    <xdr:to>
      <xdr:col>11</xdr:col>
      <xdr:colOff>742950</xdr:colOff>
      <xdr:row>5</xdr:row>
      <xdr:rowOff>85725</xdr:rowOff>
    </xdr:to>
    <xdr:sp macro="" textlink="">
      <xdr:nvSpPr>
        <xdr:cNvPr id="2" name="Text Box 4093">
          <a:extLst>
            <a:ext uri="{FF2B5EF4-FFF2-40B4-BE49-F238E27FC236}">
              <a16:creationId xmlns:a16="http://schemas.microsoft.com/office/drawing/2014/main" id="{00000000-0008-0000-3700-000002000000}"/>
            </a:ext>
          </a:extLst>
        </xdr:cNvPr>
        <xdr:cNvSpPr txBox="1">
          <a:spLocks noChangeArrowheads="1"/>
        </xdr:cNvSpPr>
      </xdr:nvSpPr>
      <xdr:spPr bwMode="auto">
        <a:xfrm>
          <a:off x="5614035" y="533400"/>
          <a:ext cx="274891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55</a:t>
          </a:r>
          <a:endParaRPr lang="hy-AM" sz="3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Change in the deposits attracted by banks (12-month change) (non-residents)</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10</xdr:col>
      <xdr:colOff>428625</xdr:colOff>
      <xdr:row>18</xdr:row>
      <xdr:rowOff>186690</xdr:rowOff>
    </xdr:from>
    <xdr:to>
      <xdr:col>12</xdr:col>
      <xdr:colOff>668020</xdr:colOff>
      <xdr:row>20</xdr:row>
      <xdr:rowOff>125095</xdr:rowOff>
    </xdr:to>
    <xdr:sp macro="" textlink="">
      <xdr:nvSpPr>
        <xdr:cNvPr id="3" name="Text Box 314">
          <a:extLst>
            <a:ext uri="{FF2B5EF4-FFF2-40B4-BE49-F238E27FC236}">
              <a16:creationId xmlns:a16="http://schemas.microsoft.com/office/drawing/2014/main" id="{00000000-0008-0000-3700-000003000000}"/>
            </a:ext>
          </a:extLst>
        </xdr:cNvPr>
        <xdr:cNvSpPr txBox="1"/>
      </xdr:nvSpPr>
      <xdr:spPr>
        <a:xfrm>
          <a:off x="7286625" y="3615690"/>
          <a:ext cx="1763395" cy="31940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Central Bank of Armenia</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8</xdr:col>
      <xdr:colOff>276225</xdr:colOff>
      <xdr:row>6</xdr:row>
      <xdr:rowOff>25400</xdr:rowOff>
    </xdr:from>
    <xdr:to>
      <xdr:col>12</xdr:col>
      <xdr:colOff>752475</xdr:colOff>
      <xdr:row>18</xdr:row>
      <xdr:rowOff>19050</xdr:rowOff>
    </xdr:to>
    <xdr:graphicFrame macro="">
      <xdr:nvGraphicFramePr>
        <xdr:cNvPr id="4" name="Chart 3">
          <a:extLst>
            <a:ext uri="{FF2B5EF4-FFF2-40B4-BE49-F238E27FC236}">
              <a16:creationId xmlns:a16="http://schemas.microsoft.com/office/drawing/2014/main" id="{00000000-0008-0000-3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xdr:from>
      <xdr:col>6</xdr:col>
      <xdr:colOff>62345</xdr:colOff>
      <xdr:row>1</xdr:row>
      <xdr:rowOff>3463</xdr:rowOff>
    </xdr:from>
    <xdr:to>
      <xdr:col>10</xdr:col>
      <xdr:colOff>77932</xdr:colOff>
      <xdr:row>2</xdr:row>
      <xdr:rowOff>173182</xdr:rowOff>
    </xdr:to>
    <xdr:sp macro="" textlink="">
      <xdr:nvSpPr>
        <xdr:cNvPr id="2" name="Text Box 4093">
          <a:extLst>
            <a:ext uri="{FF2B5EF4-FFF2-40B4-BE49-F238E27FC236}">
              <a16:creationId xmlns:a16="http://schemas.microsoft.com/office/drawing/2014/main" id="{00000000-0008-0000-3800-000002000000}"/>
            </a:ext>
          </a:extLst>
        </xdr:cNvPr>
        <xdr:cNvSpPr txBox="1">
          <a:spLocks noChangeArrowheads="1"/>
        </xdr:cNvSpPr>
      </xdr:nvSpPr>
      <xdr:spPr bwMode="auto">
        <a:xfrm>
          <a:off x="4798868" y="211281"/>
          <a:ext cx="3063587" cy="377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56</a:t>
          </a:r>
          <a:endParaRPr lang="en-US" sz="1200">
            <a:effectLst/>
            <a:latin typeface="Times LatArm" pitchFamily="2" charset="0"/>
            <a:ea typeface="Times New Roman" panose="02020603050405020304" pitchFamily="18" charset="0"/>
            <a:cs typeface="Times New Roman" panose="02020603050405020304" pitchFamily="18" charset="0"/>
          </a:endParaRPr>
        </a:p>
        <a:p>
          <a:pPr marL="0" indent="0" rtl="0" fontAlgn="base">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The behavior of currency exchange rates against the Armenian dram</a:t>
          </a:r>
          <a:endPar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9522</xdr:colOff>
      <xdr:row>2</xdr:row>
      <xdr:rowOff>204355</xdr:rowOff>
    </xdr:from>
    <xdr:to>
      <xdr:col>10</xdr:col>
      <xdr:colOff>337705</xdr:colOff>
      <xdr:row>13</xdr:row>
      <xdr:rowOff>77933</xdr:rowOff>
    </xdr:to>
    <xdr:graphicFrame macro="">
      <xdr:nvGraphicFramePr>
        <xdr:cNvPr id="3" name="Chart 2">
          <a:extLst>
            <a:ext uri="{FF2B5EF4-FFF2-40B4-BE49-F238E27FC236}">
              <a16:creationId xmlns:a16="http://schemas.microsoft.com/office/drawing/2014/main" id="{00000000-0008-0000-3800-000003000000}"/>
            </a:ext>
            <a:ext uri="{147F2762-F138-4A5C-976F-8EAC2B608ADB}">
              <a16:predDERef xmlns:a16="http://schemas.microsoft.com/office/drawing/2014/main" pred="{00000000-0008-0000-3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757671</xdr:colOff>
      <xdr:row>13</xdr:row>
      <xdr:rowOff>194830</xdr:rowOff>
    </xdr:from>
    <xdr:to>
      <xdr:col>10</xdr:col>
      <xdr:colOff>25977</xdr:colOff>
      <xdr:row>15</xdr:row>
      <xdr:rowOff>39716</xdr:rowOff>
    </xdr:to>
    <xdr:sp macro="" textlink="">
      <xdr:nvSpPr>
        <xdr:cNvPr id="4" name="Text Box 310">
          <a:extLst>
            <a:ext uri="{FF2B5EF4-FFF2-40B4-BE49-F238E27FC236}">
              <a16:creationId xmlns:a16="http://schemas.microsoft.com/office/drawing/2014/main" id="{00000000-0008-0000-3800-000004000000}"/>
            </a:ext>
            <a:ext uri="{147F2762-F138-4A5C-976F-8EAC2B608ADB}">
              <a16:predDERef xmlns:a16="http://schemas.microsoft.com/office/drawing/2014/main" pred="{00000000-0008-0000-2B00-000003000000}"/>
            </a:ext>
          </a:extLst>
        </xdr:cNvPr>
        <xdr:cNvSpPr txBox="1"/>
      </xdr:nvSpPr>
      <xdr:spPr>
        <a:xfrm>
          <a:off x="6256194" y="2896466"/>
          <a:ext cx="1554306" cy="260523"/>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Central Bank of Armenia</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742218</xdr:colOff>
      <xdr:row>6</xdr:row>
      <xdr:rowOff>35755</xdr:rowOff>
    </xdr:from>
    <xdr:to>
      <xdr:col>9</xdr:col>
      <xdr:colOff>206598</xdr:colOff>
      <xdr:row>18</xdr:row>
      <xdr:rowOff>24055</xdr:rowOff>
    </xdr:to>
    <xdr:graphicFrame macro="">
      <xdr:nvGraphicFramePr>
        <xdr:cNvPr id="2" name="Chart 1">
          <a:extLst>
            <a:ext uri="{FF2B5EF4-FFF2-40B4-BE49-F238E27FC236}">
              <a16:creationId xmlns:a16="http://schemas.microsoft.com/office/drawing/2014/main" id="{00000000-0008-0000-0700-000002000000}"/>
            </a:ext>
            <a:ext uri="{147F2762-F138-4A5C-976F-8EAC2B608ADB}">
              <a16:predDERef xmlns:a16="http://schemas.microsoft.com/office/drawing/2014/main" pre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303356</xdr:colOff>
      <xdr:row>19</xdr:row>
      <xdr:rowOff>77</xdr:rowOff>
    </xdr:from>
    <xdr:to>
      <xdr:col>9</xdr:col>
      <xdr:colOff>102696</xdr:colOff>
      <xdr:row>20</xdr:row>
      <xdr:rowOff>106031</xdr:rowOff>
    </xdr:to>
    <xdr:sp macro="" textlink="">
      <xdr:nvSpPr>
        <xdr:cNvPr id="3" name="Text Box 3865">
          <a:extLst>
            <a:ext uri="{FF2B5EF4-FFF2-40B4-BE49-F238E27FC236}">
              <a16:creationId xmlns:a16="http://schemas.microsoft.com/office/drawing/2014/main" id="{00000000-0008-0000-0700-000003000000}"/>
            </a:ext>
            <a:ext uri="{147F2762-F138-4A5C-976F-8EAC2B608ADB}">
              <a16:predDERef xmlns:a16="http://schemas.microsoft.com/office/drawing/2014/main" pred="{00000000-0008-0000-0E00-000003000000}"/>
            </a:ext>
          </a:extLst>
        </xdr:cNvPr>
        <xdr:cNvSpPr txBox="1"/>
      </xdr:nvSpPr>
      <xdr:spPr>
        <a:xfrm>
          <a:off x="4875356" y="3114019"/>
          <a:ext cx="2085340" cy="28912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ea typeface="Times New Roman" panose="02020603050405020304" pitchFamily="18" charset="0"/>
              <a:cs typeface="Calibri" panose="020F0502020204030204" pitchFamily="34" charset="0"/>
            </a:rPr>
            <a:t> </a:t>
          </a:r>
          <a:r>
            <a:rPr lang="en-US" sz="700" i="1">
              <a:solidFill>
                <a:schemeClr val="dk1"/>
              </a:solidFill>
              <a:effectLst/>
              <a:latin typeface="GHEA Grapalat" panose="02000506050000020003" pitchFamily="50" charset="0"/>
              <a:ea typeface="+mn-ea"/>
              <a:cs typeface="+mn-cs"/>
            </a:rPr>
            <a:t>Source:</a:t>
          </a:r>
          <a:r>
            <a:rPr lang="en-US" sz="700" i="1" baseline="0">
              <a:solidFill>
                <a:schemeClr val="dk1"/>
              </a:solidFill>
              <a:effectLst/>
              <a:latin typeface="GHEA Grapalat" panose="02000506050000020003" pitchFamily="50" charset="0"/>
              <a:ea typeface="+mn-ea"/>
              <a:cs typeface="+mn-cs"/>
            </a:rPr>
            <a:t> Rosstat</a:t>
          </a:r>
          <a:r>
            <a:rPr lang="hy-AM" sz="700" i="1">
              <a:solidFill>
                <a:schemeClr val="dk1"/>
              </a:solidFill>
              <a:effectLst/>
              <a:latin typeface="GHEA Grapalat" panose="02000506050000020003" pitchFamily="50" charset="0"/>
              <a:ea typeface="+mn-ea"/>
              <a:cs typeface="+mn-cs"/>
            </a:rPr>
            <a:t>, </a:t>
          </a:r>
          <a:r>
            <a:rPr lang="en-US" sz="700" i="1">
              <a:solidFill>
                <a:schemeClr val="dk1"/>
              </a:solidFill>
              <a:effectLst/>
              <a:latin typeface="GHEA Grapalat" panose="02000506050000020003" pitchFamily="50" charset="0"/>
              <a:ea typeface="+mn-ea"/>
              <a:cs typeface="+mn-cs"/>
            </a:rPr>
            <a:t>Central Bank of Armenia scenario</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716574</xdr:colOff>
      <xdr:row>4</xdr:row>
      <xdr:rowOff>27844</xdr:rowOff>
    </xdr:from>
    <xdr:to>
      <xdr:col>9</xdr:col>
      <xdr:colOff>7328</xdr:colOff>
      <xdr:row>6</xdr:row>
      <xdr:rowOff>20515</xdr:rowOff>
    </xdr:to>
    <xdr:sp macro="" textlink="">
      <xdr:nvSpPr>
        <xdr:cNvPr id="4" name="Text Box 9">
          <a:extLst>
            <a:ext uri="{FF2B5EF4-FFF2-40B4-BE49-F238E27FC236}">
              <a16:creationId xmlns:a16="http://schemas.microsoft.com/office/drawing/2014/main" id="{00000000-0008-0000-0700-000004000000}"/>
            </a:ext>
          </a:extLst>
        </xdr:cNvPr>
        <xdr:cNvSpPr txBox="1">
          <a:spLocks noChangeArrowheads="1"/>
        </xdr:cNvSpPr>
      </xdr:nvSpPr>
      <xdr:spPr bwMode="auto">
        <a:xfrm>
          <a:off x="4526574" y="394190"/>
          <a:ext cx="2338754" cy="3590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7</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The Russia economic growth scenario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8598</xdr:colOff>
      <xdr:row>26</xdr:row>
      <xdr:rowOff>18321</xdr:rowOff>
    </xdr:from>
    <xdr:to>
      <xdr:col>8</xdr:col>
      <xdr:colOff>225328</xdr:colOff>
      <xdr:row>28</xdr:row>
      <xdr:rowOff>8797</xdr:rowOff>
    </xdr:to>
    <xdr:sp macro="" textlink="">
      <xdr:nvSpPr>
        <xdr:cNvPr id="2" name="Text Box 3994">
          <a:extLst>
            <a:ext uri="{FF2B5EF4-FFF2-40B4-BE49-F238E27FC236}">
              <a16:creationId xmlns:a16="http://schemas.microsoft.com/office/drawing/2014/main" id="{00000000-0008-0000-0800-000002000000}"/>
            </a:ext>
          </a:extLst>
        </xdr:cNvPr>
        <xdr:cNvSpPr txBox="1">
          <a:spLocks noChangeArrowheads="1"/>
        </xdr:cNvSpPr>
      </xdr:nvSpPr>
      <xdr:spPr bwMode="auto">
        <a:xfrm>
          <a:off x="3840579" y="413975"/>
          <a:ext cx="2502730" cy="415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8</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Inflation in partner countries (%)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1200" b="1">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34436</xdr:colOff>
      <xdr:row>28</xdr:row>
      <xdr:rowOff>79132</xdr:rowOff>
    </xdr:from>
    <xdr:to>
      <xdr:col>8</xdr:col>
      <xdr:colOff>351692</xdr:colOff>
      <xdr:row>38</xdr:row>
      <xdr:rowOff>14654</xdr:rowOff>
    </xdr:to>
    <xdr:graphicFrame macro="">
      <xdr:nvGraphicFramePr>
        <xdr:cNvPr id="3" name="Chart 2">
          <a:extLst>
            <a:ext uri="{FF2B5EF4-FFF2-40B4-BE49-F238E27FC236}">
              <a16:creationId xmlns:a16="http://schemas.microsoft.com/office/drawing/2014/main" id="{00000000-0008-0000-0800-000003000000}"/>
            </a:ext>
            <a:ext uri="{147F2762-F138-4A5C-976F-8EAC2B608ADB}">
              <a16:predDERef xmlns:a16="http://schemas.microsoft.com/office/drawing/2014/main" pre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14653</xdr:colOff>
      <xdr:row>38</xdr:row>
      <xdr:rowOff>174092</xdr:rowOff>
    </xdr:from>
    <xdr:to>
      <xdr:col>8</xdr:col>
      <xdr:colOff>58323</xdr:colOff>
      <xdr:row>41</xdr:row>
      <xdr:rowOff>11778</xdr:rowOff>
    </xdr:to>
    <xdr:sp macro="" textlink="">
      <xdr:nvSpPr>
        <xdr:cNvPr id="4" name="Text Box 25">
          <a:extLst>
            <a:ext uri="{FF2B5EF4-FFF2-40B4-BE49-F238E27FC236}">
              <a16:creationId xmlns:a16="http://schemas.microsoft.com/office/drawing/2014/main" id="{00000000-0008-0000-0800-000004000000}"/>
            </a:ext>
          </a:extLst>
        </xdr:cNvPr>
        <xdr:cNvSpPr txBox="1"/>
      </xdr:nvSpPr>
      <xdr:spPr>
        <a:xfrm>
          <a:off x="3846634" y="3046246"/>
          <a:ext cx="2329670" cy="40918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Bureau of Labor Statistics, Eurostat, Rosstat, Central Bank of Armenia scenario</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720585</xdr:colOff>
      <xdr:row>10</xdr:row>
      <xdr:rowOff>129494</xdr:rowOff>
    </xdr:from>
    <xdr:to>
      <xdr:col>9</xdr:col>
      <xdr:colOff>192585</xdr:colOff>
      <xdr:row>12</xdr:row>
      <xdr:rowOff>110189</xdr:rowOff>
    </xdr:to>
    <xdr:sp macro="" textlink="">
      <xdr:nvSpPr>
        <xdr:cNvPr id="2" name="Text Box 3903">
          <a:extLst>
            <a:ext uri="{FF2B5EF4-FFF2-40B4-BE49-F238E27FC236}">
              <a16:creationId xmlns:a16="http://schemas.microsoft.com/office/drawing/2014/main" id="{00000000-0008-0000-0900-000002000000}"/>
            </a:ext>
          </a:extLst>
        </xdr:cNvPr>
        <xdr:cNvSpPr txBox="1">
          <a:spLocks noChangeArrowheads="1"/>
        </xdr:cNvSpPr>
      </xdr:nvSpPr>
      <xdr:spPr bwMode="auto">
        <a:xfrm>
          <a:off x="4629976" y="1951668"/>
          <a:ext cx="2520000" cy="345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9</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300">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International copper price scenario</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6</xdr:col>
      <xdr:colOff>32192</xdr:colOff>
      <xdr:row>13</xdr:row>
      <xdr:rowOff>34259</xdr:rowOff>
    </xdr:from>
    <xdr:to>
      <xdr:col>9</xdr:col>
      <xdr:colOff>530087</xdr:colOff>
      <xdr:row>26</xdr:row>
      <xdr:rowOff>21106</xdr:rowOff>
    </xdr:to>
    <xdr:graphicFrame macro="">
      <xdr:nvGraphicFramePr>
        <xdr:cNvPr id="3" name="Chart 2">
          <a:extLst>
            <a:ext uri="{FF2B5EF4-FFF2-40B4-BE49-F238E27FC236}">
              <a16:creationId xmlns:a16="http://schemas.microsoft.com/office/drawing/2014/main" id="{00000000-0008-0000-0900-000003000000}"/>
            </a:ext>
            <a:ext uri="{147F2762-F138-4A5C-976F-8EAC2B608ADB}">
              <a16:predDERef xmlns:a16="http://schemas.microsoft.com/office/drawing/2014/main" pre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588065</xdr:colOff>
      <xdr:row>27</xdr:row>
      <xdr:rowOff>24621</xdr:rowOff>
    </xdr:from>
    <xdr:to>
      <xdr:col>9</xdr:col>
      <xdr:colOff>696331</xdr:colOff>
      <xdr:row>28</xdr:row>
      <xdr:rowOff>154057</xdr:rowOff>
    </xdr:to>
    <xdr:sp macro="" textlink="">
      <xdr:nvSpPr>
        <xdr:cNvPr id="4" name="Text Box 3869">
          <a:extLst>
            <a:ext uri="{FF2B5EF4-FFF2-40B4-BE49-F238E27FC236}">
              <a16:creationId xmlns:a16="http://schemas.microsoft.com/office/drawing/2014/main" id="{00000000-0008-0000-0900-000004000000}"/>
            </a:ext>
          </a:extLst>
        </xdr:cNvPr>
        <xdr:cNvSpPr txBox="1"/>
      </xdr:nvSpPr>
      <xdr:spPr>
        <a:xfrm>
          <a:off x="6021456" y="3569578"/>
          <a:ext cx="1632266" cy="31993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World Bank, Central Bank of Armenia scenario</a:t>
          </a: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grafs%202022%20Q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usanna.kartashyan\AppData\Local\Microsoft\Windows\INetCache\Content.Outlook\DKO3XQ15\Macrotable%20arm%202023Q2%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Ցանկ"/>
      <sheetName val="Գրաֆիկ 1"/>
      <sheetName val="Գրաֆիկ 2"/>
      <sheetName val="Գրաֆիկ 3"/>
      <sheetName val="Գրաֆիկ 4"/>
      <sheetName val="Գրաֆիկ 5"/>
      <sheetName val="Գրաֆիկ 6"/>
      <sheetName val="Գրաֆիկ 7"/>
      <sheetName val="Գրաֆիկ 8"/>
      <sheetName val="Գրաֆիկ 9"/>
      <sheetName val="Գրաֆիկ 10"/>
      <sheetName val="Գրաֆիկ 11"/>
      <sheetName val="Գրաֆիկ 12"/>
      <sheetName val="Գրաֆիկ 13"/>
      <sheetName val="Գրաֆիկ 14"/>
      <sheetName val="Գրաֆիկ 16"/>
      <sheetName val="Գրաֆիկ 15"/>
      <sheetName val="Գրաֆիկ 17"/>
      <sheetName val="Գրաֆիկ 18"/>
      <sheetName val="Գրաֆիկ 19"/>
      <sheetName val="Գրաֆիկ 20"/>
      <sheetName val="Գրաֆիկ 21"/>
      <sheetName val="Գրաֆիկ 22"/>
      <sheetName val="Գրաֆիկ 23"/>
      <sheetName val="Գրաֆիկ 24"/>
      <sheetName val="Գրաֆիկ 25"/>
      <sheetName val="Գրաֆիկ 26"/>
      <sheetName val="Գրաֆիկ 27"/>
      <sheetName val="Գրաֆիկ 28"/>
      <sheetName val="Գրաֆիկ 29"/>
      <sheetName val="Գրաֆիկ 30"/>
      <sheetName val="Գրաֆիկ 31"/>
      <sheetName val="Գրաֆիկ 32"/>
      <sheetName val="Գրաֆիկ 33"/>
      <sheetName val="Գրաֆիկ 34"/>
      <sheetName val="Գրաֆիկ 35"/>
      <sheetName val="Գրաֆիկ 36"/>
      <sheetName val="Գրաֆիկ 37"/>
      <sheetName val="Գրաֆիկ 38"/>
      <sheetName val="Գրաֆիկ 39"/>
      <sheetName val="Գրաֆիկ 40"/>
      <sheetName val="Գրաֆիկ 41"/>
      <sheetName val="Գրաֆիկ 42"/>
      <sheetName val="Box1_GSP"/>
      <sheetName val="Աղյուսակ 1"/>
      <sheetName val="Աղյուսակ 2"/>
      <sheetName val="Աղյուսակ 3"/>
      <sheetName val="Աղյուսակ 4"/>
      <sheetName val="Աղյուսակ 5"/>
      <sheetName val="Մակրո ցուցանիշ"/>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
          <cell r="D1" t="str">
            <v>Բորսայական վարկերի %</v>
          </cell>
        </row>
        <row r="2">
          <cell r="A2">
            <v>42746</v>
          </cell>
          <cell r="D2">
            <v>0</v>
          </cell>
        </row>
        <row r="3">
          <cell r="A3">
            <v>42753</v>
          </cell>
          <cell r="D3">
            <v>0</v>
          </cell>
        </row>
        <row r="4">
          <cell r="A4">
            <v>42760</v>
          </cell>
          <cell r="D4">
            <v>0</v>
          </cell>
        </row>
        <row r="5">
          <cell r="A5">
            <v>42767</v>
          </cell>
          <cell r="D5">
            <v>0</v>
          </cell>
        </row>
        <row r="6">
          <cell r="A6">
            <v>42774</v>
          </cell>
          <cell r="D6">
            <v>0</v>
          </cell>
        </row>
        <row r="7">
          <cell r="A7">
            <v>42781</v>
          </cell>
          <cell r="D7">
            <v>0</v>
          </cell>
        </row>
        <row r="8">
          <cell r="A8">
            <v>42788</v>
          </cell>
          <cell r="D8">
            <v>0</v>
          </cell>
        </row>
        <row r="9">
          <cell r="A9">
            <v>42795</v>
          </cell>
          <cell r="D9">
            <v>0</v>
          </cell>
        </row>
        <row r="10">
          <cell r="A10">
            <v>42803</v>
          </cell>
          <cell r="D10">
            <v>0</v>
          </cell>
        </row>
        <row r="11">
          <cell r="A11">
            <v>42809</v>
          </cell>
          <cell r="D11">
            <v>0</v>
          </cell>
        </row>
        <row r="12">
          <cell r="A12">
            <v>42816</v>
          </cell>
          <cell r="D12">
            <v>0</v>
          </cell>
        </row>
        <row r="13">
          <cell r="A13">
            <v>42823</v>
          </cell>
          <cell r="D13">
            <v>0</v>
          </cell>
        </row>
        <row r="14">
          <cell r="A14">
            <v>42830</v>
          </cell>
          <cell r="D14">
            <v>0</v>
          </cell>
        </row>
        <row r="15">
          <cell r="A15">
            <v>42837</v>
          </cell>
          <cell r="D15">
            <v>0</v>
          </cell>
        </row>
        <row r="16">
          <cell r="A16">
            <v>42844</v>
          </cell>
          <cell r="D16">
            <v>0</v>
          </cell>
        </row>
        <row r="17">
          <cell r="A17">
            <v>42851</v>
          </cell>
          <cell r="D17">
            <v>0</v>
          </cell>
        </row>
        <row r="18">
          <cell r="A18">
            <v>42858</v>
          </cell>
          <cell r="D18">
            <v>0</v>
          </cell>
        </row>
        <row r="19">
          <cell r="A19">
            <v>42865</v>
          </cell>
          <cell r="D19">
            <v>0</v>
          </cell>
        </row>
        <row r="20">
          <cell r="A20">
            <v>42872</v>
          </cell>
          <cell r="D20">
            <v>0</v>
          </cell>
        </row>
        <row r="21">
          <cell r="A21">
            <v>42879</v>
          </cell>
          <cell r="D21">
            <v>0</v>
          </cell>
        </row>
        <row r="22">
          <cell r="A22">
            <v>42886</v>
          </cell>
          <cell r="D22">
            <v>0</v>
          </cell>
        </row>
        <row r="23">
          <cell r="A23">
            <v>42893</v>
          </cell>
          <cell r="D23">
            <v>0</v>
          </cell>
        </row>
        <row r="24">
          <cell r="A24">
            <v>42900</v>
          </cell>
          <cell r="D24">
            <v>0</v>
          </cell>
        </row>
        <row r="25">
          <cell r="A25">
            <v>42907</v>
          </cell>
          <cell r="D25">
            <v>0</v>
          </cell>
        </row>
        <row r="26">
          <cell r="A26">
            <v>42914</v>
          </cell>
          <cell r="D26">
            <v>0</v>
          </cell>
        </row>
        <row r="27">
          <cell r="A27">
            <v>42921</v>
          </cell>
          <cell r="D27">
            <v>0</v>
          </cell>
        </row>
        <row r="28">
          <cell r="A28">
            <v>42928</v>
          </cell>
          <cell r="D28">
            <v>0</v>
          </cell>
        </row>
        <row r="29">
          <cell r="A29">
            <v>42935</v>
          </cell>
          <cell r="D29">
            <v>0</v>
          </cell>
        </row>
        <row r="30">
          <cell r="A30">
            <v>42942</v>
          </cell>
          <cell r="D30">
            <v>0</v>
          </cell>
        </row>
        <row r="31">
          <cell r="A31">
            <v>42949</v>
          </cell>
          <cell r="D31">
            <v>0</v>
          </cell>
        </row>
        <row r="32">
          <cell r="A32">
            <v>42956</v>
          </cell>
          <cell r="D32">
            <v>0</v>
          </cell>
        </row>
        <row r="33">
          <cell r="A33">
            <v>42963</v>
          </cell>
          <cell r="D33">
            <v>0</v>
          </cell>
        </row>
        <row r="34">
          <cell r="A34">
            <v>42970</v>
          </cell>
          <cell r="D34">
            <v>0</v>
          </cell>
        </row>
        <row r="35">
          <cell r="A35">
            <v>42977</v>
          </cell>
          <cell r="D35">
            <v>0</v>
          </cell>
        </row>
        <row r="36">
          <cell r="A36">
            <v>42984</v>
          </cell>
          <cell r="D36">
            <v>0</v>
          </cell>
        </row>
        <row r="37">
          <cell r="A37">
            <v>42991</v>
          </cell>
          <cell r="D37">
            <v>0</v>
          </cell>
        </row>
        <row r="38">
          <cell r="A38">
            <v>42998</v>
          </cell>
          <cell r="D38">
            <v>0</v>
          </cell>
        </row>
        <row r="39">
          <cell r="A39">
            <v>43005</v>
          </cell>
          <cell r="D39">
            <v>0</v>
          </cell>
        </row>
        <row r="40">
          <cell r="A40">
            <v>43012</v>
          </cell>
          <cell r="D40">
            <v>0</v>
          </cell>
        </row>
        <row r="41">
          <cell r="A41">
            <v>43019</v>
          </cell>
          <cell r="D41">
            <v>0</v>
          </cell>
        </row>
        <row r="42">
          <cell r="A42">
            <v>43026</v>
          </cell>
          <cell r="D42">
            <v>0</v>
          </cell>
        </row>
        <row r="43">
          <cell r="A43">
            <v>43033</v>
          </cell>
          <cell r="D43">
            <v>0</v>
          </cell>
        </row>
        <row r="44">
          <cell r="A44">
            <v>43040</v>
          </cell>
          <cell r="D44">
            <v>0</v>
          </cell>
        </row>
        <row r="45">
          <cell r="A45">
            <v>43047</v>
          </cell>
          <cell r="D45">
            <v>0</v>
          </cell>
        </row>
        <row r="46">
          <cell r="A46">
            <v>43054</v>
          </cell>
          <cell r="D46">
            <v>0</v>
          </cell>
        </row>
        <row r="47">
          <cell r="A47">
            <v>43061</v>
          </cell>
          <cell r="D47">
            <v>0</v>
          </cell>
        </row>
        <row r="48">
          <cell r="A48">
            <v>43068</v>
          </cell>
          <cell r="D48">
            <v>0</v>
          </cell>
        </row>
        <row r="49">
          <cell r="A49">
            <v>43075</v>
          </cell>
          <cell r="D49">
            <v>0</v>
          </cell>
        </row>
        <row r="50">
          <cell r="A50">
            <v>43082</v>
          </cell>
          <cell r="D50">
            <v>0</v>
          </cell>
        </row>
        <row r="51">
          <cell r="A51">
            <v>43089</v>
          </cell>
          <cell r="D51">
            <v>0</v>
          </cell>
        </row>
        <row r="52">
          <cell r="A52">
            <v>43096</v>
          </cell>
          <cell r="D52">
            <v>0</v>
          </cell>
        </row>
        <row r="53">
          <cell r="A53">
            <v>43110</v>
          </cell>
          <cell r="D53">
            <v>0</v>
          </cell>
        </row>
        <row r="54">
          <cell r="A54">
            <v>43117</v>
          </cell>
          <cell r="D54">
            <v>0</v>
          </cell>
        </row>
        <row r="55">
          <cell r="A55">
            <v>43124</v>
          </cell>
          <cell r="D55">
            <v>0</v>
          </cell>
        </row>
        <row r="56">
          <cell r="A56">
            <v>43131</v>
          </cell>
          <cell r="D56">
            <v>0</v>
          </cell>
        </row>
        <row r="57">
          <cell r="A57">
            <v>43138</v>
          </cell>
          <cell r="D57">
            <v>0</v>
          </cell>
        </row>
        <row r="58">
          <cell r="A58">
            <v>43145</v>
          </cell>
          <cell r="D58">
            <v>0</v>
          </cell>
        </row>
        <row r="59">
          <cell r="A59">
            <v>43152</v>
          </cell>
          <cell r="D59">
            <v>0</v>
          </cell>
        </row>
        <row r="60">
          <cell r="A60">
            <v>43159</v>
          </cell>
          <cell r="D60">
            <v>0</v>
          </cell>
        </row>
        <row r="61">
          <cell r="A61">
            <v>43166</v>
          </cell>
          <cell r="D61">
            <v>0</v>
          </cell>
        </row>
        <row r="62">
          <cell r="A62">
            <v>43173</v>
          </cell>
          <cell r="D62">
            <v>0</v>
          </cell>
        </row>
        <row r="63">
          <cell r="A63">
            <v>43180</v>
          </cell>
          <cell r="D63">
            <v>0</v>
          </cell>
        </row>
        <row r="64">
          <cell r="A64">
            <v>43187</v>
          </cell>
          <cell r="D64">
            <v>0</v>
          </cell>
        </row>
        <row r="65">
          <cell r="A65">
            <v>43194</v>
          </cell>
          <cell r="D65">
            <v>0</v>
          </cell>
        </row>
        <row r="66">
          <cell r="A66">
            <v>43201</v>
          </cell>
          <cell r="D66">
            <v>0</v>
          </cell>
        </row>
        <row r="67">
          <cell r="A67">
            <v>43208</v>
          </cell>
          <cell r="D67">
            <v>0</v>
          </cell>
        </row>
        <row r="68">
          <cell r="A68">
            <v>43215</v>
          </cell>
          <cell r="D68">
            <v>0</v>
          </cell>
        </row>
        <row r="69">
          <cell r="A69">
            <v>43222</v>
          </cell>
          <cell r="D69">
            <v>0</v>
          </cell>
        </row>
        <row r="70">
          <cell r="A70">
            <v>43230</v>
          </cell>
          <cell r="D70">
            <v>0</v>
          </cell>
        </row>
        <row r="71">
          <cell r="A71">
            <v>43236</v>
          </cell>
          <cell r="D71">
            <v>0</v>
          </cell>
        </row>
        <row r="72">
          <cell r="A72">
            <v>43242</v>
          </cell>
          <cell r="D72">
            <v>0</v>
          </cell>
        </row>
        <row r="73">
          <cell r="A73">
            <v>43249</v>
          </cell>
          <cell r="D73">
            <v>0</v>
          </cell>
        </row>
        <row r="74">
          <cell r="A74">
            <v>43257</v>
          </cell>
          <cell r="D74">
            <v>0</v>
          </cell>
        </row>
        <row r="75">
          <cell r="A75">
            <v>43264</v>
          </cell>
          <cell r="D75">
            <v>0</v>
          </cell>
        </row>
        <row r="76">
          <cell r="A76">
            <v>43271</v>
          </cell>
          <cell r="D76">
            <v>0</v>
          </cell>
        </row>
        <row r="77">
          <cell r="A77">
            <v>43278</v>
          </cell>
          <cell r="D77">
            <v>0</v>
          </cell>
        </row>
        <row r="78">
          <cell r="A78">
            <v>43285</v>
          </cell>
          <cell r="D78">
            <v>0</v>
          </cell>
        </row>
        <row r="79">
          <cell r="A79">
            <v>43292</v>
          </cell>
          <cell r="D79">
            <v>0</v>
          </cell>
        </row>
        <row r="80">
          <cell r="A80">
            <v>43299</v>
          </cell>
          <cell r="D80">
            <v>0</v>
          </cell>
        </row>
        <row r="81">
          <cell r="A81">
            <v>43306</v>
          </cell>
          <cell r="D81">
            <v>0</v>
          </cell>
        </row>
        <row r="82">
          <cell r="A82">
            <v>43313</v>
          </cell>
          <cell r="D82">
            <v>0</v>
          </cell>
        </row>
        <row r="83">
          <cell r="A83">
            <v>43320</v>
          </cell>
          <cell r="D83">
            <v>0</v>
          </cell>
        </row>
        <row r="84">
          <cell r="A84">
            <v>43327</v>
          </cell>
          <cell r="D84">
            <v>0</v>
          </cell>
        </row>
        <row r="85">
          <cell r="A85">
            <v>43334</v>
          </cell>
          <cell r="D85">
            <v>0</v>
          </cell>
        </row>
        <row r="86">
          <cell r="A86">
            <v>43341</v>
          </cell>
          <cell r="D86">
            <v>0</v>
          </cell>
        </row>
        <row r="87">
          <cell r="A87">
            <v>43348</v>
          </cell>
          <cell r="D87">
            <v>0</v>
          </cell>
        </row>
        <row r="88">
          <cell r="A88">
            <v>43355</v>
          </cell>
          <cell r="D88">
            <v>0</v>
          </cell>
        </row>
        <row r="89">
          <cell r="A89">
            <v>43362</v>
          </cell>
          <cell r="D89">
            <v>0</v>
          </cell>
        </row>
        <row r="90">
          <cell r="A90">
            <v>43369</v>
          </cell>
          <cell r="D90">
            <v>0</v>
          </cell>
        </row>
        <row r="91">
          <cell r="A91">
            <v>43376</v>
          </cell>
          <cell r="D91">
            <v>0</v>
          </cell>
        </row>
        <row r="92">
          <cell r="A92">
            <v>43383</v>
          </cell>
          <cell r="D92">
            <v>0</v>
          </cell>
        </row>
        <row r="93">
          <cell r="A93">
            <v>43390</v>
          </cell>
          <cell r="D93">
            <v>0</v>
          </cell>
        </row>
        <row r="94">
          <cell r="A94">
            <v>43397</v>
          </cell>
          <cell r="D94">
            <v>0</v>
          </cell>
        </row>
        <row r="95">
          <cell r="A95">
            <v>43404</v>
          </cell>
          <cell r="D95">
            <v>0</v>
          </cell>
        </row>
        <row r="96">
          <cell r="A96">
            <v>43411</v>
          </cell>
          <cell r="D96">
            <v>0</v>
          </cell>
        </row>
        <row r="97">
          <cell r="A97">
            <v>43418</v>
          </cell>
          <cell r="D97">
            <v>0</v>
          </cell>
        </row>
        <row r="98">
          <cell r="A98">
            <v>43425</v>
          </cell>
          <cell r="D98">
            <v>0</v>
          </cell>
        </row>
        <row r="99">
          <cell r="A99">
            <v>43432</v>
          </cell>
          <cell r="D99">
            <v>0</v>
          </cell>
        </row>
        <row r="100">
          <cell r="A100">
            <v>43439</v>
          </cell>
          <cell r="D100">
            <v>0</v>
          </cell>
        </row>
        <row r="101">
          <cell r="A101">
            <v>43446</v>
          </cell>
          <cell r="D101">
            <v>0</v>
          </cell>
        </row>
        <row r="102">
          <cell r="A102">
            <v>43453</v>
          </cell>
          <cell r="D102">
            <v>0</v>
          </cell>
        </row>
        <row r="103">
          <cell r="A103">
            <v>43460</v>
          </cell>
          <cell r="D103">
            <v>0</v>
          </cell>
        </row>
        <row r="104">
          <cell r="A104">
            <v>43474</v>
          </cell>
          <cell r="D104">
            <v>0</v>
          </cell>
        </row>
        <row r="105">
          <cell r="A105">
            <v>43481</v>
          </cell>
          <cell r="D105">
            <v>0</v>
          </cell>
        </row>
        <row r="106">
          <cell r="A106">
            <v>43488</v>
          </cell>
          <cell r="D106">
            <v>0</v>
          </cell>
        </row>
        <row r="107">
          <cell r="A107">
            <v>43495</v>
          </cell>
          <cell r="D107">
            <v>0</v>
          </cell>
        </row>
        <row r="108">
          <cell r="A108">
            <v>43502</v>
          </cell>
          <cell r="D108">
            <v>0</v>
          </cell>
        </row>
        <row r="109">
          <cell r="A109">
            <v>43509</v>
          </cell>
          <cell r="D109">
            <v>0</v>
          </cell>
        </row>
        <row r="110">
          <cell r="A110">
            <v>43516</v>
          </cell>
          <cell r="D110">
            <v>0</v>
          </cell>
        </row>
        <row r="111">
          <cell r="A111">
            <v>43523</v>
          </cell>
          <cell r="D111">
            <v>0</v>
          </cell>
        </row>
        <row r="112">
          <cell r="A112">
            <v>43530</v>
          </cell>
          <cell r="D112">
            <v>0</v>
          </cell>
        </row>
        <row r="113">
          <cell r="A113">
            <v>43537</v>
          </cell>
          <cell r="D113">
            <v>0</v>
          </cell>
        </row>
        <row r="114">
          <cell r="A114">
            <v>43544</v>
          </cell>
          <cell r="D114">
            <v>0</v>
          </cell>
        </row>
        <row r="115">
          <cell r="A115">
            <v>43551</v>
          </cell>
          <cell r="D115">
            <v>0</v>
          </cell>
        </row>
        <row r="116">
          <cell r="A116">
            <v>43558</v>
          </cell>
          <cell r="D116">
            <v>0</v>
          </cell>
        </row>
        <row r="117">
          <cell r="A117">
            <v>43565</v>
          </cell>
          <cell r="D117">
            <v>0</v>
          </cell>
        </row>
        <row r="118">
          <cell r="A118">
            <v>43572</v>
          </cell>
          <cell r="D118">
            <v>0</v>
          </cell>
        </row>
        <row r="119">
          <cell r="A119">
            <v>43579</v>
          </cell>
          <cell r="D119">
            <v>0</v>
          </cell>
        </row>
        <row r="120">
          <cell r="A120">
            <v>43586</v>
          </cell>
          <cell r="D120">
            <v>0</v>
          </cell>
        </row>
        <row r="121">
          <cell r="A121">
            <v>43593</v>
          </cell>
          <cell r="D121">
            <v>0</v>
          </cell>
        </row>
        <row r="122">
          <cell r="A122">
            <v>43600</v>
          </cell>
          <cell r="D122">
            <v>0</v>
          </cell>
        </row>
        <row r="123">
          <cell r="A123">
            <v>43607</v>
          </cell>
          <cell r="D123">
            <v>0</v>
          </cell>
        </row>
        <row r="124">
          <cell r="A124">
            <v>43614</v>
          </cell>
          <cell r="D124">
            <v>0</v>
          </cell>
        </row>
        <row r="125">
          <cell r="A125">
            <v>43621</v>
          </cell>
          <cell r="D125">
            <v>0</v>
          </cell>
        </row>
        <row r="126">
          <cell r="A126">
            <v>43628</v>
          </cell>
          <cell r="D126">
            <v>0</v>
          </cell>
        </row>
        <row r="127">
          <cell r="A127">
            <v>43635</v>
          </cell>
          <cell r="D127">
            <v>0</v>
          </cell>
        </row>
        <row r="128">
          <cell r="A128">
            <v>43642</v>
          </cell>
          <cell r="D128">
            <v>0</v>
          </cell>
        </row>
        <row r="129">
          <cell r="A129">
            <v>43649</v>
          </cell>
          <cell r="D129">
            <v>0</v>
          </cell>
        </row>
        <row r="130">
          <cell r="A130">
            <v>43656</v>
          </cell>
          <cell r="D130">
            <v>0</v>
          </cell>
        </row>
        <row r="131">
          <cell r="A131">
            <v>43663</v>
          </cell>
          <cell r="D131">
            <v>0</v>
          </cell>
        </row>
        <row r="132">
          <cell r="A132">
            <v>43670</v>
          </cell>
          <cell r="D132">
            <v>0</v>
          </cell>
        </row>
        <row r="133">
          <cell r="A133">
            <v>43677</v>
          </cell>
          <cell r="D133">
            <v>0</v>
          </cell>
        </row>
        <row r="134">
          <cell r="A134">
            <v>43684</v>
          </cell>
          <cell r="D134">
            <v>0</v>
          </cell>
        </row>
        <row r="135">
          <cell r="A135">
            <v>43691</v>
          </cell>
          <cell r="D135">
            <v>0</v>
          </cell>
        </row>
        <row r="136">
          <cell r="A136">
            <v>43698</v>
          </cell>
          <cell r="D136">
            <v>0</v>
          </cell>
        </row>
        <row r="137">
          <cell r="A137">
            <v>43705</v>
          </cell>
          <cell r="D137">
            <v>0</v>
          </cell>
        </row>
        <row r="138">
          <cell r="A138">
            <v>43712</v>
          </cell>
          <cell r="D138">
            <v>0</v>
          </cell>
        </row>
        <row r="139">
          <cell r="A139">
            <v>43719</v>
          </cell>
          <cell r="D139">
            <v>0</v>
          </cell>
        </row>
        <row r="140">
          <cell r="A140">
            <v>43726</v>
          </cell>
          <cell r="D140">
            <v>0</v>
          </cell>
        </row>
        <row r="141">
          <cell r="A141">
            <v>43733</v>
          </cell>
          <cell r="D141">
            <v>0</v>
          </cell>
        </row>
        <row r="142">
          <cell r="A142">
            <v>43740</v>
          </cell>
          <cell r="D142">
            <v>0</v>
          </cell>
        </row>
        <row r="143">
          <cell r="A143">
            <v>43747</v>
          </cell>
          <cell r="D143">
            <v>0</v>
          </cell>
        </row>
        <row r="144">
          <cell r="A144">
            <v>43754</v>
          </cell>
          <cell r="D144">
            <v>0</v>
          </cell>
        </row>
        <row r="145">
          <cell r="A145">
            <v>43761</v>
          </cell>
          <cell r="D145">
            <v>0</v>
          </cell>
        </row>
        <row r="146">
          <cell r="A146">
            <v>43768</v>
          </cell>
          <cell r="D146">
            <v>0</v>
          </cell>
        </row>
        <row r="147">
          <cell r="A147">
            <v>43775</v>
          </cell>
          <cell r="D147">
            <v>0</v>
          </cell>
        </row>
        <row r="148">
          <cell r="A148">
            <v>43782</v>
          </cell>
          <cell r="D148">
            <v>0</v>
          </cell>
        </row>
        <row r="149">
          <cell r="A149">
            <v>43789</v>
          </cell>
          <cell r="D149">
            <v>0</v>
          </cell>
        </row>
        <row r="150">
          <cell r="A150">
            <v>43796</v>
          </cell>
          <cell r="D150">
            <v>0</v>
          </cell>
        </row>
        <row r="151">
          <cell r="A151">
            <v>43803</v>
          </cell>
          <cell r="D151">
            <v>0</v>
          </cell>
        </row>
        <row r="152">
          <cell r="A152">
            <v>43810</v>
          </cell>
          <cell r="D152">
            <v>0</v>
          </cell>
        </row>
        <row r="153">
          <cell r="A153">
            <v>43817</v>
          </cell>
          <cell r="D153">
            <v>0</v>
          </cell>
        </row>
        <row r="154">
          <cell r="A154">
            <v>43824</v>
          </cell>
          <cell r="D154">
            <v>0</v>
          </cell>
        </row>
        <row r="155">
          <cell r="A155">
            <v>43829</v>
          </cell>
          <cell r="D155">
            <v>0</v>
          </cell>
        </row>
        <row r="156">
          <cell r="A156">
            <v>43838</v>
          </cell>
          <cell r="D156">
            <v>0</v>
          </cell>
        </row>
        <row r="157">
          <cell r="A157">
            <v>43845</v>
          </cell>
          <cell r="D157">
            <v>0</v>
          </cell>
        </row>
        <row r="158">
          <cell r="A158">
            <v>43852</v>
          </cell>
          <cell r="D158">
            <v>0</v>
          </cell>
        </row>
        <row r="159">
          <cell r="A159">
            <v>43859</v>
          </cell>
          <cell r="D159">
            <v>0</v>
          </cell>
        </row>
        <row r="160">
          <cell r="A160">
            <v>43866</v>
          </cell>
          <cell r="D160">
            <v>0</v>
          </cell>
        </row>
        <row r="161">
          <cell r="A161">
            <v>43873</v>
          </cell>
          <cell r="D161">
            <v>0</v>
          </cell>
        </row>
        <row r="162">
          <cell r="A162">
            <v>43880</v>
          </cell>
          <cell r="D162">
            <v>0</v>
          </cell>
        </row>
        <row r="163">
          <cell r="A163">
            <v>43887</v>
          </cell>
          <cell r="D163">
            <v>0</v>
          </cell>
        </row>
        <row r="164">
          <cell r="A164">
            <v>43894</v>
          </cell>
          <cell r="D164">
            <v>0</v>
          </cell>
        </row>
        <row r="165">
          <cell r="A165">
            <v>43901</v>
          </cell>
          <cell r="D165">
            <v>0</v>
          </cell>
        </row>
        <row r="166">
          <cell r="A166">
            <v>43908</v>
          </cell>
          <cell r="D166">
            <v>0</v>
          </cell>
        </row>
        <row r="167">
          <cell r="A167">
            <v>43915</v>
          </cell>
          <cell r="D167">
            <v>0</v>
          </cell>
        </row>
        <row r="168">
          <cell r="A168">
            <v>43922</v>
          </cell>
          <cell r="D168">
            <v>0</v>
          </cell>
        </row>
        <row r="169">
          <cell r="A169">
            <v>43929</v>
          </cell>
          <cell r="D169">
            <v>0</v>
          </cell>
        </row>
        <row r="170">
          <cell r="A170">
            <v>43936</v>
          </cell>
          <cell r="D170">
            <v>0</v>
          </cell>
        </row>
        <row r="171">
          <cell r="A171">
            <v>43943</v>
          </cell>
          <cell r="D171">
            <v>0</v>
          </cell>
        </row>
        <row r="172">
          <cell r="A172">
            <v>43950</v>
          </cell>
          <cell r="D172">
            <v>0</v>
          </cell>
        </row>
        <row r="173">
          <cell r="A173">
            <v>43957</v>
          </cell>
          <cell r="D173">
            <v>0</v>
          </cell>
        </row>
        <row r="174">
          <cell r="A174">
            <v>43964</v>
          </cell>
          <cell r="D174">
            <v>0</v>
          </cell>
        </row>
        <row r="175">
          <cell r="A175">
            <v>43971</v>
          </cell>
          <cell r="D175">
            <v>0</v>
          </cell>
        </row>
        <row r="176">
          <cell r="A176">
            <v>43978</v>
          </cell>
          <cell r="D176">
            <v>0</v>
          </cell>
        </row>
        <row r="177">
          <cell r="A177">
            <v>43985</v>
          </cell>
          <cell r="D177">
            <v>0</v>
          </cell>
        </row>
        <row r="178">
          <cell r="A178">
            <v>43992</v>
          </cell>
          <cell r="D178">
            <v>0</v>
          </cell>
        </row>
        <row r="179">
          <cell r="A179">
            <v>43999</v>
          </cell>
          <cell r="D179">
            <v>0</v>
          </cell>
        </row>
        <row r="180">
          <cell r="A180">
            <v>44006</v>
          </cell>
          <cell r="D180">
            <v>0</v>
          </cell>
        </row>
        <row r="181">
          <cell r="A181">
            <v>44013</v>
          </cell>
          <cell r="D181">
            <v>0</v>
          </cell>
        </row>
        <row r="182">
          <cell r="A182">
            <v>44020</v>
          </cell>
          <cell r="D182">
            <v>0</v>
          </cell>
        </row>
        <row r="183">
          <cell r="A183">
            <v>44027</v>
          </cell>
          <cell r="D183">
            <v>0</v>
          </cell>
        </row>
        <row r="184">
          <cell r="A184">
            <v>44034</v>
          </cell>
          <cell r="D184">
            <v>0</v>
          </cell>
        </row>
        <row r="185">
          <cell r="A185">
            <v>44041</v>
          </cell>
          <cell r="D185">
            <v>0</v>
          </cell>
        </row>
        <row r="186">
          <cell r="A186">
            <v>44048</v>
          </cell>
          <cell r="D186">
            <v>0</v>
          </cell>
        </row>
        <row r="187">
          <cell r="A187">
            <v>44055</v>
          </cell>
          <cell r="D187">
            <v>0</v>
          </cell>
        </row>
        <row r="188">
          <cell r="A188">
            <v>44062</v>
          </cell>
          <cell r="D188">
            <v>0</v>
          </cell>
        </row>
        <row r="189">
          <cell r="A189">
            <v>44069</v>
          </cell>
          <cell r="D189">
            <v>0</v>
          </cell>
        </row>
        <row r="190">
          <cell r="A190">
            <v>44076</v>
          </cell>
          <cell r="D190">
            <v>0</v>
          </cell>
        </row>
        <row r="191">
          <cell r="A191">
            <v>44083</v>
          </cell>
          <cell r="D191">
            <v>0</v>
          </cell>
        </row>
        <row r="192">
          <cell r="A192">
            <v>44090</v>
          </cell>
          <cell r="D192">
            <v>0</v>
          </cell>
        </row>
        <row r="193">
          <cell r="A193">
            <v>44097</v>
          </cell>
          <cell r="D193">
            <v>0</v>
          </cell>
        </row>
        <row r="194">
          <cell r="A194">
            <v>44104</v>
          </cell>
          <cell r="D194">
            <v>0</v>
          </cell>
        </row>
        <row r="195">
          <cell r="A195">
            <v>44111</v>
          </cell>
          <cell r="D195">
            <v>0</v>
          </cell>
        </row>
        <row r="196">
          <cell r="A196">
            <v>44118</v>
          </cell>
          <cell r="D196">
            <v>0</v>
          </cell>
        </row>
        <row r="197">
          <cell r="A197">
            <v>44125</v>
          </cell>
          <cell r="D197">
            <v>0</v>
          </cell>
        </row>
        <row r="198">
          <cell r="A198">
            <v>44132</v>
          </cell>
          <cell r="D198">
            <v>0</v>
          </cell>
        </row>
        <row r="199">
          <cell r="A199">
            <v>44139</v>
          </cell>
          <cell r="D199">
            <v>0</v>
          </cell>
        </row>
        <row r="200">
          <cell r="A200">
            <v>44146</v>
          </cell>
          <cell r="D200">
            <v>0</v>
          </cell>
        </row>
        <row r="201">
          <cell r="A201">
            <v>44153</v>
          </cell>
          <cell r="D201">
            <v>0</v>
          </cell>
        </row>
        <row r="202">
          <cell r="A202">
            <v>44160</v>
          </cell>
          <cell r="D202">
            <v>0</v>
          </cell>
        </row>
        <row r="203">
          <cell r="A203">
            <v>44167</v>
          </cell>
          <cell r="D203">
            <v>0</v>
          </cell>
        </row>
        <row r="204">
          <cell r="A204">
            <v>44174</v>
          </cell>
          <cell r="D204">
            <v>0</v>
          </cell>
        </row>
        <row r="205">
          <cell r="A205">
            <v>44181</v>
          </cell>
          <cell r="D205">
            <v>0</v>
          </cell>
        </row>
        <row r="206">
          <cell r="A206">
            <v>44188</v>
          </cell>
          <cell r="D206">
            <v>0</v>
          </cell>
        </row>
        <row r="207">
          <cell r="A207">
            <v>44195</v>
          </cell>
          <cell r="D207">
            <v>0</v>
          </cell>
        </row>
        <row r="208">
          <cell r="A208">
            <v>44204</v>
          </cell>
          <cell r="D208">
            <v>0</v>
          </cell>
        </row>
        <row r="209">
          <cell r="A209">
            <v>44209</v>
          </cell>
          <cell r="D209">
            <v>0</v>
          </cell>
        </row>
        <row r="210">
          <cell r="A210">
            <v>44216</v>
          </cell>
          <cell r="D210">
            <v>0</v>
          </cell>
        </row>
        <row r="211">
          <cell r="A211">
            <v>44223</v>
          </cell>
          <cell r="D211">
            <v>0</v>
          </cell>
        </row>
        <row r="212">
          <cell r="A212">
            <v>44230</v>
          </cell>
          <cell r="D212">
            <v>0</v>
          </cell>
        </row>
        <row r="213">
          <cell r="A213">
            <v>44237</v>
          </cell>
          <cell r="D213">
            <v>0</v>
          </cell>
        </row>
        <row r="214">
          <cell r="A214">
            <v>44244</v>
          </cell>
          <cell r="D214">
            <v>0</v>
          </cell>
        </row>
        <row r="215">
          <cell r="A215">
            <v>44251</v>
          </cell>
          <cell r="D215">
            <v>0</v>
          </cell>
        </row>
        <row r="216">
          <cell r="A216">
            <v>44258</v>
          </cell>
          <cell r="D216">
            <v>0</v>
          </cell>
        </row>
        <row r="217">
          <cell r="A217">
            <v>44265</v>
          </cell>
          <cell r="D217">
            <v>0</v>
          </cell>
        </row>
        <row r="218">
          <cell r="A218">
            <v>44272</v>
          </cell>
          <cell r="D218">
            <v>0</v>
          </cell>
        </row>
        <row r="219">
          <cell r="A219">
            <v>44279</v>
          </cell>
          <cell r="D219">
            <v>0</v>
          </cell>
        </row>
        <row r="220">
          <cell r="A220">
            <v>44286</v>
          </cell>
          <cell r="D220">
            <v>0</v>
          </cell>
        </row>
        <row r="221">
          <cell r="A221">
            <v>44293</v>
          </cell>
          <cell r="D221">
            <v>0</v>
          </cell>
        </row>
        <row r="222">
          <cell r="A222">
            <v>44300</v>
          </cell>
          <cell r="D222">
            <v>0</v>
          </cell>
        </row>
        <row r="223">
          <cell r="A223">
            <v>44307</v>
          </cell>
          <cell r="D223">
            <v>0</v>
          </cell>
        </row>
        <row r="224">
          <cell r="A224">
            <v>44314</v>
          </cell>
          <cell r="D224">
            <v>0</v>
          </cell>
        </row>
        <row r="225">
          <cell r="A225">
            <v>44321</v>
          </cell>
          <cell r="D225">
            <v>0</v>
          </cell>
        </row>
        <row r="226">
          <cell r="A226">
            <v>44328</v>
          </cell>
          <cell r="D226">
            <v>0</v>
          </cell>
        </row>
        <row r="227">
          <cell r="A227">
            <v>44335</v>
          </cell>
          <cell r="D227">
            <v>0</v>
          </cell>
        </row>
        <row r="228">
          <cell r="A228">
            <v>44342</v>
          </cell>
          <cell r="D228">
            <v>0</v>
          </cell>
        </row>
        <row r="229">
          <cell r="A229">
            <v>44349</v>
          </cell>
          <cell r="D229">
            <v>0</v>
          </cell>
        </row>
        <row r="230">
          <cell r="A230">
            <v>44356</v>
          </cell>
          <cell r="D230">
            <v>0</v>
          </cell>
        </row>
        <row r="231">
          <cell r="A231">
            <v>44363</v>
          </cell>
          <cell r="D231">
            <v>0</v>
          </cell>
        </row>
        <row r="232">
          <cell r="A232">
            <v>44370</v>
          </cell>
          <cell r="D232">
            <v>0</v>
          </cell>
        </row>
        <row r="233">
          <cell r="A233">
            <v>44377</v>
          </cell>
          <cell r="D233">
            <v>0</v>
          </cell>
        </row>
        <row r="234">
          <cell r="A234">
            <v>44384</v>
          </cell>
          <cell r="D234">
            <v>0</v>
          </cell>
        </row>
        <row r="235">
          <cell r="A235">
            <v>44391</v>
          </cell>
          <cell r="D235">
            <v>0</v>
          </cell>
        </row>
        <row r="236">
          <cell r="A236">
            <v>44398</v>
          </cell>
          <cell r="D236">
            <v>0</v>
          </cell>
        </row>
        <row r="237">
          <cell r="A237">
            <v>44405</v>
          </cell>
          <cell r="D237">
            <v>0</v>
          </cell>
        </row>
        <row r="238">
          <cell r="A238">
            <v>44412</v>
          </cell>
          <cell r="D238">
            <v>0</v>
          </cell>
        </row>
        <row r="239">
          <cell r="A239">
            <v>44419</v>
          </cell>
          <cell r="D239">
            <v>0</v>
          </cell>
        </row>
        <row r="240">
          <cell r="A240">
            <v>44426</v>
          </cell>
          <cell r="D240">
            <v>0</v>
          </cell>
        </row>
        <row r="241">
          <cell r="A241">
            <v>44433</v>
          </cell>
          <cell r="D241">
            <v>0</v>
          </cell>
        </row>
        <row r="242">
          <cell r="A242">
            <v>44440</v>
          </cell>
          <cell r="D242">
            <v>0</v>
          </cell>
        </row>
        <row r="243">
          <cell r="A243">
            <v>44447</v>
          </cell>
          <cell r="D243">
            <v>0</v>
          </cell>
        </row>
        <row r="244">
          <cell r="A244">
            <v>44454</v>
          </cell>
          <cell r="D244">
            <v>0</v>
          </cell>
        </row>
        <row r="245">
          <cell r="A245">
            <v>44461</v>
          </cell>
          <cell r="D245">
            <v>0</v>
          </cell>
        </row>
        <row r="246">
          <cell r="A246">
            <v>44468</v>
          </cell>
          <cell r="D246">
            <v>0</v>
          </cell>
        </row>
        <row r="247">
          <cell r="A247">
            <v>44475</v>
          </cell>
          <cell r="D247">
            <v>0</v>
          </cell>
        </row>
        <row r="248">
          <cell r="A248">
            <v>44482</v>
          </cell>
          <cell r="D248">
            <v>0</v>
          </cell>
        </row>
        <row r="249">
          <cell r="A249">
            <v>44489</v>
          </cell>
          <cell r="D249">
            <v>0</v>
          </cell>
        </row>
        <row r="250">
          <cell r="A250">
            <v>44496</v>
          </cell>
          <cell r="D250">
            <v>0</v>
          </cell>
        </row>
        <row r="251">
          <cell r="A251">
            <v>44503</v>
          </cell>
          <cell r="D251">
            <v>0</v>
          </cell>
        </row>
        <row r="252">
          <cell r="A252">
            <v>44510</v>
          </cell>
          <cell r="D252">
            <v>0</v>
          </cell>
        </row>
        <row r="253">
          <cell r="A253">
            <v>44517</v>
          </cell>
          <cell r="D253">
            <v>0</v>
          </cell>
        </row>
        <row r="254">
          <cell r="A254">
            <v>44524</v>
          </cell>
          <cell r="D254">
            <v>0</v>
          </cell>
        </row>
        <row r="255">
          <cell r="A255">
            <v>44531</v>
          </cell>
          <cell r="D255">
            <v>0</v>
          </cell>
        </row>
        <row r="256">
          <cell r="A256">
            <v>44538</v>
          </cell>
          <cell r="D256">
            <v>0</v>
          </cell>
        </row>
        <row r="257">
          <cell r="A257">
            <v>44545</v>
          </cell>
          <cell r="D257">
            <v>0</v>
          </cell>
        </row>
        <row r="258">
          <cell r="A258">
            <v>44552</v>
          </cell>
          <cell r="D258">
            <v>0</v>
          </cell>
        </row>
        <row r="259">
          <cell r="A259">
            <v>44559</v>
          </cell>
          <cell r="D259">
            <v>0</v>
          </cell>
        </row>
        <row r="260">
          <cell r="A260">
            <v>44566</v>
          </cell>
          <cell r="D260">
            <v>0</v>
          </cell>
        </row>
        <row r="261">
          <cell r="A261">
            <v>44573</v>
          </cell>
          <cell r="D261">
            <v>0</v>
          </cell>
        </row>
        <row r="262">
          <cell r="A262">
            <v>44580</v>
          </cell>
          <cell r="D262">
            <v>0</v>
          </cell>
        </row>
        <row r="263">
          <cell r="A263">
            <v>44587</v>
          </cell>
          <cell r="D263">
            <v>0</v>
          </cell>
        </row>
        <row r="264">
          <cell r="A264">
            <v>44594</v>
          </cell>
          <cell r="D264">
            <v>0</v>
          </cell>
        </row>
        <row r="265">
          <cell r="A265">
            <v>44601</v>
          </cell>
          <cell r="D265">
            <v>0</v>
          </cell>
        </row>
        <row r="266">
          <cell r="A266">
            <v>44608</v>
          </cell>
          <cell r="D266">
            <v>0</v>
          </cell>
        </row>
        <row r="267">
          <cell r="A267">
            <v>44615</v>
          </cell>
          <cell r="D267">
            <v>0</v>
          </cell>
        </row>
        <row r="268">
          <cell r="A268">
            <v>44622</v>
          </cell>
          <cell r="D268">
            <v>0</v>
          </cell>
        </row>
        <row r="269">
          <cell r="A269">
            <v>44629</v>
          </cell>
          <cell r="D269">
            <v>0</v>
          </cell>
        </row>
        <row r="270">
          <cell r="A270">
            <v>44636</v>
          </cell>
          <cell r="D270">
            <v>0</v>
          </cell>
        </row>
        <row r="271">
          <cell r="A271">
            <v>44643</v>
          </cell>
          <cell r="D271">
            <v>0</v>
          </cell>
        </row>
        <row r="272">
          <cell r="A272">
            <v>44650</v>
          </cell>
          <cell r="D272">
            <v>0</v>
          </cell>
        </row>
        <row r="273">
          <cell r="A273">
            <v>0</v>
          </cell>
          <cell r="D273">
            <v>0</v>
          </cell>
        </row>
        <row r="274">
          <cell r="A274">
            <v>0</v>
          </cell>
          <cell r="D274">
            <v>0</v>
          </cell>
        </row>
        <row r="275">
          <cell r="A275">
            <v>0</v>
          </cell>
          <cell r="D275">
            <v>0</v>
          </cell>
        </row>
        <row r="276">
          <cell r="A276">
            <v>0</v>
          </cell>
          <cell r="D276">
            <v>0</v>
          </cell>
        </row>
        <row r="277">
          <cell r="A277">
            <v>0</v>
          </cell>
          <cell r="D277">
            <v>0</v>
          </cell>
        </row>
        <row r="278">
          <cell r="A278">
            <v>0</v>
          </cell>
          <cell r="D278">
            <v>0</v>
          </cell>
        </row>
        <row r="279">
          <cell r="A279">
            <v>0</v>
          </cell>
          <cell r="D279">
            <v>0</v>
          </cell>
        </row>
        <row r="280">
          <cell r="A280">
            <v>0</v>
          </cell>
          <cell r="D280">
            <v>0</v>
          </cell>
        </row>
        <row r="281">
          <cell r="A281">
            <v>0</v>
          </cell>
          <cell r="D281">
            <v>0</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glish"/>
      <sheetName val="Russian"/>
      <sheetName val="Armenian"/>
    </sheetNames>
    <sheetDataSet>
      <sheetData sheetId="0" refreshError="1"/>
      <sheetData sheetId="1" refreshError="1"/>
      <sheetData sheetId="2">
        <row r="5">
          <cell r="P5">
            <v>2.1</v>
          </cell>
          <cell r="U5">
            <v>1.4</v>
          </cell>
          <cell r="V5">
            <v>1.8</v>
          </cell>
          <cell r="W5">
            <v>2.7</v>
          </cell>
        </row>
        <row r="6">
          <cell r="P6">
            <v>3.5</v>
          </cell>
          <cell r="U6">
            <v>0.6</v>
          </cell>
          <cell r="V6">
            <v>-0.5</v>
          </cell>
          <cell r="W6">
            <v>0.5</v>
          </cell>
        </row>
        <row r="7">
          <cell r="P7">
            <v>-2</v>
          </cell>
          <cell r="U7">
            <v>1.2</v>
          </cell>
          <cell r="V7">
            <v>1</v>
          </cell>
          <cell r="W7">
            <v>0</v>
          </cell>
        </row>
        <row r="8">
          <cell r="P8">
            <v>8</v>
          </cell>
          <cell r="U8">
            <v>4.8</v>
          </cell>
          <cell r="V8">
            <v>3.4</v>
          </cell>
          <cell r="W8">
            <v>2.4</v>
          </cell>
        </row>
        <row r="9">
          <cell r="P9">
            <v>8.4</v>
          </cell>
          <cell r="U9">
            <v>6.3</v>
          </cell>
          <cell r="V9">
            <v>3.6</v>
          </cell>
          <cell r="W9">
            <v>2.2000000000000002</v>
          </cell>
        </row>
        <row r="10">
          <cell r="P10">
            <v>13.7</v>
          </cell>
          <cell r="U10">
            <v>4.8</v>
          </cell>
          <cell r="V10">
            <v>4.7</v>
          </cell>
          <cell r="W10">
            <v>4.4000000000000004</v>
          </cell>
        </row>
        <row r="11">
          <cell r="P11">
            <v>98.7</v>
          </cell>
          <cell r="U11">
            <v>78.400000000000006</v>
          </cell>
          <cell r="V11">
            <v>76</v>
          </cell>
          <cell r="W11">
            <v>76</v>
          </cell>
        </row>
        <row r="12">
          <cell r="P12">
            <v>8956</v>
          </cell>
          <cell r="U12">
            <v>8809.5</v>
          </cell>
          <cell r="V12">
            <v>9156</v>
          </cell>
          <cell r="W12">
            <v>9383.2000000000007</v>
          </cell>
        </row>
        <row r="13">
          <cell r="P13">
            <v>143.6</v>
          </cell>
          <cell r="U13">
            <v>127.9</v>
          </cell>
          <cell r="V13">
            <v>129.19999999999999</v>
          </cell>
          <cell r="W13">
            <v>132</v>
          </cell>
        </row>
        <row r="16">
          <cell r="P16">
            <v>8.3000000000000007</v>
          </cell>
          <cell r="U16">
            <v>0.4</v>
          </cell>
          <cell r="V16">
            <v>3.48</v>
          </cell>
          <cell r="W16">
            <v>3.87</v>
          </cell>
        </row>
        <row r="17">
          <cell r="P17">
            <v>8.6</v>
          </cell>
          <cell r="U17">
            <v>2.2074999999999996</v>
          </cell>
          <cell r="V17">
            <v>2.7825000000000002</v>
          </cell>
          <cell r="W17">
            <v>3.7225000000000001</v>
          </cell>
        </row>
        <row r="18">
          <cell r="P18">
            <v>8.9</v>
          </cell>
          <cell r="U18">
            <v>3.0314999999999999</v>
          </cell>
          <cell r="V18">
            <v>2.0994999999999999</v>
          </cell>
          <cell r="W18">
            <v>3.6175000000000002</v>
          </cell>
        </row>
        <row r="20">
          <cell r="P20">
            <v>8496.7999999999993</v>
          </cell>
          <cell r="U20">
            <v>9450.2726890231079</v>
          </cell>
          <cell r="V20">
            <v>10368.307221606832</v>
          </cell>
          <cell r="W20">
            <v>11311.408446484189</v>
          </cell>
        </row>
        <row r="21">
          <cell r="P21">
            <v>12.6</v>
          </cell>
          <cell r="U21">
            <v>6.9440765601536896</v>
          </cell>
          <cell r="V21">
            <v>5.4945873276437709</v>
          </cell>
          <cell r="W21">
            <v>5.0388615375481152</v>
          </cell>
        </row>
        <row r="23">
          <cell r="P23">
            <v>6.3</v>
          </cell>
          <cell r="U23">
            <v>4.5557566676826866</v>
          </cell>
          <cell r="V23">
            <v>7.4273469233269793</v>
          </cell>
          <cell r="W23">
            <v>6.4066078703258285</v>
          </cell>
        </row>
        <row r="24">
          <cell r="P24">
            <v>-0.7</v>
          </cell>
          <cell r="U24">
            <v>1.3383356188869868</v>
          </cell>
          <cell r="V24">
            <v>2.3756702937657934</v>
          </cell>
          <cell r="W24">
            <v>2.8127276271436585</v>
          </cell>
        </row>
        <row r="25">
          <cell r="P25">
            <v>19.100000000000001</v>
          </cell>
          <cell r="U25">
            <v>15.674009999422438</v>
          </cell>
          <cell r="V25">
            <v>9.7937777888502495</v>
          </cell>
          <cell r="W25">
            <v>6.1049299353298068</v>
          </cell>
        </row>
        <row r="26">
          <cell r="P26">
            <v>18.100000000000001</v>
          </cell>
          <cell r="U26">
            <v>7.8469372934442845</v>
          </cell>
          <cell r="V26">
            <v>4.8110736464950037</v>
          </cell>
          <cell r="W26">
            <v>4.7609302707449359</v>
          </cell>
        </row>
        <row r="27">
          <cell r="P27">
            <v>8.1999999999999993</v>
          </cell>
          <cell r="U27">
            <v>6.4870563779915358</v>
          </cell>
          <cell r="V27">
            <v>5.6243055582301906</v>
          </cell>
          <cell r="W27">
            <v>5.4246984702226655</v>
          </cell>
        </row>
        <row r="29">
          <cell r="P29">
            <v>7.7037000000000004</v>
          </cell>
          <cell r="U29">
            <v>6.0582838860583363</v>
          </cell>
          <cell r="V29">
            <v>4.072445153372013</v>
          </cell>
          <cell r="W29">
            <v>4.5975363542048067</v>
          </cell>
        </row>
        <row r="30">
          <cell r="P30">
            <v>6.5498000000000003</v>
          </cell>
          <cell r="U30">
            <v>8.1478853532058793</v>
          </cell>
          <cell r="V30">
            <v>2.0668218742568172</v>
          </cell>
          <cell r="W30">
            <v>3.4759222915801615</v>
          </cell>
        </row>
        <row r="31">
          <cell r="P31">
            <v>7.9568000000000003</v>
          </cell>
          <cell r="U31">
            <v>5.5999999999999801</v>
          </cell>
          <cell r="V31">
            <v>4.5000000000000142</v>
          </cell>
          <cell r="W31">
            <v>4.8</v>
          </cell>
        </row>
        <row r="32">
          <cell r="P32">
            <v>9.5074000000000005</v>
          </cell>
          <cell r="U32">
            <v>24.136559052198272</v>
          </cell>
          <cell r="V32">
            <v>5.5494451163469067</v>
          </cell>
          <cell r="W32">
            <v>8.4498934053125154</v>
          </cell>
        </row>
        <row r="33">
          <cell r="P33">
            <v>41.125</v>
          </cell>
          <cell r="U33">
            <v>54.25771367352786</v>
          </cell>
          <cell r="V33">
            <v>3.4919626817183911</v>
          </cell>
          <cell r="W33">
            <v>15.913617127209363</v>
          </cell>
        </row>
        <row r="34">
          <cell r="P34">
            <v>1.8617999999999999</v>
          </cell>
          <cell r="U34">
            <v>15.08667739755542</v>
          </cell>
          <cell r="V34">
            <v>6.407524415348604</v>
          </cell>
          <cell r="W34">
            <v>4.8</v>
          </cell>
        </row>
        <row r="35">
          <cell r="P35">
            <v>54.4</v>
          </cell>
          <cell r="U35">
            <v>18.7</v>
          </cell>
          <cell r="V35">
            <v>-2.9</v>
          </cell>
          <cell r="W35">
            <v>4.4000000000000004</v>
          </cell>
        </row>
        <row r="36">
          <cell r="P36">
            <v>33.799999999999997</v>
          </cell>
          <cell r="U36">
            <v>22.1</v>
          </cell>
          <cell r="V36">
            <v>-4.5</v>
          </cell>
          <cell r="W36">
            <v>4.5999999999999996</v>
          </cell>
        </row>
        <row r="38">
          <cell r="P38">
            <v>-2016.1</v>
          </cell>
          <cell r="U38">
            <v>-2088.3000000000002</v>
          </cell>
          <cell r="V38">
            <v>-1899.7</v>
          </cell>
          <cell r="W38">
            <v>-1953.7</v>
          </cell>
        </row>
        <row r="39">
          <cell r="P39">
            <v>1429.4</v>
          </cell>
          <cell r="U39">
            <v>1384.9</v>
          </cell>
          <cell r="V39">
            <v>1243.3</v>
          </cell>
          <cell r="W39">
            <v>1228.2</v>
          </cell>
        </row>
        <row r="40">
          <cell r="P40">
            <v>1630.5</v>
          </cell>
          <cell r="U40">
            <v>1075.9000000000001</v>
          </cell>
          <cell r="V40">
            <v>1102.3</v>
          </cell>
          <cell r="W40">
            <v>1030.4000000000001</v>
          </cell>
        </row>
        <row r="41">
          <cell r="P41">
            <v>14.8</v>
          </cell>
          <cell r="U41">
            <v>-408.3</v>
          </cell>
          <cell r="V41">
            <v>-348.9</v>
          </cell>
          <cell r="W41">
            <v>-449.9</v>
          </cell>
        </row>
        <row r="42">
          <cell r="P42">
            <v>-3</v>
          </cell>
          <cell r="U42">
            <v>-2.9</v>
          </cell>
          <cell r="V42">
            <v>-2.9</v>
          </cell>
          <cell r="W42">
            <v>-2.9</v>
          </cell>
        </row>
        <row r="43">
          <cell r="P43">
            <v>7.3</v>
          </cell>
          <cell r="U43">
            <v>5.7</v>
          </cell>
          <cell r="V43">
            <v>5.5</v>
          </cell>
          <cell r="W43">
            <v>5</v>
          </cell>
        </row>
        <row r="44">
          <cell r="P44">
            <v>8.3000000000000007</v>
          </cell>
          <cell r="U44">
            <v>4.5</v>
          </cell>
          <cell r="V44">
            <v>4.8</v>
          </cell>
          <cell r="W44">
            <v>4.2</v>
          </cell>
        </row>
        <row r="45">
          <cell r="P45">
            <v>0.1</v>
          </cell>
          <cell r="U45">
            <v>-1.7</v>
          </cell>
          <cell r="V45">
            <v>-1.5</v>
          </cell>
          <cell r="W45">
            <v>-1.8</v>
          </cell>
        </row>
        <row r="47">
          <cell r="P47">
            <v>2046</v>
          </cell>
          <cell r="U47">
            <v>2366.4</v>
          </cell>
          <cell r="V47">
            <v>2630.4</v>
          </cell>
          <cell r="W47">
            <v>2968.6</v>
          </cell>
        </row>
        <row r="48">
          <cell r="P48">
            <v>1926</v>
          </cell>
          <cell r="U48">
            <v>2248</v>
          </cell>
          <cell r="V48">
            <v>2553</v>
          </cell>
          <cell r="W48">
            <v>2898</v>
          </cell>
        </row>
        <row r="49">
          <cell r="P49">
            <v>2243.5</v>
          </cell>
          <cell r="U49">
            <v>2541</v>
          </cell>
          <cell r="V49">
            <v>2846</v>
          </cell>
          <cell r="W49">
            <v>3190</v>
          </cell>
        </row>
        <row r="50">
          <cell r="P50">
            <v>-197.5</v>
          </cell>
          <cell r="U50">
            <v>-174.59999999999991</v>
          </cell>
          <cell r="V50">
            <v>-215.59999999999991</v>
          </cell>
          <cell r="W50">
            <v>-221.40000000000009</v>
          </cell>
        </row>
        <row r="51">
          <cell r="P51">
            <v>24.079653516618023</v>
          </cell>
          <cell r="U51">
            <v>25.040547271706497</v>
          </cell>
          <cell r="V51">
            <v>25.369618625096575</v>
          </cell>
          <cell r="W51">
            <v>26.244300292442365</v>
          </cell>
        </row>
        <row r="52">
          <cell r="P52">
            <v>22.66735712268148</v>
          </cell>
          <cell r="U52">
            <v>23.787673371702251</v>
          </cell>
          <cell r="V52">
            <v>24.623112967560658</v>
          </cell>
          <cell r="W52">
            <v>25.62015166997843</v>
          </cell>
        </row>
        <row r="53">
          <cell r="P53">
            <v>26.404057998305248</v>
          </cell>
          <cell r="U53">
            <v>26.888113006003302</v>
          </cell>
          <cell r="V53">
            <v>27.449032317147527</v>
          </cell>
          <cell r="W53">
            <v>28.201616227477981</v>
          </cell>
        </row>
        <row r="54">
          <cell r="P54">
            <v>-2.3244044816872247</v>
          </cell>
          <cell r="U54">
            <v>-1.8475657342968042</v>
          </cell>
          <cell r="V54">
            <v>-2.0794136920509523</v>
          </cell>
          <cell r="W54">
            <v>-1.9573159350356164</v>
          </cell>
        </row>
        <row r="56">
          <cell r="P56">
            <v>16.103866143720055</v>
          </cell>
        </row>
        <row r="57">
          <cell r="P57">
            <v>13.435636894517145</v>
          </cell>
        </row>
        <row r="58">
          <cell r="P58">
            <v>4.4873947487400017</v>
          </cell>
        </row>
        <row r="59">
          <cell r="P59">
            <v>435.67</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63102353" displayName="Table163102353" ref="A1:AD60" totalsRowShown="0" headerRowDxfId="107" dataDxfId="106" tableBorderDxfId="105">
  <tableColumns count="30">
    <tableColumn id="1" xr3:uid="{00000000-0010-0000-0000-000001000000}" name="List!A1" dataDxfId="104"/>
    <tableColumn id="2" xr3:uid="{00000000-0010-0000-0000-000002000000}" name="-90" dataDxfId="103"/>
    <tableColumn id="3" xr3:uid="{00000000-0010-0000-0000-000003000000}" name="-80" dataDxfId="102"/>
    <tableColumn id="4" xr3:uid="{00000000-0010-0000-0000-000004000000}" name="-70" dataDxfId="101"/>
    <tableColumn id="5" xr3:uid="{00000000-0010-0000-0000-000005000000}" name="-60" dataDxfId="100"/>
    <tableColumn id="6" xr3:uid="{00000000-0010-0000-0000-000006000000}" name="-50" dataDxfId="99"/>
    <tableColumn id="7" xr3:uid="{00000000-0010-0000-0000-000007000000}" name="-40" dataDxfId="98"/>
    <tableColumn id="8" xr3:uid="{00000000-0010-0000-0000-000008000000}" name="-30" dataDxfId="97"/>
    <tableColumn id="9" xr3:uid="{00000000-0010-0000-0000-000009000000}" name="-20" dataDxfId="96"/>
    <tableColumn id="10" xr3:uid="{00000000-0010-0000-0000-00000A000000}" name="-10" dataDxfId="95"/>
    <tableColumn id="11" xr3:uid="{00000000-0010-0000-0000-00000B000000}" name="10" dataDxfId="94"/>
    <tableColumn id="12" xr3:uid="{00000000-0010-0000-0000-00000C000000}" name="20" dataDxfId="93"/>
    <tableColumn id="13" xr3:uid="{00000000-0010-0000-0000-00000D000000}" name="30" dataDxfId="92"/>
    <tableColumn id="14" xr3:uid="{00000000-0010-0000-0000-00000E000000}" name="40" dataDxfId="91"/>
    <tableColumn id="15" xr3:uid="{00000000-0010-0000-0000-00000F000000}" name="50" dataDxfId="90"/>
    <tableColumn id="16" xr3:uid="{00000000-0010-0000-0000-000010000000}" name="60" dataDxfId="89"/>
    <tableColumn id="17" xr3:uid="{00000000-0010-0000-0000-000011000000}" name="70" dataDxfId="88"/>
    <tableColumn id="18" xr3:uid="{00000000-0010-0000-0000-000012000000}" name="80" dataDxfId="87"/>
    <tableColumn id="19" xr3:uid="{00000000-0010-0000-0000-000013000000}" name="90" dataDxfId="86"/>
    <tableColumn id="20" xr3:uid="{00000000-0010-0000-0000-000014000000}" name="Column1" dataDxfId="85"/>
    <tableColumn id="21" xr3:uid="{00000000-0010-0000-0000-000015000000}" name="Column2" dataDxfId="84"/>
    <tableColumn id="22" xr3:uid="{00000000-0010-0000-0000-000016000000}" name="Column3" dataDxfId="83"/>
    <tableColumn id="23" xr3:uid="{00000000-0010-0000-0000-000017000000}" name="Current quarter's scenario" dataDxfId="82"/>
    <tableColumn id="25" xr3:uid="{00000000-0010-0000-0000-000019000000}" name="Actual inflation" dataDxfId="81"/>
    <tableColumn id="24" xr3:uid="{00000000-0010-0000-0000-000018000000}" name="Previous quarter's scenario" dataDxfId="80"/>
    <tableColumn id="26" xr3:uid="{00000000-0010-0000-0000-00001A000000}" name="Lower part" dataDxfId="79"/>
    <tableColumn id="28" xr3:uid="{00000000-0010-0000-0000-00001C000000}" name="Target" dataDxfId="78"/>
    <tableColumn id="27" xr3:uid="{00000000-0010-0000-0000-00001B000000}" name="Upper part" dataDxfId="77"/>
    <tableColumn id="29" xr3:uid="{00000000-0010-0000-0000-00001D000000}" name="Column4" dataDxfId="76"/>
    <tableColumn id="30" xr3:uid="{00000000-0010-0000-0000-00001E000000}" name="Column5" dataDxfId="7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1631023536" displayName="Table1631023536" ref="A1:AD60" totalsRowShown="0" headerRowDxfId="74" dataDxfId="73" tableBorderDxfId="72">
  <tableColumns count="30">
    <tableColumn id="1" xr3:uid="{00000000-0010-0000-0100-000001000000}" name="List!A1" dataDxfId="71"/>
    <tableColumn id="2" xr3:uid="{00000000-0010-0000-0100-000002000000}" name="-90" dataDxfId="70"/>
    <tableColumn id="3" xr3:uid="{00000000-0010-0000-0100-000003000000}" name="-80" dataDxfId="69"/>
    <tableColumn id="4" xr3:uid="{00000000-0010-0000-0100-000004000000}" name="-70" dataDxfId="68"/>
    <tableColumn id="5" xr3:uid="{00000000-0010-0000-0100-000005000000}" name="-60" dataDxfId="67"/>
    <tableColumn id="6" xr3:uid="{00000000-0010-0000-0100-000006000000}" name="-50" dataDxfId="66"/>
    <tableColumn id="7" xr3:uid="{00000000-0010-0000-0100-000007000000}" name="-40" dataDxfId="65"/>
    <tableColumn id="8" xr3:uid="{00000000-0010-0000-0100-000008000000}" name="-30" dataDxfId="64"/>
    <tableColumn id="9" xr3:uid="{00000000-0010-0000-0100-000009000000}" name="-20" dataDxfId="63"/>
    <tableColumn id="10" xr3:uid="{00000000-0010-0000-0100-00000A000000}" name="-10" dataDxfId="62"/>
    <tableColumn id="11" xr3:uid="{00000000-0010-0000-0100-00000B000000}" name="10" dataDxfId="61"/>
    <tableColumn id="12" xr3:uid="{00000000-0010-0000-0100-00000C000000}" name="20" dataDxfId="60"/>
    <tableColumn id="13" xr3:uid="{00000000-0010-0000-0100-00000D000000}" name="30" dataDxfId="59"/>
    <tableColumn id="14" xr3:uid="{00000000-0010-0000-0100-00000E000000}" name="40" dataDxfId="58"/>
    <tableColumn id="15" xr3:uid="{00000000-0010-0000-0100-00000F000000}" name="50" dataDxfId="57"/>
    <tableColumn id="16" xr3:uid="{00000000-0010-0000-0100-000010000000}" name="60" dataDxfId="56"/>
    <tableColumn id="17" xr3:uid="{00000000-0010-0000-0100-000011000000}" name="70" dataDxfId="55"/>
    <tableColumn id="18" xr3:uid="{00000000-0010-0000-0100-000012000000}" name="80" dataDxfId="54"/>
    <tableColumn id="19" xr3:uid="{00000000-0010-0000-0100-000013000000}" name="90" dataDxfId="53"/>
    <tableColumn id="20" xr3:uid="{00000000-0010-0000-0100-000014000000}" name="Column1" dataDxfId="52"/>
    <tableColumn id="21" xr3:uid="{00000000-0010-0000-0100-000015000000}" name="Column2" dataDxfId="51"/>
    <tableColumn id="22" xr3:uid="{00000000-0010-0000-0100-000016000000}" name="Column3" dataDxfId="50"/>
    <tableColumn id="23" xr3:uid="{00000000-0010-0000-0100-000017000000}" name="Current quarter's scenario" dataDxfId="49"/>
    <tableColumn id="25" xr3:uid="{00000000-0010-0000-0100-000019000000}" name="Actual inflation" dataDxfId="48"/>
    <tableColumn id="24" xr3:uid="{00000000-0010-0000-0100-000018000000}" name="Previous quarter's scenario" dataDxfId="47"/>
    <tableColumn id="26" xr3:uid="{00000000-0010-0000-0100-00001A000000}" name="Lower part" dataDxfId="46"/>
    <tableColumn id="28" xr3:uid="{00000000-0010-0000-0100-00001C000000}" name="Target" dataDxfId="45"/>
    <tableColumn id="27" xr3:uid="{00000000-0010-0000-0100-00001B000000}" name="Upper part" dataDxfId="44"/>
    <tableColumn id="29" xr3:uid="{00000000-0010-0000-0100-00001D000000}" name="Column4" dataDxfId="43"/>
    <tableColumn id="30" xr3:uid="{00000000-0010-0000-0100-00001E000000}" name="Column5" dataDxfId="4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6A045C7-9C03-46C0-9379-83CA53275556}" name="Table174" displayName="Table174" ref="A1:G37" totalsRowShown="0" headerRowDxfId="41" dataDxfId="40" tableBorderDxfId="39">
  <tableColumns count="7">
    <tableColumn id="1" xr3:uid="{00000000-0010-0000-0200-000001000000}" name="List!A1" dataDxfId="38"/>
    <tableColumn id="2" xr3:uid="{00000000-0010-0000-0200-000002000000}" name="Q2, 2022 scenario" dataDxfId="37" dataCellStyle="Обычный 2"/>
    <tableColumn id="7" xr3:uid="{00000000-0010-0000-0200-000007000000}" name="Q3, 2022 scenario" dataDxfId="36" dataCellStyle="Обычный 2"/>
    <tableColumn id="11" xr3:uid="{00000000-0010-0000-0200-00000B000000}" name="Q4, 2022 scenario" dataDxfId="35" dataCellStyle="Обычный 2"/>
    <tableColumn id="12" xr3:uid="{00000000-0010-0000-0200-00000C000000}" name="Q1, 2023 scenario 2" dataDxfId="34" dataCellStyle="Обычный 2"/>
    <tableColumn id="10" xr3:uid="{00000000-0010-0000-0200-00000A000000}" name="Actual inflation" dataDxfId="33" dataCellStyle="Обычный 2"/>
    <tableColumn id="3" xr3:uid="{00000000-0010-0000-0200-000003000000}" name="12-month core inflation" dataDxfId="3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184EA68-2666-414A-A89C-296BC286E24B}" name="Table1712" displayName="Table1712" ref="A1:J136" totalsRowShown="0" headerRowDxfId="31" dataDxfId="30">
  <tableColumns count="10">
    <tableColumn id="1" xr3:uid="{00000000-0010-0000-0300-000001000000}" name="List!A1" dataDxfId="29"/>
    <tableColumn id="2" xr3:uid="{00000000-0010-0000-0300-000002000000}" name="Deposit" dataDxfId="28"/>
    <tableColumn id="3" xr3:uid="{00000000-0010-0000-0300-000003000000}" name="Deposit auctions" dataDxfId="27"/>
    <tableColumn id="4" xr3:uid="{00000000-0010-0000-0300-000004000000}" name="Reverse repo" dataDxfId="26"/>
    <tableColumn id="5" xr3:uid="{00000000-0010-0000-0300-000005000000}" name="Foreign curreny swap (attraction)" dataDxfId="25"/>
    <tableColumn id="6" xr3:uid="{00000000-0010-0000-0300-000006000000}" name="Repo (up to 7 days)" dataDxfId="24"/>
    <tableColumn id="7" xr3:uid="{00000000-0010-0000-0300-000007000000}" name="Lombard repo" dataDxfId="23"/>
    <tableColumn id="8" xr3:uid="{00000000-0010-0000-0300-000008000000}" name="Structural repo (91-day)" dataDxfId="22"/>
    <tableColumn id="9" xr3:uid="{00000000-0010-0000-0300-000009000000}" name="Foreign currency swap (allocation)" dataDxfId="21"/>
    <tableColumn id="10" xr3:uid="{00000000-0010-0000-0300-00000A000000}" name="Liquidity, net" dataDxfId="2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0E3931E-EC49-4731-B5E6-BFC0EDF4C42F}" name="Table1410" displayName="Table1410" ref="A1:F17" totalsRowCount="1" headerRowDxfId="19" dataDxfId="18">
  <tableColumns count="6">
    <tableColumn id="1" xr3:uid="{00000000-0010-0000-0400-000001000000}" name="List!A1" dataDxfId="11" totalsRowDxfId="5"/>
    <tableColumn id="4" xr3:uid="{00000000-0010-0000-0400-000004000000}" name="29-Jan-21" dataDxfId="10" totalsRowDxfId="4" dataCellStyle="Normal 2" totalsRowCellStyle="Normal 2"/>
    <tableColumn id="2" xr3:uid="{00000000-0010-0000-0400-000002000000}" name="30-Dec-21" dataDxfId="9" totalsRowDxfId="3" dataCellStyle="Normal 2" totalsRowCellStyle="Normal 2"/>
    <tableColumn id="5" xr3:uid="{00000000-0010-0000-0400-000005000000}" name="31-Mar-22" dataDxfId="8" totalsRowDxfId="2" dataCellStyle="Normal 2" totalsRowCellStyle="Normal 2"/>
    <tableColumn id="6" xr3:uid="{00000000-0010-0000-0400-000006000000}" name="30-Dec-22" totalsRowFunction="custom" dataDxfId="7" totalsRowDxfId="1" dataCellStyle="Normal 2" totalsRowCellStyle="Normal 2">
      <totalsRowFormula>F16-F2</totalsRowFormula>
    </tableColumn>
    <tableColumn id="3" xr3:uid="{00000000-0010-0000-0400-000003000000}" name="31-Mar-23" dataDxfId="6" totalsRowDxfId="0" dataCellStyle="Normal 2" totalsRowCellStyle="Normal 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62B9C36-B0BB-4FAE-9E6A-C2DA398CE396}" name="Table11113" displayName="Table11113" ref="A1:D756" totalsRowShown="0" headerRowDxfId="17" dataDxfId="16">
  <tableColumns count="4">
    <tableColumn id="1" xr3:uid="{00000000-0010-0000-0600-000001000000}" name="List!A1" dataDxfId="15"/>
    <tableColumn id="5" xr3:uid="{00000000-0010-0000-0600-000005000000}" name="USD/AMD" dataDxfId="14" dataCellStyle="Normal 32 3"/>
    <tableColumn id="6" xr3:uid="{00000000-0010-0000-0600-000006000000}" name="EUR/AMD" dataDxfId="13" dataCellStyle="Normal 32 3"/>
    <tableColumn id="2" xr3:uid="{00000000-0010-0000-0600-000002000000}" name="RUB/AMD" dataDxfId="1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w="28575">
          <a:solidFill>
            <a:sysClr val="windowText" lastClr="000000"/>
          </a:solidFill>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3.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1.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2.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3.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5.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2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30.bin"/></Relationships>
</file>

<file path=xl/worksheets/_rels/sheet5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58.xml"/></Relationships>
</file>

<file path=xl/worksheets/_rels/sheet53.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59.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5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64.xml"/></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G72"/>
  <sheetViews>
    <sheetView topLeftCell="A49" zoomScale="110" zoomScaleNormal="110" workbookViewId="0">
      <selection activeCell="B70" sqref="B70"/>
    </sheetView>
  </sheetViews>
  <sheetFormatPr defaultColWidth="8.88671875" defaultRowHeight="13.5"/>
  <cols>
    <col min="1" max="1" width="11.44140625" style="3" customWidth="1"/>
    <col min="2" max="2" width="123.44140625" style="3" bestFit="1" customWidth="1"/>
    <col min="3" max="5" width="8.88671875" style="3"/>
    <col min="6" max="8" width="0" style="3" hidden="1" customWidth="1"/>
    <col min="9" max="9" width="14.88671875" style="3" customWidth="1"/>
    <col min="10" max="16384" width="8.88671875" style="3"/>
  </cols>
  <sheetData>
    <row r="1" spans="1:5">
      <c r="A1" s="1"/>
      <c r="B1" s="1" t="s">
        <v>497</v>
      </c>
    </row>
    <row r="2" spans="1:5">
      <c r="A2" s="1"/>
      <c r="B2" s="1"/>
    </row>
    <row r="3" spans="1:5" ht="20.100000000000001" customHeight="1">
      <c r="A3" s="44" t="s">
        <v>847</v>
      </c>
      <c r="B3" s="62" t="s">
        <v>903</v>
      </c>
    </row>
    <row r="4" spans="1:5" s="5" customFormat="1" ht="20.100000000000001" customHeight="1">
      <c r="A4" s="44" t="s">
        <v>848</v>
      </c>
      <c r="B4" s="308" t="s">
        <v>907</v>
      </c>
      <c r="C4" s="46"/>
      <c r="D4" s="46"/>
      <c r="E4" s="46"/>
    </row>
    <row r="5" spans="1:5" ht="20.100000000000001" customHeight="1">
      <c r="A5" s="44" t="s">
        <v>849</v>
      </c>
      <c r="B5" s="45" t="s">
        <v>498</v>
      </c>
    </row>
    <row r="6" spans="1:5" ht="20.100000000000001" customHeight="1">
      <c r="A6" s="44" t="s">
        <v>850</v>
      </c>
      <c r="B6" s="45" t="s">
        <v>558</v>
      </c>
    </row>
    <row r="7" spans="1:5" ht="20.100000000000001" customHeight="1">
      <c r="A7" s="44" t="s">
        <v>851</v>
      </c>
      <c r="B7" s="45" t="s">
        <v>556</v>
      </c>
    </row>
    <row r="8" spans="1:5" ht="20.100000000000001" customHeight="1">
      <c r="A8" s="44" t="s">
        <v>852</v>
      </c>
      <c r="B8" s="45" t="s">
        <v>499</v>
      </c>
    </row>
    <row r="9" spans="1:5" ht="20.100000000000001" customHeight="1">
      <c r="A9" s="44" t="s">
        <v>853</v>
      </c>
      <c r="B9" s="45" t="s">
        <v>500</v>
      </c>
    </row>
    <row r="10" spans="1:5" ht="20.100000000000001" customHeight="1">
      <c r="A10" s="44" t="s">
        <v>854</v>
      </c>
      <c r="B10" s="45" t="s">
        <v>501</v>
      </c>
    </row>
    <row r="11" spans="1:5" ht="20.100000000000001" customHeight="1">
      <c r="A11" s="44" t="s">
        <v>855</v>
      </c>
      <c r="B11" s="45" t="s">
        <v>502</v>
      </c>
    </row>
    <row r="12" spans="1:5" ht="20.100000000000001" customHeight="1">
      <c r="A12" s="44" t="s">
        <v>856</v>
      </c>
      <c r="B12" s="45" t="s">
        <v>503</v>
      </c>
    </row>
    <row r="13" spans="1:5" ht="20.100000000000001" customHeight="1">
      <c r="A13" s="44" t="s">
        <v>857</v>
      </c>
      <c r="B13" s="45" t="s">
        <v>504</v>
      </c>
    </row>
    <row r="14" spans="1:5" ht="20.100000000000001" customHeight="1">
      <c r="A14" s="44" t="s">
        <v>858</v>
      </c>
      <c r="B14" s="45" t="s">
        <v>505</v>
      </c>
    </row>
    <row r="15" spans="1:5" ht="20.100000000000001" customHeight="1">
      <c r="A15" s="44" t="s">
        <v>859</v>
      </c>
      <c r="B15" s="45" t="s">
        <v>571</v>
      </c>
    </row>
    <row r="16" spans="1:5" ht="20.100000000000001" customHeight="1">
      <c r="A16" s="44" t="s">
        <v>860</v>
      </c>
      <c r="B16" s="45" t="s">
        <v>506</v>
      </c>
    </row>
    <row r="17" spans="1:1011 1036:2036 2061:3061 3086:4086 4111:5111 5136:6136 6161:7161 7186:8186 8211:9211 9236:10236 10261:11261 11286:12286 12311:13311 13336:14336 14361:15336 15361:16361" ht="20.100000000000001" customHeight="1">
      <c r="A17" s="44" t="s">
        <v>861</v>
      </c>
      <c r="B17" s="45" t="s">
        <v>507</v>
      </c>
    </row>
    <row r="18" spans="1:1011 1036:2036 2061:3061 3086:4086 4111:5111 5136:6136 6161:7161 7186:8186 8211:9211 9236:10236 10261:11261 11286:12286 12311:13311 13336:14336 14361:15336 15361:16361" ht="20.100000000000001" customHeight="1">
      <c r="A18" s="44" t="s">
        <v>862</v>
      </c>
      <c r="B18" s="62" t="s">
        <v>551</v>
      </c>
      <c r="AJ18" s="4"/>
      <c r="BI18" s="4"/>
      <c r="CH18" s="4"/>
      <c r="DG18" s="4"/>
      <c r="EF18" s="4"/>
      <c r="FE18" s="4"/>
      <c r="GD18" s="4"/>
      <c r="HC18" s="4"/>
      <c r="IB18" s="4"/>
      <c r="JA18" s="4"/>
      <c r="JZ18" s="4"/>
      <c r="KY18" s="4"/>
      <c r="LX18" s="4"/>
      <c r="MW18" s="4"/>
      <c r="NV18" s="4"/>
      <c r="OU18" s="4"/>
      <c r="PT18" s="4"/>
      <c r="QS18" s="4"/>
      <c r="RR18" s="4"/>
      <c r="SQ18" s="4"/>
      <c r="TP18" s="4"/>
      <c r="UO18" s="4"/>
      <c r="VN18" s="4"/>
      <c r="WM18" s="4"/>
      <c r="XL18" s="4"/>
      <c r="YK18" s="4"/>
      <c r="ZJ18" s="4"/>
      <c r="AAI18" s="4"/>
      <c r="ABH18" s="4"/>
      <c r="ACG18" s="4"/>
      <c r="ADF18" s="4"/>
      <c r="AEE18" s="4"/>
      <c r="AFD18" s="4"/>
      <c r="AGC18" s="4"/>
      <c r="AHB18" s="4"/>
      <c r="AIA18" s="4"/>
      <c r="AIZ18" s="4"/>
      <c r="AJY18" s="4"/>
      <c r="AKX18" s="4"/>
      <c r="ALW18" s="4"/>
      <c r="AMV18" s="4"/>
      <c r="ANU18" s="4"/>
      <c r="AOT18" s="4"/>
      <c r="APS18" s="4"/>
      <c r="AQR18" s="4"/>
      <c r="ARQ18" s="4"/>
      <c r="ASP18" s="4"/>
      <c r="ATO18" s="4"/>
      <c r="AUN18" s="4"/>
      <c r="AVM18" s="4"/>
      <c r="AWL18" s="4"/>
      <c r="AXK18" s="4"/>
      <c r="AYJ18" s="4"/>
      <c r="AZI18" s="4"/>
      <c r="BAH18" s="4"/>
      <c r="BBG18" s="4"/>
      <c r="BCF18" s="4"/>
      <c r="BDE18" s="4"/>
      <c r="BED18" s="4"/>
      <c r="BFC18" s="4"/>
      <c r="BGB18" s="4"/>
      <c r="BHA18" s="4"/>
      <c r="BHZ18" s="4"/>
      <c r="BIY18" s="4"/>
      <c r="BJX18" s="4"/>
      <c r="BKW18" s="4"/>
      <c r="BLV18" s="4"/>
      <c r="BMU18" s="4"/>
      <c r="BNT18" s="4"/>
      <c r="BOS18" s="4"/>
      <c r="BPR18" s="4"/>
      <c r="BQQ18" s="4"/>
      <c r="BRP18" s="4"/>
      <c r="BSO18" s="4"/>
      <c r="BTN18" s="4"/>
      <c r="BUM18" s="4"/>
      <c r="BVL18" s="4"/>
      <c r="BWK18" s="4"/>
      <c r="BXJ18" s="4"/>
      <c r="BYI18" s="4"/>
      <c r="BZH18" s="4"/>
      <c r="CAG18" s="4"/>
      <c r="CBF18" s="4"/>
      <c r="CCE18" s="4"/>
      <c r="CDD18" s="4"/>
      <c r="CEC18" s="4"/>
      <c r="CFB18" s="4"/>
      <c r="CGA18" s="4"/>
      <c r="CGZ18" s="4"/>
      <c r="CHY18" s="4"/>
      <c r="CIX18" s="4"/>
      <c r="CJW18" s="4"/>
      <c r="CKV18" s="4"/>
      <c r="CLU18" s="4"/>
      <c r="CMT18" s="4"/>
      <c r="CNS18" s="4"/>
      <c r="COR18" s="4"/>
      <c r="CPQ18" s="4"/>
      <c r="CQP18" s="4"/>
      <c r="CRO18" s="4"/>
      <c r="CSN18" s="4"/>
      <c r="CTM18" s="4"/>
      <c r="CUL18" s="4"/>
      <c r="CVK18" s="4"/>
      <c r="CWJ18" s="4"/>
      <c r="CXI18" s="4"/>
      <c r="CYH18" s="4"/>
      <c r="CZG18" s="4"/>
      <c r="DAF18" s="4"/>
      <c r="DBE18" s="4"/>
      <c r="DCD18" s="4"/>
      <c r="DDC18" s="4"/>
      <c r="DEB18" s="4"/>
      <c r="DFA18" s="4"/>
      <c r="DFZ18" s="4"/>
      <c r="DGY18" s="4"/>
      <c r="DHX18" s="4"/>
      <c r="DIW18" s="4"/>
      <c r="DJV18" s="4"/>
      <c r="DKU18" s="4"/>
      <c r="DLT18" s="4"/>
      <c r="DMS18" s="4"/>
      <c r="DNR18" s="4"/>
      <c r="DOQ18" s="4"/>
      <c r="DPP18" s="4"/>
      <c r="DQO18" s="4"/>
      <c r="DRN18" s="4"/>
      <c r="DSM18" s="4"/>
      <c r="DTL18" s="4"/>
      <c r="DUK18" s="4"/>
      <c r="DVJ18" s="4"/>
      <c r="DWI18" s="4"/>
      <c r="DXH18" s="4"/>
      <c r="DYG18" s="4"/>
      <c r="DZF18" s="4"/>
      <c r="EAE18" s="4"/>
      <c r="EBD18" s="4"/>
      <c r="ECC18" s="4"/>
      <c r="EDB18" s="4"/>
      <c r="EEA18" s="4"/>
      <c r="EEZ18" s="4"/>
      <c r="EFY18" s="4"/>
      <c r="EGX18" s="4"/>
      <c r="EHW18" s="4"/>
      <c r="EIV18" s="4"/>
      <c r="EJU18" s="4"/>
      <c r="EKT18" s="4"/>
      <c r="ELS18" s="4"/>
      <c r="EMR18" s="4"/>
      <c r="ENQ18" s="4"/>
      <c r="EOP18" s="4"/>
      <c r="EPO18" s="4"/>
      <c r="EQN18" s="4"/>
      <c r="ERM18" s="4"/>
      <c r="ESL18" s="4"/>
      <c r="ETK18" s="4"/>
      <c r="EUJ18" s="4"/>
      <c r="EVI18" s="4"/>
      <c r="EWH18" s="4"/>
      <c r="EXG18" s="4"/>
      <c r="EYF18" s="4"/>
      <c r="EZE18" s="4"/>
      <c r="FAD18" s="4"/>
      <c r="FBC18" s="4"/>
      <c r="FCB18" s="4"/>
      <c r="FDA18" s="4"/>
      <c r="FDZ18" s="4"/>
      <c r="FEY18" s="4"/>
      <c r="FFX18" s="4"/>
      <c r="FGW18" s="4"/>
      <c r="FHV18" s="4"/>
      <c r="FIU18" s="4"/>
      <c r="FJT18" s="4"/>
      <c r="FKS18" s="4"/>
      <c r="FLR18" s="4"/>
      <c r="FMQ18" s="4"/>
      <c r="FNP18" s="4"/>
      <c r="FOO18" s="4"/>
      <c r="FPN18" s="4"/>
      <c r="FQM18" s="4"/>
      <c r="FRL18" s="4"/>
      <c r="FSK18" s="4"/>
      <c r="FTJ18" s="4"/>
      <c r="FUI18" s="4"/>
      <c r="FVH18" s="4"/>
      <c r="FWG18" s="4"/>
      <c r="FXF18" s="4"/>
      <c r="FYE18" s="4"/>
      <c r="FZD18" s="4"/>
      <c r="GAC18" s="4"/>
      <c r="GBB18" s="4"/>
      <c r="GCA18" s="4"/>
      <c r="GCZ18" s="4"/>
      <c r="GDY18" s="4"/>
      <c r="GEX18" s="4"/>
      <c r="GFW18" s="4"/>
      <c r="GGV18" s="4"/>
      <c r="GHU18" s="4"/>
      <c r="GIT18" s="4"/>
      <c r="GJS18" s="4"/>
      <c r="GKR18" s="4"/>
      <c r="GLQ18" s="4"/>
      <c r="GMP18" s="4"/>
      <c r="GNO18" s="4"/>
      <c r="GON18" s="4"/>
      <c r="GPM18" s="4"/>
      <c r="GQL18" s="4"/>
      <c r="GRK18" s="4"/>
      <c r="GSJ18" s="4"/>
      <c r="GTI18" s="4"/>
      <c r="GUH18" s="4"/>
      <c r="GVG18" s="4"/>
      <c r="GWF18" s="4"/>
      <c r="GXE18" s="4"/>
      <c r="GYD18" s="4"/>
      <c r="GZC18" s="4"/>
      <c r="HAB18" s="4"/>
      <c r="HBA18" s="4"/>
      <c r="HBZ18" s="4"/>
      <c r="HCY18" s="4"/>
      <c r="HDX18" s="4"/>
      <c r="HEW18" s="4"/>
      <c r="HFV18" s="4"/>
      <c r="HGU18" s="4"/>
      <c r="HHT18" s="4"/>
      <c r="HIS18" s="4"/>
      <c r="HJR18" s="4"/>
      <c r="HKQ18" s="4"/>
      <c r="HLP18" s="4"/>
      <c r="HMO18" s="4"/>
      <c r="HNN18" s="4"/>
      <c r="HOM18" s="4"/>
      <c r="HPL18" s="4"/>
      <c r="HQK18" s="4"/>
      <c r="HRJ18" s="4"/>
      <c r="HSI18" s="4"/>
      <c r="HTH18" s="4"/>
      <c r="HUG18" s="4"/>
      <c r="HVF18" s="4"/>
      <c r="HWE18" s="4"/>
      <c r="HXD18" s="4"/>
      <c r="HYC18" s="4"/>
      <c r="HZB18" s="4"/>
      <c r="IAA18" s="4"/>
      <c r="IAZ18" s="4"/>
      <c r="IBY18" s="4"/>
      <c r="ICX18" s="4"/>
      <c r="IDW18" s="4"/>
      <c r="IEV18" s="4"/>
      <c r="IFU18" s="4"/>
      <c r="IGT18" s="4"/>
      <c r="IHS18" s="4"/>
      <c r="IIR18" s="4"/>
      <c r="IJQ18" s="4"/>
      <c r="IKP18" s="4"/>
      <c r="ILO18" s="4"/>
      <c r="IMN18" s="4"/>
      <c r="INM18" s="4"/>
      <c r="IOL18" s="4"/>
      <c r="IPK18" s="4"/>
      <c r="IQJ18" s="4"/>
      <c r="IRI18" s="4"/>
      <c r="ISH18" s="4"/>
      <c r="ITG18" s="4"/>
      <c r="IUF18" s="4"/>
      <c r="IVE18" s="4"/>
      <c r="IWD18" s="4"/>
      <c r="IXC18" s="4"/>
      <c r="IYB18" s="4"/>
      <c r="IZA18" s="4"/>
      <c r="IZZ18" s="4"/>
      <c r="JAY18" s="4"/>
      <c r="JBX18" s="4"/>
      <c r="JCW18" s="4"/>
      <c r="JDV18" s="4"/>
      <c r="JEU18" s="4"/>
      <c r="JFT18" s="4"/>
      <c r="JGS18" s="4"/>
      <c r="JHR18" s="4"/>
      <c r="JIQ18" s="4"/>
      <c r="JJP18" s="4"/>
      <c r="JKO18" s="4"/>
      <c r="JLN18" s="4"/>
      <c r="JMM18" s="4"/>
      <c r="JNL18" s="4"/>
      <c r="JOK18" s="4"/>
      <c r="JPJ18" s="4"/>
      <c r="JQI18" s="4"/>
      <c r="JRH18" s="4"/>
      <c r="JSG18" s="4"/>
      <c r="JTF18" s="4"/>
      <c r="JUE18" s="4"/>
      <c r="JVD18" s="4"/>
      <c r="JWC18" s="4"/>
      <c r="JXB18" s="4"/>
      <c r="JYA18" s="4"/>
      <c r="JYZ18" s="4"/>
      <c r="JZY18" s="4"/>
      <c r="KAX18" s="4"/>
      <c r="KBW18" s="4"/>
      <c r="KCV18" s="4"/>
      <c r="KDU18" s="4"/>
      <c r="KET18" s="4"/>
      <c r="KFS18" s="4"/>
      <c r="KGR18" s="4"/>
      <c r="KHQ18" s="4"/>
      <c r="KIP18" s="4"/>
      <c r="KJO18" s="4"/>
      <c r="KKN18" s="4"/>
      <c r="KLM18" s="4"/>
      <c r="KML18" s="4"/>
      <c r="KNK18" s="4"/>
      <c r="KOJ18" s="4"/>
      <c r="KPI18" s="4"/>
      <c r="KQH18" s="4"/>
      <c r="KRG18" s="4"/>
      <c r="KSF18" s="4"/>
      <c r="KTE18" s="4"/>
      <c r="KUD18" s="4"/>
      <c r="KVC18" s="4"/>
      <c r="KWB18" s="4"/>
      <c r="KXA18" s="4"/>
      <c r="KXZ18" s="4"/>
      <c r="KYY18" s="4"/>
      <c r="KZX18" s="4"/>
      <c r="LAW18" s="4"/>
      <c r="LBV18" s="4"/>
      <c r="LCU18" s="4"/>
      <c r="LDT18" s="4"/>
      <c r="LES18" s="4"/>
      <c r="LFR18" s="4"/>
      <c r="LGQ18" s="4"/>
      <c r="LHP18" s="4"/>
      <c r="LIO18" s="4"/>
      <c r="LJN18" s="4"/>
      <c r="LKM18" s="4"/>
      <c r="LLL18" s="4"/>
      <c r="LMK18" s="4"/>
      <c r="LNJ18" s="4"/>
      <c r="LOI18" s="4"/>
      <c r="LPH18" s="4"/>
      <c r="LQG18" s="4"/>
      <c r="LRF18" s="4"/>
      <c r="LSE18" s="4"/>
      <c r="LTD18" s="4"/>
      <c r="LUC18" s="4"/>
      <c r="LVB18" s="4"/>
      <c r="LWA18" s="4"/>
      <c r="LWZ18" s="4"/>
      <c r="LXY18" s="4"/>
      <c r="LYX18" s="4"/>
      <c r="LZW18" s="4"/>
      <c r="MAV18" s="4"/>
      <c r="MBU18" s="4"/>
      <c r="MCT18" s="4"/>
      <c r="MDS18" s="4"/>
      <c r="MER18" s="4"/>
      <c r="MFQ18" s="4"/>
      <c r="MGP18" s="4"/>
      <c r="MHO18" s="4"/>
      <c r="MIN18" s="4"/>
      <c r="MJM18" s="4"/>
      <c r="MKL18" s="4"/>
      <c r="MLK18" s="4"/>
      <c r="MMJ18" s="4"/>
      <c r="MNI18" s="4"/>
      <c r="MOH18" s="4"/>
      <c r="MPG18" s="4"/>
      <c r="MQF18" s="4"/>
      <c r="MRE18" s="4"/>
      <c r="MSD18" s="4"/>
      <c r="MTC18" s="4"/>
      <c r="MUB18" s="4"/>
      <c r="MVA18" s="4"/>
      <c r="MVZ18" s="4"/>
      <c r="MWY18" s="4"/>
      <c r="MXX18" s="4"/>
      <c r="MYW18" s="4"/>
      <c r="MZV18" s="4"/>
      <c r="NAU18" s="4"/>
      <c r="NBT18" s="4"/>
      <c r="NCS18" s="4"/>
      <c r="NDR18" s="4"/>
      <c r="NEQ18" s="4"/>
      <c r="NFP18" s="4"/>
      <c r="NGO18" s="4"/>
      <c r="NHN18" s="4"/>
      <c r="NIM18" s="4"/>
      <c r="NJL18" s="4"/>
      <c r="NKK18" s="4"/>
      <c r="NLJ18" s="4"/>
      <c r="NMI18" s="4"/>
      <c r="NNH18" s="4"/>
      <c r="NOG18" s="4"/>
      <c r="NPF18" s="4"/>
      <c r="NQE18" s="4"/>
      <c r="NRD18" s="4"/>
      <c r="NSC18" s="4"/>
      <c r="NTB18" s="4"/>
      <c r="NUA18" s="4"/>
      <c r="NUZ18" s="4"/>
      <c r="NVY18" s="4"/>
      <c r="NWX18" s="4"/>
      <c r="NXW18" s="4"/>
      <c r="NYV18" s="4"/>
      <c r="NZU18" s="4"/>
      <c r="OAT18" s="4"/>
      <c r="OBS18" s="4"/>
      <c r="OCR18" s="4"/>
      <c r="ODQ18" s="4"/>
      <c r="OEP18" s="4"/>
      <c r="OFO18" s="4"/>
      <c r="OGN18" s="4"/>
      <c r="OHM18" s="4"/>
      <c r="OIL18" s="4"/>
      <c r="OJK18" s="4"/>
      <c r="OKJ18" s="4"/>
      <c r="OLI18" s="4"/>
      <c r="OMH18" s="4"/>
      <c r="ONG18" s="4"/>
      <c r="OOF18" s="4"/>
      <c r="OPE18" s="4"/>
      <c r="OQD18" s="4"/>
      <c r="ORC18" s="4"/>
      <c r="OSB18" s="4"/>
      <c r="OTA18" s="4"/>
      <c r="OTZ18" s="4"/>
      <c r="OUY18" s="4"/>
      <c r="OVX18" s="4"/>
      <c r="OWW18" s="4"/>
      <c r="OXV18" s="4"/>
      <c r="OYU18" s="4"/>
      <c r="OZT18" s="4"/>
      <c r="PAS18" s="4"/>
      <c r="PBR18" s="4"/>
      <c r="PCQ18" s="4"/>
      <c r="PDP18" s="4"/>
      <c r="PEO18" s="4"/>
      <c r="PFN18" s="4"/>
      <c r="PGM18" s="4"/>
      <c r="PHL18" s="4"/>
      <c r="PIK18" s="4"/>
      <c r="PJJ18" s="4"/>
      <c r="PKI18" s="4"/>
      <c r="PLH18" s="4"/>
      <c r="PMG18" s="4"/>
      <c r="PNF18" s="4"/>
      <c r="POE18" s="4"/>
      <c r="PPD18" s="4"/>
      <c r="PQC18" s="4"/>
      <c r="PRB18" s="4"/>
      <c r="PSA18" s="4"/>
      <c r="PSZ18" s="4"/>
      <c r="PTY18" s="4"/>
      <c r="PUX18" s="4"/>
      <c r="PVW18" s="4"/>
      <c r="PWV18" s="4"/>
      <c r="PXU18" s="4"/>
      <c r="PYT18" s="4"/>
      <c r="PZS18" s="4"/>
      <c r="QAR18" s="4"/>
      <c r="QBQ18" s="4"/>
      <c r="QCP18" s="4"/>
      <c r="QDO18" s="4"/>
      <c r="QEN18" s="4"/>
      <c r="QFM18" s="4"/>
      <c r="QGL18" s="4"/>
      <c r="QHK18" s="4"/>
      <c r="QIJ18" s="4"/>
      <c r="QJI18" s="4"/>
      <c r="QKH18" s="4"/>
      <c r="QLG18" s="4"/>
      <c r="QMF18" s="4"/>
      <c r="QNE18" s="4"/>
      <c r="QOD18" s="4"/>
      <c r="QPC18" s="4"/>
      <c r="QQB18" s="4"/>
      <c r="QRA18" s="4"/>
      <c r="QRZ18" s="4"/>
      <c r="QSY18" s="4"/>
      <c r="QTX18" s="4"/>
      <c r="QUW18" s="4"/>
      <c r="QVV18" s="4"/>
      <c r="QWU18" s="4"/>
      <c r="QXT18" s="4"/>
      <c r="QYS18" s="4"/>
      <c r="QZR18" s="4"/>
      <c r="RAQ18" s="4"/>
      <c r="RBP18" s="4"/>
      <c r="RCO18" s="4"/>
      <c r="RDN18" s="4"/>
      <c r="REM18" s="4"/>
      <c r="RFL18" s="4"/>
      <c r="RGK18" s="4"/>
      <c r="RHJ18" s="4"/>
      <c r="RII18" s="4"/>
      <c r="RJH18" s="4"/>
      <c r="RKG18" s="4"/>
      <c r="RLF18" s="4"/>
      <c r="RME18" s="4"/>
      <c r="RND18" s="4"/>
      <c r="ROC18" s="4"/>
      <c r="RPB18" s="4"/>
      <c r="RQA18" s="4"/>
      <c r="RQZ18" s="4"/>
      <c r="RRY18" s="4"/>
      <c r="RSX18" s="4"/>
      <c r="RTW18" s="4"/>
      <c r="RUV18" s="4"/>
      <c r="RVU18" s="4"/>
      <c r="RWT18" s="4"/>
      <c r="RXS18" s="4"/>
      <c r="RYR18" s="4"/>
      <c r="RZQ18" s="4"/>
      <c r="SAP18" s="4"/>
      <c r="SBO18" s="4"/>
      <c r="SCN18" s="4"/>
      <c r="SDM18" s="4"/>
      <c r="SEL18" s="4"/>
      <c r="SFK18" s="4"/>
      <c r="SGJ18" s="4"/>
      <c r="SHI18" s="4"/>
      <c r="SIH18" s="4"/>
      <c r="SJG18" s="4"/>
      <c r="SKF18" s="4"/>
      <c r="SLE18" s="4"/>
      <c r="SMD18" s="4"/>
      <c r="SNC18" s="4"/>
      <c r="SOB18" s="4"/>
      <c r="SPA18" s="4"/>
      <c r="SPZ18" s="4"/>
      <c r="SQY18" s="4"/>
      <c r="SRX18" s="4"/>
      <c r="SSW18" s="4"/>
      <c r="STV18" s="4"/>
      <c r="SUU18" s="4"/>
      <c r="SVT18" s="4"/>
      <c r="SWS18" s="4"/>
      <c r="SXR18" s="4"/>
      <c r="SYQ18" s="4"/>
      <c r="SZP18" s="4"/>
      <c r="TAO18" s="4"/>
      <c r="TBN18" s="4"/>
      <c r="TCM18" s="4"/>
      <c r="TDL18" s="4"/>
      <c r="TEK18" s="4"/>
      <c r="TFJ18" s="4"/>
      <c r="TGI18" s="4"/>
      <c r="THH18" s="4"/>
      <c r="TIG18" s="4"/>
      <c r="TJF18" s="4"/>
      <c r="TKE18" s="4"/>
      <c r="TLD18" s="4"/>
      <c r="TMC18" s="4"/>
      <c r="TNB18" s="4"/>
      <c r="TOA18" s="4"/>
      <c r="TOZ18" s="4"/>
      <c r="TPY18" s="4"/>
      <c r="TQX18" s="4"/>
      <c r="TRW18" s="4"/>
      <c r="TSV18" s="4"/>
      <c r="TTU18" s="4"/>
      <c r="TUT18" s="4"/>
      <c r="TVS18" s="4"/>
      <c r="TWR18" s="4"/>
      <c r="TXQ18" s="4"/>
      <c r="TYP18" s="4"/>
      <c r="TZO18" s="4"/>
      <c r="UAN18" s="4"/>
      <c r="UBM18" s="4"/>
      <c r="UCL18" s="4"/>
      <c r="UDK18" s="4"/>
      <c r="UEJ18" s="4"/>
      <c r="UFI18" s="4"/>
      <c r="UGH18" s="4"/>
      <c r="UHG18" s="4"/>
      <c r="UIF18" s="4"/>
      <c r="UJE18" s="4"/>
      <c r="UKD18" s="4"/>
      <c r="ULC18" s="4"/>
      <c r="UMB18" s="4"/>
      <c r="UNA18" s="4"/>
      <c r="UNZ18" s="4"/>
      <c r="UOY18" s="4"/>
      <c r="UPX18" s="4"/>
      <c r="UQW18" s="4"/>
      <c r="URV18" s="4"/>
      <c r="USU18" s="4"/>
      <c r="UTT18" s="4"/>
      <c r="UUS18" s="4"/>
      <c r="UVR18" s="4"/>
      <c r="UWQ18" s="4"/>
      <c r="UXP18" s="4"/>
      <c r="UYO18" s="4"/>
      <c r="UZN18" s="4"/>
      <c r="VAM18" s="4"/>
      <c r="VBL18" s="4"/>
      <c r="VCK18" s="4"/>
      <c r="VDJ18" s="4"/>
      <c r="VEI18" s="4"/>
      <c r="VFH18" s="4"/>
      <c r="VGG18" s="4"/>
      <c r="VHF18" s="4"/>
      <c r="VIE18" s="4"/>
      <c r="VJD18" s="4"/>
      <c r="VKC18" s="4"/>
      <c r="VLB18" s="4"/>
      <c r="VMA18" s="4"/>
      <c r="VMZ18" s="4"/>
      <c r="VNY18" s="4"/>
      <c r="VOX18" s="4"/>
      <c r="VPW18" s="4"/>
      <c r="VQV18" s="4"/>
      <c r="VRU18" s="4"/>
      <c r="VST18" s="4"/>
      <c r="VTS18" s="4"/>
      <c r="VUR18" s="4"/>
      <c r="VVQ18" s="4"/>
      <c r="VWP18" s="4"/>
      <c r="VXO18" s="4"/>
      <c r="VYN18" s="4"/>
      <c r="VZM18" s="4"/>
      <c r="WAL18" s="4"/>
      <c r="WBK18" s="4"/>
      <c r="WCJ18" s="4"/>
      <c r="WDI18" s="4"/>
      <c r="WEH18" s="4"/>
      <c r="WFG18" s="4"/>
      <c r="WGF18" s="4"/>
      <c r="WHE18" s="4"/>
      <c r="WID18" s="4"/>
      <c r="WJC18" s="4"/>
      <c r="WKB18" s="4"/>
      <c r="WLA18" s="4"/>
      <c r="WLZ18" s="4"/>
      <c r="WMY18" s="4"/>
      <c r="WNX18" s="4"/>
      <c r="WOW18" s="4"/>
      <c r="WPV18" s="4"/>
      <c r="WQU18" s="4"/>
      <c r="WRT18" s="4"/>
      <c r="WSS18" s="4"/>
      <c r="WTR18" s="4"/>
      <c r="WUQ18" s="4"/>
      <c r="WVP18" s="4"/>
      <c r="WWO18" s="4"/>
      <c r="WXN18" s="4"/>
      <c r="WYM18" s="4"/>
      <c r="WZL18" s="4"/>
      <c r="XAK18" s="4"/>
      <c r="XBJ18" s="4"/>
      <c r="XCI18" s="4"/>
      <c r="XDH18" s="4"/>
      <c r="XEG18" s="4"/>
    </row>
    <row r="19" spans="1:1011 1036:2036 2061:3061 3086:4086 4111:5111 5136:6136 6161:7161 7186:8186 8211:9211 9236:10236 10261:11261 11286:12286 12311:13311 13336:14336 14361:15336 15361:16361" ht="20.100000000000001" customHeight="1">
      <c r="A19" s="44" t="s">
        <v>863</v>
      </c>
      <c r="B19" s="308" t="s">
        <v>552</v>
      </c>
      <c r="AJ19" s="4"/>
      <c r="BI19" s="4"/>
      <c r="CH19" s="4"/>
      <c r="DG19" s="4"/>
      <c r="EF19" s="4"/>
      <c r="FE19" s="4"/>
      <c r="GD19" s="4"/>
      <c r="HC19" s="4"/>
      <c r="IB19" s="4"/>
      <c r="JA19" s="4"/>
      <c r="JZ19" s="4"/>
      <c r="KY19" s="4"/>
      <c r="LX19" s="4"/>
      <c r="MW19" s="4"/>
      <c r="NV19" s="4"/>
      <c r="OU19" s="4"/>
      <c r="PT19" s="4"/>
      <c r="QS19" s="4"/>
      <c r="RR19" s="4"/>
      <c r="SQ19" s="4"/>
      <c r="TP19" s="4"/>
      <c r="UO19" s="4"/>
      <c r="VN19" s="4"/>
      <c r="WM19" s="4"/>
      <c r="XL19" s="4"/>
      <c r="YK19" s="4"/>
      <c r="ZJ19" s="4"/>
      <c r="AAI19" s="4"/>
      <c r="ABH19" s="4"/>
      <c r="ACG19" s="4"/>
      <c r="ADF19" s="4"/>
      <c r="AEE19" s="4"/>
      <c r="AFD19" s="4"/>
      <c r="AGC19" s="4"/>
      <c r="AHB19" s="4"/>
      <c r="AIA19" s="4"/>
      <c r="AIZ19" s="4"/>
      <c r="AJY19" s="4"/>
      <c r="AKX19" s="4"/>
      <c r="ALW19" s="4"/>
      <c r="AMV19" s="4"/>
      <c r="ANU19" s="4"/>
      <c r="AOT19" s="4"/>
      <c r="APS19" s="4"/>
      <c r="AQR19" s="4"/>
      <c r="ARQ19" s="4"/>
      <c r="ASP19" s="4"/>
      <c r="ATO19" s="4"/>
      <c r="AUN19" s="4"/>
      <c r="AVM19" s="4"/>
      <c r="AWL19" s="4"/>
      <c r="AXK19" s="4"/>
      <c r="AYJ19" s="4"/>
      <c r="AZI19" s="4"/>
      <c r="BAH19" s="4"/>
      <c r="BBG19" s="4"/>
      <c r="BCF19" s="4"/>
      <c r="BDE19" s="4"/>
      <c r="BED19" s="4"/>
      <c r="BFC19" s="4"/>
      <c r="BGB19" s="4"/>
      <c r="BHA19" s="4"/>
      <c r="BHZ19" s="4"/>
      <c r="BIY19" s="4"/>
      <c r="BJX19" s="4"/>
      <c r="BKW19" s="4"/>
      <c r="BLV19" s="4"/>
      <c r="BMU19" s="4"/>
      <c r="BNT19" s="4"/>
      <c r="BOS19" s="4"/>
      <c r="BPR19" s="4"/>
      <c r="BQQ19" s="4"/>
      <c r="BRP19" s="4"/>
      <c r="BSO19" s="4"/>
      <c r="BTN19" s="4"/>
      <c r="BUM19" s="4"/>
      <c r="BVL19" s="4"/>
      <c r="BWK19" s="4"/>
      <c r="BXJ19" s="4"/>
      <c r="BYI19" s="4"/>
      <c r="BZH19" s="4"/>
      <c r="CAG19" s="4"/>
      <c r="CBF19" s="4"/>
      <c r="CCE19" s="4"/>
      <c r="CDD19" s="4"/>
      <c r="CEC19" s="4"/>
      <c r="CFB19" s="4"/>
      <c r="CGA19" s="4"/>
      <c r="CGZ19" s="4"/>
      <c r="CHY19" s="4"/>
      <c r="CIX19" s="4"/>
      <c r="CJW19" s="4"/>
      <c r="CKV19" s="4"/>
      <c r="CLU19" s="4"/>
      <c r="CMT19" s="4"/>
      <c r="CNS19" s="4"/>
      <c r="COR19" s="4"/>
      <c r="CPQ19" s="4"/>
      <c r="CQP19" s="4"/>
      <c r="CRO19" s="4"/>
      <c r="CSN19" s="4"/>
      <c r="CTM19" s="4"/>
      <c r="CUL19" s="4"/>
      <c r="CVK19" s="4"/>
      <c r="CWJ19" s="4"/>
      <c r="CXI19" s="4"/>
      <c r="CYH19" s="4"/>
      <c r="CZG19" s="4"/>
      <c r="DAF19" s="4"/>
      <c r="DBE19" s="4"/>
      <c r="DCD19" s="4"/>
      <c r="DDC19" s="4"/>
      <c r="DEB19" s="4"/>
      <c r="DFA19" s="4"/>
      <c r="DFZ19" s="4"/>
      <c r="DGY19" s="4"/>
      <c r="DHX19" s="4"/>
      <c r="DIW19" s="4"/>
      <c r="DJV19" s="4"/>
      <c r="DKU19" s="4"/>
      <c r="DLT19" s="4"/>
      <c r="DMS19" s="4"/>
      <c r="DNR19" s="4"/>
      <c r="DOQ19" s="4"/>
      <c r="DPP19" s="4"/>
      <c r="DQO19" s="4"/>
      <c r="DRN19" s="4"/>
      <c r="DSM19" s="4"/>
      <c r="DTL19" s="4"/>
      <c r="DUK19" s="4"/>
      <c r="DVJ19" s="4"/>
      <c r="DWI19" s="4"/>
      <c r="DXH19" s="4"/>
      <c r="DYG19" s="4"/>
      <c r="DZF19" s="4"/>
      <c r="EAE19" s="4"/>
      <c r="EBD19" s="4"/>
      <c r="ECC19" s="4"/>
      <c r="EDB19" s="4"/>
      <c r="EEA19" s="4"/>
      <c r="EEZ19" s="4"/>
      <c r="EFY19" s="4"/>
      <c r="EGX19" s="4"/>
      <c r="EHW19" s="4"/>
      <c r="EIV19" s="4"/>
      <c r="EJU19" s="4"/>
      <c r="EKT19" s="4"/>
      <c r="ELS19" s="4"/>
      <c r="EMR19" s="4"/>
      <c r="ENQ19" s="4"/>
      <c r="EOP19" s="4"/>
      <c r="EPO19" s="4"/>
      <c r="EQN19" s="4"/>
      <c r="ERM19" s="4"/>
      <c r="ESL19" s="4"/>
      <c r="ETK19" s="4"/>
      <c r="EUJ19" s="4"/>
      <c r="EVI19" s="4"/>
      <c r="EWH19" s="4"/>
      <c r="EXG19" s="4"/>
      <c r="EYF19" s="4"/>
      <c r="EZE19" s="4"/>
      <c r="FAD19" s="4"/>
      <c r="FBC19" s="4"/>
      <c r="FCB19" s="4"/>
      <c r="FDA19" s="4"/>
      <c r="FDZ19" s="4"/>
      <c r="FEY19" s="4"/>
      <c r="FFX19" s="4"/>
      <c r="FGW19" s="4"/>
      <c r="FHV19" s="4"/>
      <c r="FIU19" s="4"/>
      <c r="FJT19" s="4"/>
      <c r="FKS19" s="4"/>
      <c r="FLR19" s="4"/>
      <c r="FMQ19" s="4"/>
      <c r="FNP19" s="4"/>
      <c r="FOO19" s="4"/>
      <c r="FPN19" s="4"/>
      <c r="FQM19" s="4"/>
      <c r="FRL19" s="4"/>
      <c r="FSK19" s="4"/>
      <c r="FTJ19" s="4"/>
      <c r="FUI19" s="4"/>
      <c r="FVH19" s="4"/>
      <c r="FWG19" s="4"/>
      <c r="FXF19" s="4"/>
      <c r="FYE19" s="4"/>
      <c r="FZD19" s="4"/>
      <c r="GAC19" s="4"/>
      <c r="GBB19" s="4"/>
      <c r="GCA19" s="4"/>
      <c r="GCZ19" s="4"/>
      <c r="GDY19" s="4"/>
      <c r="GEX19" s="4"/>
      <c r="GFW19" s="4"/>
      <c r="GGV19" s="4"/>
      <c r="GHU19" s="4"/>
      <c r="GIT19" s="4"/>
      <c r="GJS19" s="4"/>
      <c r="GKR19" s="4"/>
      <c r="GLQ19" s="4"/>
      <c r="GMP19" s="4"/>
      <c r="GNO19" s="4"/>
      <c r="GON19" s="4"/>
      <c r="GPM19" s="4"/>
      <c r="GQL19" s="4"/>
      <c r="GRK19" s="4"/>
      <c r="GSJ19" s="4"/>
      <c r="GTI19" s="4"/>
      <c r="GUH19" s="4"/>
      <c r="GVG19" s="4"/>
      <c r="GWF19" s="4"/>
      <c r="GXE19" s="4"/>
      <c r="GYD19" s="4"/>
      <c r="GZC19" s="4"/>
      <c r="HAB19" s="4"/>
      <c r="HBA19" s="4"/>
      <c r="HBZ19" s="4"/>
      <c r="HCY19" s="4"/>
      <c r="HDX19" s="4"/>
      <c r="HEW19" s="4"/>
      <c r="HFV19" s="4"/>
      <c r="HGU19" s="4"/>
      <c r="HHT19" s="4"/>
      <c r="HIS19" s="4"/>
      <c r="HJR19" s="4"/>
      <c r="HKQ19" s="4"/>
      <c r="HLP19" s="4"/>
      <c r="HMO19" s="4"/>
      <c r="HNN19" s="4"/>
      <c r="HOM19" s="4"/>
      <c r="HPL19" s="4"/>
      <c r="HQK19" s="4"/>
      <c r="HRJ19" s="4"/>
      <c r="HSI19" s="4"/>
      <c r="HTH19" s="4"/>
      <c r="HUG19" s="4"/>
      <c r="HVF19" s="4"/>
      <c r="HWE19" s="4"/>
      <c r="HXD19" s="4"/>
      <c r="HYC19" s="4"/>
      <c r="HZB19" s="4"/>
      <c r="IAA19" s="4"/>
      <c r="IAZ19" s="4"/>
      <c r="IBY19" s="4"/>
      <c r="ICX19" s="4"/>
      <c r="IDW19" s="4"/>
      <c r="IEV19" s="4"/>
      <c r="IFU19" s="4"/>
      <c r="IGT19" s="4"/>
      <c r="IHS19" s="4"/>
      <c r="IIR19" s="4"/>
      <c r="IJQ19" s="4"/>
      <c r="IKP19" s="4"/>
      <c r="ILO19" s="4"/>
      <c r="IMN19" s="4"/>
      <c r="INM19" s="4"/>
      <c r="IOL19" s="4"/>
      <c r="IPK19" s="4"/>
      <c r="IQJ19" s="4"/>
      <c r="IRI19" s="4"/>
      <c r="ISH19" s="4"/>
      <c r="ITG19" s="4"/>
      <c r="IUF19" s="4"/>
      <c r="IVE19" s="4"/>
      <c r="IWD19" s="4"/>
      <c r="IXC19" s="4"/>
      <c r="IYB19" s="4"/>
      <c r="IZA19" s="4"/>
      <c r="IZZ19" s="4"/>
      <c r="JAY19" s="4"/>
      <c r="JBX19" s="4"/>
      <c r="JCW19" s="4"/>
      <c r="JDV19" s="4"/>
      <c r="JEU19" s="4"/>
      <c r="JFT19" s="4"/>
      <c r="JGS19" s="4"/>
      <c r="JHR19" s="4"/>
      <c r="JIQ19" s="4"/>
      <c r="JJP19" s="4"/>
      <c r="JKO19" s="4"/>
      <c r="JLN19" s="4"/>
      <c r="JMM19" s="4"/>
      <c r="JNL19" s="4"/>
      <c r="JOK19" s="4"/>
      <c r="JPJ19" s="4"/>
      <c r="JQI19" s="4"/>
      <c r="JRH19" s="4"/>
      <c r="JSG19" s="4"/>
      <c r="JTF19" s="4"/>
      <c r="JUE19" s="4"/>
      <c r="JVD19" s="4"/>
      <c r="JWC19" s="4"/>
      <c r="JXB19" s="4"/>
      <c r="JYA19" s="4"/>
      <c r="JYZ19" s="4"/>
      <c r="JZY19" s="4"/>
      <c r="KAX19" s="4"/>
      <c r="KBW19" s="4"/>
      <c r="KCV19" s="4"/>
      <c r="KDU19" s="4"/>
      <c r="KET19" s="4"/>
      <c r="KFS19" s="4"/>
      <c r="KGR19" s="4"/>
      <c r="KHQ19" s="4"/>
      <c r="KIP19" s="4"/>
      <c r="KJO19" s="4"/>
      <c r="KKN19" s="4"/>
      <c r="KLM19" s="4"/>
      <c r="KML19" s="4"/>
      <c r="KNK19" s="4"/>
      <c r="KOJ19" s="4"/>
      <c r="KPI19" s="4"/>
      <c r="KQH19" s="4"/>
      <c r="KRG19" s="4"/>
      <c r="KSF19" s="4"/>
      <c r="KTE19" s="4"/>
      <c r="KUD19" s="4"/>
      <c r="KVC19" s="4"/>
      <c r="KWB19" s="4"/>
      <c r="KXA19" s="4"/>
      <c r="KXZ19" s="4"/>
      <c r="KYY19" s="4"/>
      <c r="KZX19" s="4"/>
      <c r="LAW19" s="4"/>
      <c r="LBV19" s="4"/>
      <c r="LCU19" s="4"/>
      <c r="LDT19" s="4"/>
      <c r="LES19" s="4"/>
      <c r="LFR19" s="4"/>
      <c r="LGQ19" s="4"/>
      <c r="LHP19" s="4"/>
      <c r="LIO19" s="4"/>
      <c r="LJN19" s="4"/>
      <c r="LKM19" s="4"/>
      <c r="LLL19" s="4"/>
      <c r="LMK19" s="4"/>
      <c r="LNJ19" s="4"/>
      <c r="LOI19" s="4"/>
      <c r="LPH19" s="4"/>
      <c r="LQG19" s="4"/>
      <c r="LRF19" s="4"/>
      <c r="LSE19" s="4"/>
      <c r="LTD19" s="4"/>
      <c r="LUC19" s="4"/>
      <c r="LVB19" s="4"/>
      <c r="LWA19" s="4"/>
      <c r="LWZ19" s="4"/>
      <c r="LXY19" s="4"/>
      <c r="LYX19" s="4"/>
      <c r="LZW19" s="4"/>
      <c r="MAV19" s="4"/>
      <c r="MBU19" s="4"/>
      <c r="MCT19" s="4"/>
      <c r="MDS19" s="4"/>
      <c r="MER19" s="4"/>
      <c r="MFQ19" s="4"/>
      <c r="MGP19" s="4"/>
      <c r="MHO19" s="4"/>
      <c r="MIN19" s="4"/>
      <c r="MJM19" s="4"/>
      <c r="MKL19" s="4"/>
      <c r="MLK19" s="4"/>
      <c r="MMJ19" s="4"/>
      <c r="MNI19" s="4"/>
      <c r="MOH19" s="4"/>
      <c r="MPG19" s="4"/>
      <c r="MQF19" s="4"/>
      <c r="MRE19" s="4"/>
      <c r="MSD19" s="4"/>
      <c r="MTC19" s="4"/>
      <c r="MUB19" s="4"/>
      <c r="MVA19" s="4"/>
      <c r="MVZ19" s="4"/>
      <c r="MWY19" s="4"/>
      <c r="MXX19" s="4"/>
      <c r="MYW19" s="4"/>
      <c r="MZV19" s="4"/>
      <c r="NAU19" s="4"/>
      <c r="NBT19" s="4"/>
      <c r="NCS19" s="4"/>
      <c r="NDR19" s="4"/>
      <c r="NEQ19" s="4"/>
      <c r="NFP19" s="4"/>
      <c r="NGO19" s="4"/>
      <c r="NHN19" s="4"/>
      <c r="NIM19" s="4"/>
      <c r="NJL19" s="4"/>
      <c r="NKK19" s="4"/>
      <c r="NLJ19" s="4"/>
      <c r="NMI19" s="4"/>
      <c r="NNH19" s="4"/>
      <c r="NOG19" s="4"/>
      <c r="NPF19" s="4"/>
      <c r="NQE19" s="4"/>
      <c r="NRD19" s="4"/>
      <c r="NSC19" s="4"/>
      <c r="NTB19" s="4"/>
      <c r="NUA19" s="4"/>
      <c r="NUZ19" s="4"/>
      <c r="NVY19" s="4"/>
      <c r="NWX19" s="4"/>
      <c r="NXW19" s="4"/>
      <c r="NYV19" s="4"/>
      <c r="NZU19" s="4"/>
      <c r="OAT19" s="4"/>
      <c r="OBS19" s="4"/>
      <c r="OCR19" s="4"/>
      <c r="ODQ19" s="4"/>
      <c r="OEP19" s="4"/>
      <c r="OFO19" s="4"/>
      <c r="OGN19" s="4"/>
      <c r="OHM19" s="4"/>
      <c r="OIL19" s="4"/>
      <c r="OJK19" s="4"/>
      <c r="OKJ19" s="4"/>
      <c r="OLI19" s="4"/>
      <c r="OMH19" s="4"/>
      <c r="ONG19" s="4"/>
      <c r="OOF19" s="4"/>
      <c r="OPE19" s="4"/>
      <c r="OQD19" s="4"/>
      <c r="ORC19" s="4"/>
      <c r="OSB19" s="4"/>
      <c r="OTA19" s="4"/>
      <c r="OTZ19" s="4"/>
      <c r="OUY19" s="4"/>
      <c r="OVX19" s="4"/>
      <c r="OWW19" s="4"/>
      <c r="OXV19" s="4"/>
      <c r="OYU19" s="4"/>
      <c r="OZT19" s="4"/>
      <c r="PAS19" s="4"/>
      <c r="PBR19" s="4"/>
      <c r="PCQ19" s="4"/>
      <c r="PDP19" s="4"/>
      <c r="PEO19" s="4"/>
      <c r="PFN19" s="4"/>
      <c r="PGM19" s="4"/>
      <c r="PHL19" s="4"/>
      <c r="PIK19" s="4"/>
      <c r="PJJ19" s="4"/>
      <c r="PKI19" s="4"/>
      <c r="PLH19" s="4"/>
      <c r="PMG19" s="4"/>
      <c r="PNF19" s="4"/>
      <c r="POE19" s="4"/>
      <c r="PPD19" s="4"/>
      <c r="PQC19" s="4"/>
      <c r="PRB19" s="4"/>
      <c r="PSA19" s="4"/>
      <c r="PSZ19" s="4"/>
      <c r="PTY19" s="4"/>
      <c r="PUX19" s="4"/>
      <c r="PVW19" s="4"/>
      <c r="PWV19" s="4"/>
      <c r="PXU19" s="4"/>
      <c r="PYT19" s="4"/>
      <c r="PZS19" s="4"/>
      <c r="QAR19" s="4"/>
      <c r="QBQ19" s="4"/>
      <c r="QCP19" s="4"/>
      <c r="QDO19" s="4"/>
      <c r="QEN19" s="4"/>
      <c r="QFM19" s="4"/>
      <c r="QGL19" s="4"/>
      <c r="QHK19" s="4"/>
      <c r="QIJ19" s="4"/>
      <c r="QJI19" s="4"/>
      <c r="QKH19" s="4"/>
      <c r="QLG19" s="4"/>
      <c r="QMF19" s="4"/>
      <c r="QNE19" s="4"/>
      <c r="QOD19" s="4"/>
      <c r="QPC19" s="4"/>
      <c r="QQB19" s="4"/>
      <c r="QRA19" s="4"/>
      <c r="QRZ19" s="4"/>
      <c r="QSY19" s="4"/>
      <c r="QTX19" s="4"/>
      <c r="QUW19" s="4"/>
      <c r="QVV19" s="4"/>
      <c r="QWU19" s="4"/>
      <c r="QXT19" s="4"/>
      <c r="QYS19" s="4"/>
      <c r="QZR19" s="4"/>
      <c r="RAQ19" s="4"/>
      <c r="RBP19" s="4"/>
      <c r="RCO19" s="4"/>
      <c r="RDN19" s="4"/>
      <c r="REM19" s="4"/>
      <c r="RFL19" s="4"/>
      <c r="RGK19" s="4"/>
      <c r="RHJ19" s="4"/>
      <c r="RII19" s="4"/>
      <c r="RJH19" s="4"/>
      <c r="RKG19" s="4"/>
      <c r="RLF19" s="4"/>
      <c r="RME19" s="4"/>
      <c r="RND19" s="4"/>
      <c r="ROC19" s="4"/>
      <c r="RPB19" s="4"/>
      <c r="RQA19" s="4"/>
      <c r="RQZ19" s="4"/>
      <c r="RRY19" s="4"/>
      <c r="RSX19" s="4"/>
      <c r="RTW19" s="4"/>
      <c r="RUV19" s="4"/>
      <c r="RVU19" s="4"/>
      <c r="RWT19" s="4"/>
      <c r="RXS19" s="4"/>
      <c r="RYR19" s="4"/>
      <c r="RZQ19" s="4"/>
      <c r="SAP19" s="4"/>
      <c r="SBO19" s="4"/>
      <c r="SCN19" s="4"/>
      <c r="SDM19" s="4"/>
      <c r="SEL19" s="4"/>
      <c r="SFK19" s="4"/>
      <c r="SGJ19" s="4"/>
      <c r="SHI19" s="4"/>
      <c r="SIH19" s="4"/>
      <c r="SJG19" s="4"/>
      <c r="SKF19" s="4"/>
      <c r="SLE19" s="4"/>
      <c r="SMD19" s="4"/>
      <c r="SNC19" s="4"/>
      <c r="SOB19" s="4"/>
      <c r="SPA19" s="4"/>
      <c r="SPZ19" s="4"/>
      <c r="SQY19" s="4"/>
      <c r="SRX19" s="4"/>
      <c r="SSW19" s="4"/>
      <c r="STV19" s="4"/>
      <c r="SUU19" s="4"/>
      <c r="SVT19" s="4"/>
      <c r="SWS19" s="4"/>
      <c r="SXR19" s="4"/>
      <c r="SYQ19" s="4"/>
      <c r="SZP19" s="4"/>
      <c r="TAO19" s="4"/>
      <c r="TBN19" s="4"/>
      <c r="TCM19" s="4"/>
      <c r="TDL19" s="4"/>
      <c r="TEK19" s="4"/>
      <c r="TFJ19" s="4"/>
      <c r="TGI19" s="4"/>
      <c r="THH19" s="4"/>
      <c r="TIG19" s="4"/>
      <c r="TJF19" s="4"/>
      <c r="TKE19" s="4"/>
      <c r="TLD19" s="4"/>
      <c r="TMC19" s="4"/>
      <c r="TNB19" s="4"/>
      <c r="TOA19" s="4"/>
      <c r="TOZ19" s="4"/>
      <c r="TPY19" s="4"/>
      <c r="TQX19" s="4"/>
      <c r="TRW19" s="4"/>
      <c r="TSV19" s="4"/>
      <c r="TTU19" s="4"/>
      <c r="TUT19" s="4"/>
      <c r="TVS19" s="4"/>
      <c r="TWR19" s="4"/>
      <c r="TXQ19" s="4"/>
      <c r="TYP19" s="4"/>
      <c r="TZO19" s="4"/>
      <c r="UAN19" s="4"/>
      <c r="UBM19" s="4"/>
      <c r="UCL19" s="4"/>
      <c r="UDK19" s="4"/>
      <c r="UEJ19" s="4"/>
      <c r="UFI19" s="4"/>
      <c r="UGH19" s="4"/>
      <c r="UHG19" s="4"/>
      <c r="UIF19" s="4"/>
      <c r="UJE19" s="4"/>
      <c r="UKD19" s="4"/>
      <c r="ULC19" s="4"/>
      <c r="UMB19" s="4"/>
      <c r="UNA19" s="4"/>
      <c r="UNZ19" s="4"/>
      <c r="UOY19" s="4"/>
      <c r="UPX19" s="4"/>
      <c r="UQW19" s="4"/>
      <c r="URV19" s="4"/>
      <c r="USU19" s="4"/>
      <c r="UTT19" s="4"/>
      <c r="UUS19" s="4"/>
      <c r="UVR19" s="4"/>
      <c r="UWQ19" s="4"/>
      <c r="UXP19" s="4"/>
      <c r="UYO19" s="4"/>
      <c r="UZN19" s="4"/>
      <c r="VAM19" s="4"/>
      <c r="VBL19" s="4"/>
      <c r="VCK19" s="4"/>
      <c r="VDJ19" s="4"/>
      <c r="VEI19" s="4"/>
      <c r="VFH19" s="4"/>
      <c r="VGG19" s="4"/>
      <c r="VHF19" s="4"/>
      <c r="VIE19" s="4"/>
      <c r="VJD19" s="4"/>
      <c r="VKC19" s="4"/>
      <c r="VLB19" s="4"/>
      <c r="VMA19" s="4"/>
      <c r="VMZ19" s="4"/>
      <c r="VNY19" s="4"/>
      <c r="VOX19" s="4"/>
      <c r="VPW19" s="4"/>
      <c r="VQV19" s="4"/>
      <c r="VRU19" s="4"/>
      <c r="VST19" s="4"/>
      <c r="VTS19" s="4"/>
      <c r="VUR19" s="4"/>
      <c r="VVQ19" s="4"/>
      <c r="VWP19" s="4"/>
      <c r="VXO19" s="4"/>
      <c r="VYN19" s="4"/>
      <c r="VZM19" s="4"/>
      <c r="WAL19" s="4"/>
      <c r="WBK19" s="4"/>
      <c r="WCJ19" s="4"/>
      <c r="WDI19" s="4"/>
      <c r="WEH19" s="4"/>
      <c r="WFG19" s="4"/>
      <c r="WGF19" s="4"/>
      <c r="WHE19" s="4"/>
      <c r="WID19" s="4"/>
      <c r="WJC19" s="4"/>
      <c r="WKB19" s="4"/>
      <c r="WLA19" s="4"/>
      <c r="WLZ19" s="4"/>
      <c r="WMY19" s="4"/>
      <c r="WNX19" s="4"/>
      <c r="WOW19" s="4"/>
      <c r="WPV19" s="4"/>
      <c r="WQU19" s="4"/>
      <c r="WRT19" s="4"/>
      <c r="WSS19" s="4"/>
      <c r="WTR19" s="4"/>
      <c r="WUQ19" s="4"/>
      <c r="WVP19" s="4"/>
      <c r="WWO19" s="4"/>
      <c r="WXN19" s="4"/>
      <c r="WYM19" s="4"/>
      <c r="WZL19" s="4"/>
      <c r="XAK19" s="4"/>
      <c r="XBJ19" s="4"/>
      <c r="XCI19" s="4"/>
      <c r="XDH19" s="4"/>
      <c r="XEG19" s="4"/>
    </row>
    <row r="20" spans="1:1011 1036:2036 2061:3061 3086:4086 4111:5111 5136:6136 6161:7161 7186:8186 8211:9211 9236:10236 10261:11261 11286:12286 12311:13311 13336:14336 14361:15336 15361:16361" ht="20.100000000000001" customHeight="1">
      <c r="A20" s="44" t="s">
        <v>864</v>
      </c>
      <c r="B20" s="45" t="s">
        <v>579</v>
      </c>
      <c r="AJ20" s="4"/>
      <c r="BI20" s="4"/>
      <c r="CH20" s="4"/>
      <c r="DG20" s="4"/>
      <c r="EF20" s="4"/>
      <c r="FE20" s="4"/>
      <c r="GD20" s="4"/>
      <c r="HC20" s="4"/>
      <c r="IB20" s="4"/>
      <c r="JA20" s="4"/>
      <c r="JZ20" s="4"/>
      <c r="KY20" s="4"/>
      <c r="LX20" s="4"/>
      <c r="MW20" s="4"/>
      <c r="NV20" s="4"/>
      <c r="OU20" s="4"/>
      <c r="PT20" s="4"/>
      <c r="QS20" s="4"/>
      <c r="RR20" s="4"/>
      <c r="SQ20" s="4"/>
      <c r="TP20" s="4"/>
      <c r="UO20" s="4"/>
      <c r="VN20" s="4"/>
      <c r="WM20" s="4"/>
      <c r="XL20" s="4"/>
      <c r="YK20" s="4"/>
      <c r="ZJ20" s="4"/>
      <c r="AAI20" s="4"/>
      <c r="ABH20" s="4"/>
      <c r="ACG20" s="4"/>
      <c r="ADF20" s="4"/>
      <c r="AEE20" s="4"/>
      <c r="AFD20" s="4"/>
      <c r="AGC20" s="4"/>
      <c r="AHB20" s="4"/>
      <c r="AIA20" s="4"/>
      <c r="AIZ20" s="4"/>
      <c r="AJY20" s="4"/>
      <c r="AKX20" s="4"/>
      <c r="ALW20" s="4"/>
      <c r="AMV20" s="4"/>
      <c r="ANU20" s="4"/>
      <c r="AOT20" s="4"/>
      <c r="APS20" s="4"/>
      <c r="AQR20" s="4"/>
      <c r="ARQ20" s="4"/>
      <c r="ASP20" s="4"/>
      <c r="ATO20" s="4"/>
      <c r="AUN20" s="4"/>
      <c r="AVM20" s="4"/>
      <c r="AWL20" s="4"/>
      <c r="AXK20" s="4"/>
      <c r="AYJ20" s="4"/>
      <c r="AZI20" s="4"/>
      <c r="BAH20" s="4"/>
      <c r="BBG20" s="4"/>
      <c r="BCF20" s="4"/>
      <c r="BDE20" s="4"/>
      <c r="BED20" s="4"/>
      <c r="BFC20" s="4"/>
      <c r="BGB20" s="4"/>
      <c r="BHA20" s="4"/>
      <c r="BHZ20" s="4"/>
      <c r="BIY20" s="4"/>
      <c r="BJX20" s="4"/>
      <c r="BKW20" s="4"/>
      <c r="BLV20" s="4"/>
      <c r="BMU20" s="4"/>
      <c r="BNT20" s="4"/>
      <c r="BOS20" s="4"/>
      <c r="BPR20" s="4"/>
      <c r="BQQ20" s="4"/>
      <c r="BRP20" s="4"/>
      <c r="BSO20" s="4"/>
      <c r="BTN20" s="4"/>
      <c r="BUM20" s="4"/>
      <c r="BVL20" s="4"/>
      <c r="BWK20" s="4"/>
      <c r="BXJ20" s="4"/>
      <c r="BYI20" s="4"/>
      <c r="BZH20" s="4"/>
      <c r="CAG20" s="4"/>
      <c r="CBF20" s="4"/>
      <c r="CCE20" s="4"/>
      <c r="CDD20" s="4"/>
      <c r="CEC20" s="4"/>
      <c r="CFB20" s="4"/>
      <c r="CGA20" s="4"/>
      <c r="CGZ20" s="4"/>
      <c r="CHY20" s="4"/>
      <c r="CIX20" s="4"/>
      <c r="CJW20" s="4"/>
      <c r="CKV20" s="4"/>
      <c r="CLU20" s="4"/>
      <c r="CMT20" s="4"/>
      <c r="CNS20" s="4"/>
      <c r="COR20" s="4"/>
      <c r="CPQ20" s="4"/>
      <c r="CQP20" s="4"/>
      <c r="CRO20" s="4"/>
      <c r="CSN20" s="4"/>
      <c r="CTM20" s="4"/>
      <c r="CUL20" s="4"/>
      <c r="CVK20" s="4"/>
      <c r="CWJ20" s="4"/>
      <c r="CXI20" s="4"/>
      <c r="CYH20" s="4"/>
      <c r="CZG20" s="4"/>
      <c r="DAF20" s="4"/>
      <c r="DBE20" s="4"/>
      <c r="DCD20" s="4"/>
      <c r="DDC20" s="4"/>
      <c r="DEB20" s="4"/>
      <c r="DFA20" s="4"/>
      <c r="DFZ20" s="4"/>
      <c r="DGY20" s="4"/>
      <c r="DHX20" s="4"/>
      <c r="DIW20" s="4"/>
      <c r="DJV20" s="4"/>
      <c r="DKU20" s="4"/>
      <c r="DLT20" s="4"/>
      <c r="DMS20" s="4"/>
      <c r="DNR20" s="4"/>
      <c r="DOQ20" s="4"/>
      <c r="DPP20" s="4"/>
      <c r="DQO20" s="4"/>
      <c r="DRN20" s="4"/>
      <c r="DSM20" s="4"/>
      <c r="DTL20" s="4"/>
      <c r="DUK20" s="4"/>
      <c r="DVJ20" s="4"/>
      <c r="DWI20" s="4"/>
      <c r="DXH20" s="4"/>
      <c r="DYG20" s="4"/>
      <c r="DZF20" s="4"/>
      <c r="EAE20" s="4"/>
      <c r="EBD20" s="4"/>
      <c r="ECC20" s="4"/>
      <c r="EDB20" s="4"/>
      <c r="EEA20" s="4"/>
      <c r="EEZ20" s="4"/>
      <c r="EFY20" s="4"/>
      <c r="EGX20" s="4"/>
      <c r="EHW20" s="4"/>
      <c r="EIV20" s="4"/>
      <c r="EJU20" s="4"/>
      <c r="EKT20" s="4"/>
      <c r="ELS20" s="4"/>
      <c r="EMR20" s="4"/>
      <c r="ENQ20" s="4"/>
      <c r="EOP20" s="4"/>
      <c r="EPO20" s="4"/>
      <c r="EQN20" s="4"/>
      <c r="ERM20" s="4"/>
      <c r="ESL20" s="4"/>
      <c r="ETK20" s="4"/>
      <c r="EUJ20" s="4"/>
      <c r="EVI20" s="4"/>
      <c r="EWH20" s="4"/>
      <c r="EXG20" s="4"/>
      <c r="EYF20" s="4"/>
      <c r="EZE20" s="4"/>
      <c r="FAD20" s="4"/>
      <c r="FBC20" s="4"/>
      <c r="FCB20" s="4"/>
      <c r="FDA20" s="4"/>
      <c r="FDZ20" s="4"/>
      <c r="FEY20" s="4"/>
      <c r="FFX20" s="4"/>
      <c r="FGW20" s="4"/>
      <c r="FHV20" s="4"/>
      <c r="FIU20" s="4"/>
      <c r="FJT20" s="4"/>
      <c r="FKS20" s="4"/>
      <c r="FLR20" s="4"/>
      <c r="FMQ20" s="4"/>
      <c r="FNP20" s="4"/>
      <c r="FOO20" s="4"/>
      <c r="FPN20" s="4"/>
      <c r="FQM20" s="4"/>
      <c r="FRL20" s="4"/>
      <c r="FSK20" s="4"/>
      <c r="FTJ20" s="4"/>
      <c r="FUI20" s="4"/>
      <c r="FVH20" s="4"/>
      <c r="FWG20" s="4"/>
      <c r="FXF20" s="4"/>
      <c r="FYE20" s="4"/>
      <c r="FZD20" s="4"/>
      <c r="GAC20" s="4"/>
      <c r="GBB20" s="4"/>
      <c r="GCA20" s="4"/>
      <c r="GCZ20" s="4"/>
      <c r="GDY20" s="4"/>
      <c r="GEX20" s="4"/>
      <c r="GFW20" s="4"/>
      <c r="GGV20" s="4"/>
      <c r="GHU20" s="4"/>
      <c r="GIT20" s="4"/>
      <c r="GJS20" s="4"/>
      <c r="GKR20" s="4"/>
      <c r="GLQ20" s="4"/>
      <c r="GMP20" s="4"/>
      <c r="GNO20" s="4"/>
      <c r="GON20" s="4"/>
      <c r="GPM20" s="4"/>
      <c r="GQL20" s="4"/>
      <c r="GRK20" s="4"/>
      <c r="GSJ20" s="4"/>
      <c r="GTI20" s="4"/>
      <c r="GUH20" s="4"/>
      <c r="GVG20" s="4"/>
      <c r="GWF20" s="4"/>
      <c r="GXE20" s="4"/>
      <c r="GYD20" s="4"/>
      <c r="GZC20" s="4"/>
      <c r="HAB20" s="4"/>
      <c r="HBA20" s="4"/>
      <c r="HBZ20" s="4"/>
      <c r="HCY20" s="4"/>
      <c r="HDX20" s="4"/>
      <c r="HEW20" s="4"/>
      <c r="HFV20" s="4"/>
      <c r="HGU20" s="4"/>
      <c r="HHT20" s="4"/>
      <c r="HIS20" s="4"/>
      <c r="HJR20" s="4"/>
      <c r="HKQ20" s="4"/>
      <c r="HLP20" s="4"/>
      <c r="HMO20" s="4"/>
      <c r="HNN20" s="4"/>
      <c r="HOM20" s="4"/>
      <c r="HPL20" s="4"/>
      <c r="HQK20" s="4"/>
      <c r="HRJ20" s="4"/>
      <c r="HSI20" s="4"/>
      <c r="HTH20" s="4"/>
      <c r="HUG20" s="4"/>
      <c r="HVF20" s="4"/>
      <c r="HWE20" s="4"/>
      <c r="HXD20" s="4"/>
      <c r="HYC20" s="4"/>
      <c r="HZB20" s="4"/>
      <c r="IAA20" s="4"/>
      <c r="IAZ20" s="4"/>
      <c r="IBY20" s="4"/>
      <c r="ICX20" s="4"/>
      <c r="IDW20" s="4"/>
      <c r="IEV20" s="4"/>
      <c r="IFU20" s="4"/>
      <c r="IGT20" s="4"/>
      <c r="IHS20" s="4"/>
      <c r="IIR20" s="4"/>
      <c r="IJQ20" s="4"/>
      <c r="IKP20" s="4"/>
      <c r="ILO20" s="4"/>
      <c r="IMN20" s="4"/>
      <c r="INM20" s="4"/>
      <c r="IOL20" s="4"/>
      <c r="IPK20" s="4"/>
      <c r="IQJ20" s="4"/>
      <c r="IRI20" s="4"/>
      <c r="ISH20" s="4"/>
      <c r="ITG20" s="4"/>
      <c r="IUF20" s="4"/>
      <c r="IVE20" s="4"/>
      <c r="IWD20" s="4"/>
      <c r="IXC20" s="4"/>
      <c r="IYB20" s="4"/>
      <c r="IZA20" s="4"/>
      <c r="IZZ20" s="4"/>
      <c r="JAY20" s="4"/>
      <c r="JBX20" s="4"/>
      <c r="JCW20" s="4"/>
      <c r="JDV20" s="4"/>
      <c r="JEU20" s="4"/>
      <c r="JFT20" s="4"/>
      <c r="JGS20" s="4"/>
      <c r="JHR20" s="4"/>
      <c r="JIQ20" s="4"/>
      <c r="JJP20" s="4"/>
      <c r="JKO20" s="4"/>
      <c r="JLN20" s="4"/>
      <c r="JMM20" s="4"/>
      <c r="JNL20" s="4"/>
      <c r="JOK20" s="4"/>
      <c r="JPJ20" s="4"/>
      <c r="JQI20" s="4"/>
      <c r="JRH20" s="4"/>
      <c r="JSG20" s="4"/>
      <c r="JTF20" s="4"/>
      <c r="JUE20" s="4"/>
      <c r="JVD20" s="4"/>
      <c r="JWC20" s="4"/>
      <c r="JXB20" s="4"/>
      <c r="JYA20" s="4"/>
      <c r="JYZ20" s="4"/>
      <c r="JZY20" s="4"/>
      <c r="KAX20" s="4"/>
      <c r="KBW20" s="4"/>
      <c r="KCV20" s="4"/>
      <c r="KDU20" s="4"/>
      <c r="KET20" s="4"/>
      <c r="KFS20" s="4"/>
      <c r="KGR20" s="4"/>
      <c r="KHQ20" s="4"/>
      <c r="KIP20" s="4"/>
      <c r="KJO20" s="4"/>
      <c r="KKN20" s="4"/>
      <c r="KLM20" s="4"/>
      <c r="KML20" s="4"/>
      <c r="KNK20" s="4"/>
      <c r="KOJ20" s="4"/>
      <c r="KPI20" s="4"/>
      <c r="KQH20" s="4"/>
      <c r="KRG20" s="4"/>
      <c r="KSF20" s="4"/>
      <c r="KTE20" s="4"/>
      <c r="KUD20" s="4"/>
      <c r="KVC20" s="4"/>
      <c r="KWB20" s="4"/>
      <c r="KXA20" s="4"/>
      <c r="KXZ20" s="4"/>
      <c r="KYY20" s="4"/>
      <c r="KZX20" s="4"/>
      <c r="LAW20" s="4"/>
      <c r="LBV20" s="4"/>
      <c r="LCU20" s="4"/>
      <c r="LDT20" s="4"/>
      <c r="LES20" s="4"/>
      <c r="LFR20" s="4"/>
      <c r="LGQ20" s="4"/>
      <c r="LHP20" s="4"/>
      <c r="LIO20" s="4"/>
      <c r="LJN20" s="4"/>
      <c r="LKM20" s="4"/>
      <c r="LLL20" s="4"/>
      <c r="LMK20" s="4"/>
      <c r="LNJ20" s="4"/>
      <c r="LOI20" s="4"/>
      <c r="LPH20" s="4"/>
      <c r="LQG20" s="4"/>
      <c r="LRF20" s="4"/>
      <c r="LSE20" s="4"/>
      <c r="LTD20" s="4"/>
      <c r="LUC20" s="4"/>
      <c r="LVB20" s="4"/>
      <c r="LWA20" s="4"/>
      <c r="LWZ20" s="4"/>
      <c r="LXY20" s="4"/>
      <c r="LYX20" s="4"/>
      <c r="LZW20" s="4"/>
      <c r="MAV20" s="4"/>
      <c r="MBU20" s="4"/>
      <c r="MCT20" s="4"/>
      <c r="MDS20" s="4"/>
      <c r="MER20" s="4"/>
      <c r="MFQ20" s="4"/>
      <c r="MGP20" s="4"/>
      <c r="MHO20" s="4"/>
      <c r="MIN20" s="4"/>
      <c r="MJM20" s="4"/>
      <c r="MKL20" s="4"/>
      <c r="MLK20" s="4"/>
      <c r="MMJ20" s="4"/>
      <c r="MNI20" s="4"/>
      <c r="MOH20" s="4"/>
      <c r="MPG20" s="4"/>
      <c r="MQF20" s="4"/>
      <c r="MRE20" s="4"/>
      <c r="MSD20" s="4"/>
      <c r="MTC20" s="4"/>
      <c r="MUB20" s="4"/>
      <c r="MVA20" s="4"/>
      <c r="MVZ20" s="4"/>
      <c r="MWY20" s="4"/>
      <c r="MXX20" s="4"/>
      <c r="MYW20" s="4"/>
      <c r="MZV20" s="4"/>
      <c r="NAU20" s="4"/>
      <c r="NBT20" s="4"/>
      <c r="NCS20" s="4"/>
      <c r="NDR20" s="4"/>
      <c r="NEQ20" s="4"/>
      <c r="NFP20" s="4"/>
      <c r="NGO20" s="4"/>
      <c r="NHN20" s="4"/>
      <c r="NIM20" s="4"/>
      <c r="NJL20" s="4"/>
      <c r="NKK20" s="4"/>
      <c r="NLJ20" s="4"/>
      <c r="NMI20" s="4"/>
      <c r="NNH20" s="4"/>
      <c r="NOG20" s="4"/>
      <c r="NPF20" s="4"/>
      <c r="NQE20" s="4"/>
      <c r="NRD20" s="4"/>
      <c r="NSC20" s="4"/>
      <c r="NTB20" s="4"/>
      <c r="NUA20" s="4"/>
      <c r="NUZ20" s="4"/>
      <c r="NVY20" s="4"/>
      <c r="NWX20" s="4"/>
      <c r="NXW20" s="4"/>
      <c r="NYV20" s="4"/>
      <c r="NZU20" s="4"/>
      <c r="OAT20" s="4"/>
      <c r="OBS20" s="4"/>
      <c r="OCR20" s="4"/>
      <c r="ODQ20" s="4"/>
      <c r="OEP20" s="4"/>
      <c r="OFO20" s="4"/>
      <c r="OGN20" s="4"/>
      <c r="OHM20" s="4"/>
      <c r="OIL20" s="4"/>
      <c r="OJK20" s="4"/>
      <c r="OKJ20" s="4"/>
      <c r="OLI20" s="4"/>
      <c r="OMH20" s="4"/>
      <c r="ONG20" s="4"/>
      <c r="OOF20" s="4"/>
      <c r="OPE20" s="4"/>
      <c r="OQD20" s="4"/>
      <c r="ORC20" s="4"/>
      <c r="OSB20" s="4"/>
      <c r="OTA20" s="4"/>
      <c r="OTZ20" s="4"/>
      <c r="OUY20" s="4"/>
      <c r="OVX20" s="4"/>
      <c r="OWW20" s="4"/>
      <c r="OXV20" s="4"/>
      <c r="OYU20" s="4"/>
      <c r="OZT20" s="4"/>
      <c r="PAS20" s="4"/>
      <c r="PBR20" s="4"/>
      <c r="PCQ20" s="4"/>
      <c r="PDP20" s="4"/>
      <c r="PEO20" s="4"/>
      <c r="PFN20" s="4"/>
      <c r="PGM20" s="4"/>
      <c r="PHL20" s="4"/>
      <c r="PIK20" s="4"/>
      <c r="PJJ20" s="4"/>
      <c r="PKI20" s="4"/>
      <c r="PLH20" s="4"/>
      <c r="PMG20" s="4"/>
      <c r="PNF20" s="4"/>
      <c r="POE20" s="4"/>
      <c r="PPD20" s="4"/>
      <c r="PQC20" s="4"/>
      <c r="PRB20" s="4"/>
      <c r="PSA20" s="4"/>
      <c r="PSZ20" s="4"/>
      <c r="PTY20" s="4"/>
      <c r="PUX20" s="4"/>
      <c r="PVW20" s="4"/>
      <c r="PWV20" s="4"/>
      <c r="PXU20" s="4"/>
      <c r="PYT20" s="4"/>
      <c r="PZS20" s="4"/>
      <c r="QAR20" s="4"/>
      <c r="QBQ20" s="4"/>
      <c r="QCP20" s="4"/>
      <c r="QDO20" s="4"/>
      <c r="QEN20" s="4"/>
      <c r="QFM20" s="4"/>
      <c r="QGL20" s="4"/>
      <c r="QHK20" s="4"/>
      <c r="QIJ20" s="4"/>
      <c r="QJI20" s="4"/>
      <c r="QKH20" s="4"/>
      <c r="QLG20" s="4"/>
      <c r="QMF20" s="4"/>
      <c r="QNE20" s="4"/>
      <c r="QOD20" s="4"/>
      <c r="QPC20" s="4"/>
      <c r="QQB20" s="4"/>
      <c r="QRA20" s="4"/>
      <c r="QRZ20" s="4"/>
      <c r="QSY20" s="4"/>
      <c r="QTX20" s="4"/>
      <c r="QUW20" s="4"/>
      <c r="QVV20" s="4"/>
      <c r="QWU20" s="4"/>
      <c r="QXT20" s="4"/>
      <c r="QYS20" s="4"/>
      <c r="QZR20" s="4"/>
      <c r="RAQ20" s="4"/>
      <c r="RBP20" s="4"/>
      <c r="RCO20" s="4"/>
      <c r="RDN20" s="4"/>
      <c r="REM20" s="4"/>
      <c r="RFL20" s="4"/>
      <c r="RGK20" s="4"/>
      <c r="RHJ20" s="4"/>
      <c r="RII20" s="4"/>
      <c r="RJH20" s="4"/>
      <c r="RKG20" s="4"/>
      <c r="RLF20" s="4"/>
      <c r="RME20" s="4"/>
      <c r="RND20" s="4"/>
      <c r="ROC20" s="4"/>
      <c r="RPB20" s="4"/>
      <c r="RQA20" s="4"/>
      <c r="RQZ20" s="4"/>
      <c r="RRY20" s="4"/>
      <c r="RSX20" s="4"/>
      <c r="RTW20" s="4"/>
      <c r="RUV20" s="4"/>
      <c r="RVU20" s="4"/>
      <c r="RWT20" s="4"/>
      <c r="RXS20" s="4"/>
      <c r="RYR20" s="4"/>
      <c r="RZQ20" s="4"/>
      <c r="SAP20" s="4"/>
      <c r="SBO20" s="4"/>
      <c r="SCN20" s="4"/>
      <c r="SDM20" s="4"/>
      <c r="SEL20" s="4"/>
      <c r="SFK20" s="4"/>
      <c r="SGJ20" s="4"/>
      <c r="SHI20" s="4"/>
      <c r="SIH20" s="4"/>
      <c r="SJG20" s="4"/>
      <c r="SKF20" s="4"/>
      <c r="SLE20" s="4"/>
      <c r="SMD20" s="4"/>
      <c r="SNC20" s="4"/>
      <c r="SOB20" s="4"/>
      <c r="SPA20" s="4"/>
      <c r="SPZ20" s="4"/>
      <c r="SQY20" s="4"/>
      <c r="SRX20" s="4"/>
      <c r="SSW20" s="4"/>
      <c r="STV20" s="4"/>
      <c r="SUU20" s="4"/>
      <c r="SVT20" s="4"/>
      <c r="SWS20" s="4"/>
      <c r="SXR20" s="4"/>
      <c r="SYQ20" s="4"/>
      <c r="SZP20" s="4"/>
      <c r="TAO20" s="4"/>
      <c r="TBN20" s="4"/>
      <c r="TCM20" s="4"/>
      <c r="TDL20" s="4"/>
      <c r="TEK20" s="4"/>
      <c r="TFJ20" s="4"/>
      <c r="TGI20" s="4"/>
      <c r="THH20" s="4"/>
      <c r="TIG20" s="4"/>
      <c r="TJF20" s="4"/>
      <c r="TKE20" s="4"/>
      <c r="TLD20" s="4"/>
      <c r="TMC20" s="4"/>
      <c r="TNB20" s="4"/>
      <c r="TOA20" s="4"/>
      <c r="TOZ20" s="4"/>
      <c r="TPY20" s="4"/>
      <c r="TQX20" s="4"/>
      <c r="TRW20" s="4"/>
      <c r="TSV20" s="4"/>
      <c r="TTU20" s="4"/>
      <c r="TUT20" s="4"/>
      <c r="TVS20" s="4"/>
      <c r="TWR20" s="4"/>
      <c r="TXQ20" s="4"/>
      <c r="TYP20" s="4"/>
      <c r="TZO20" s="4"/>
      <c r="UAN20" s="4"/>
      <c r="UBM20" s="4"/>
      <c r="UCL20" s="4"/>
      <c r="UDK20" s="4"/>
      <c r="UEJ20" s="4"/>
      <c r="UFI20" s="4"/>
      <c r="UGH20" s="4"/>
      <c r="UHG20" s="4"/>
      <c r="UIF20" s="4"/>
      <c r="UJE20" s="4"/>
      <c r="UKD20" s="4"/>
      <c r="ULC20" s="4"/>
      <c r="UMB20" s="4"/>
      <c r="UNA20" s="4"/>
      <c r="UNZ20" s="4"/>
      <c r="UOY20" s="4"/>
      <c r="UPX20" s="4"/>
      <c r="UQW20" s="4"/>
      <c r="URV20" s="4"/>
      <c r="USU20" s="4"/>
      <c r="UTT20" s="4"/>
      <c r="UUS20" s="4"/>
      <c r="UVR20" s="4"/>
      <c r="UWQ20" s="4"/>
      <c r="UXP20" s="4"/>
      <c r="UYO20" s="4"/>
      <c r="UZN20" s="4"/>
      <c r="VAM20" s="4"/>
      <c r="VBL20" s="4"/>
      <c r="VCK20" s="4"/>
      <c r="VDJ20" s="4"/>
      <c r="VEI20" s="4"/>
      <c r="VFH20" s="4"/>
      <c r="VGG20" s="4"/>
      <c r="VHF20" s="4"/>
      <c r="VIE20" s="4"/>
      <c r="VJD20" s="4"/>
      <c r="VKC20" s="4"/>
      <c r="VLB20" s="4"/>
      <c r="VMA20" s="4"/>
      <c r="VMZ20" s="4"/>
      <c r="VNY20" s="4"/>
      <c r="VOX20" s="4"/>
      <c r="VPW20" s="4"/>
      <c r="VQV20" s="4"/>
      <c r="VRU20" s="4"/>
      <c r="VST20" s="4"/>
      <c r="VTS20" s="4"/>
      <c r="VUR20" s="4"/>
      <c r="VVQ20" s="4"/>
      <c r="VWP20" s="4"/>
      <c r="VXO20" s="4"/>
      <c r="VYN20" s="4"/>
      <c r="VZM20" s="4"/>
      <c r="WAL20" s="4"/>
      <c r="WBK20" s="4"/>
      <c r="WCJ20" s="4"/>
      <c r="WDI20" s="4"/>
      <c r="WEH20" s="4"/>
      <c r="WFG20" s="4"/>
      <c r="WGF20" s="4"/>
      <c r="WHE20" s="4"/>
      <c r="WID20" s="4"/>
      <c r="WJC20" s="4"/>
      <c r="WKB20" s="4"/>
      <c r="WLA20" s="4"/>
      <c r="WLZ20" s="4"/>
      <c r="WMY20" s="4"/>
      <c r="WNX20" s="4"/>
      <c r="WOW20" s="4"/>
      <c r="WPV20" s="4"/>
      <c r="WQU20" s="4"/>
      <c r="WRT20" s="4"/>
      <c r="WSS20" s="4"/>
      <c r="WTR20" s="4"/>
      <c r="WUQ20" s="4"/>
      <c r="WVP20" s="4"/>
      <c r="WWO20" s="4"/>
      <c r="WXN20" s="4"/>
      <c r="WYM20" s="4"/>
      <c r="WZL20" s="4"/>
      <c r="XAK20" s="4"/>
      <c r="XBJ20" s="4"/>
      <c r="XCI20" s="4"/>
      <c r="XDH20" s="4"/>
      <c r="XEG20" s="4"/>
    </row>
    <row r="21" spans="1:1011 1036:2036 2061:3061 3086:4086 4111:5111 5136:6136 6161:7161 7186:8186 8211:9211 9236:10236 10261:11261 11286:12286 12311:13311 13336:14336 14361:15336 15361:16361" ht="20.100000000000001" customHeight="1">
      <c r="A21" s="44" t="s">
        <v>865</v>
      </c>
      <c r="B21" s="45" t="s">
        <v>508</v>
      </c>
      <c r="C21" s="4"/>
      <c r="D21" s="4"/>
      <c r="E21" s="4"/>
      <c r="F21" s="4"/>
      <c r="G21" s="4"/>
      <c r="H21" s="4"/>
      <c r="I21" s="4"/>
      <c r="J21" s="4"/>
      <c r="K21" s="4"/>
      <c r="AJ21" s="4"/>
      <c r="BI21" s="4"/>
      <c r="CH21" s="4"/>
      <c r="DG21" s="4"/>
      <c r="EF21" s="4"/>
      <c r="FE21" s="4"/>
      <c r="GD21" s="4"/>
      <c r="HC21" s="4"/>
      <c r="IB21" s="4"/>
      <c r="JA21" s="4"/>
      <c r="JZ21" s="4"/>
      <c r="KY21" s="4"/>
      <c r="LX21" s="4"/>
      <c r="MW21" s="4"/>
      <c r="NV21" s="4"/>
      <c r="OU21" s="4"/>
      <c r="PT21" s="4"/>
      <c r="QS21" s="4"/>
      <c r="RR21" s="4"/>
      <c r="SQ21" s="4"/>
      <c r="TP21" s="4"/>
      <c r="UO21" s="4"/>
      <c r="VN21" s="4"/>
      <c r="WM21" s="4"/>
      <c r="XL21" s="4"/>
      <c r="YK21" s="4"/>
      <c r="ZJ21" s="4"/>
      <c r="AAI21" s="4"/>
      <c r="ABH21" s="4"/>
      <c r="ACG21" s="4"/>
      <c r="ADF21" s="4"/>
      <c r="AEE21" s="4"/>
      <c r="AFD21" s="4"/>
      <c r="AGC21" s="4"/>
      <c r="AHB21" s="4"/>
      <c r="AIA21" s="4"/>
      <c r="AIZ21" s="4"/>
      <c r="AJY21" s="4"/>
      <c r="AKX21" s="4"/>
      <c r="ALW21" s="4"/>
      <c r="AMV21" s="4"/>
      <c r="ANU21" s="4"/>
      <c r="AOT21" s="4"/>
      <c r="APS21" s="4"/>
      <c r="AQR21" s="4"/>
      <c r="ARQ21" s="4"/>
      <c r="ASP21" s="4"/>
      <c r="ATO21" s="4"/>
      <c r="AUN21" s="4"/>
      <c r="AVM21" s="4"/>
      <c r="AWL21" s="4"/>
      <c r="AXK21" s="4"/>
      <c r="AYJ21" s="4"/>
      <c r="AZI21" s="4"/>
      <c r="BAH21" s="4"/>
      <c r="BBG21" s="4"/>
      <c r="BCF21" s="4"/>
      <c r="BDE21" s="4"/>
      <c r="BED21" s="4"/>
      <c r="BFC21" s="4"/>
      <c r="BGB21" s="4"/>
      <c r="BHA21" s="4"/>
      <c r="BHZ21" s="4"/>
      <c r="BIY21" s="4"/>
      <c r="BJX21" s="4"/>
      <c r="BKW21" s="4"/>
      <c r="BLV21" s="4"/>
      <c r="BMU21" s="4"/>
      <c r="BNT21" s="4"/>
      <c r="BOS21" s="4"/>
      <c r="BPR21" s="4"/>
      <c r="BQQ21" s="4"/>
      <c r="BRP21" s="4"/>
      <c r="BSO21" s="4"/>
      <c r="BTN21" s="4"/>
      <c r="BUM21" s="4"/>
      <c r="BVL21" s="4"/>
      <c r="BWK21" s="4"/>
      <c r="BXJ21" s="4"/>
      <c r="BYI21" s="4"/>
      <c r="BZH21" s="4"/>
      <c r="CAG21" s="4"/>
      <c r="CBF21" s="4"/>
      <c r="CCE21" s="4"/>
      <c r="CDD21" s="4"/>
      <c r="CEC21" s="4"/>
      <c r="CFB21" s="4"/>
      <c r="CGA21" s="4"/>
      <c r="CGZ21" s="4"/>
      <c r="CHY21" s="4"/>
      <c r="CIX21" s="4"/>
      <c r="CJW21" s="4"/>
      <c r="CKV21" s="4"/>
      <c r="CLU21" s="4"/>
      <c r="CMT21" s="4"/>
      <c r="CNS21" s="4"/>
      <c r="COR21" s="4"/>
      <c r="CPQ21" s="4"/>
      <c r="CQP21" s="4"/>
      <c r="CRO21" s="4"/>
      <c r="CSN21" s="4"/>
      <c r="CTM21" s="4"/>
      <c r="CUL21" s="4"/>
      <c r="CVK21" s="4"/>
      <c r="CWJ21" s="4"/>
      <c r="CXI21" s="4"/>
      <c r="CYH21" s="4"/>
      <c r="CZG21" s="4"/>
      <c r="DAF21" s="4"/>
      <c r="DBE21" s="4"/>
      <c r="DCD21" s="4"/>
      <c r="DDC21" s="4"/>
      <c r="DEB21" s="4"/>
      <c r="DFA21" s="4"/>
      <c r="DFZ21" s="4"/>
      <c r="DGY21" s="4"/>
      <c r="DHX21" s="4"/>
      <c r="DIW21" s="4"/>
      <c r="DJV21" s="4"/>
      <c r="DKU21" s="4"/>
      <c r="DLT21" s="4"/>
      <c r="DMS21" s="4"/>
      <c r="DNR21" s="4"/>
      <c r="DOQ21" s="4"/>
      <c r="DPP21" s="4"/>
      <c r="DQO21" s="4"/>
      <c r="DRN21" s="4"/>
      <c r="DSM21" s="4"/>
      <c r="DTL21" s="4"/>
      <c r="DUK21" s="4"/>
      <c r="DVJ21" s="4"/>
      <c r="DWI21" s="4"/>
      <c r="DXH21" s="4"/>
      <c r="DYG21" s="4"/>
      <c r="DZF21" s="4"/>
      <c r="EAE21" s="4"/>
      <c r="EBD21" s="4"/>
      <c r="ECC21" s="4"/>
      <c r="EDB21" s="4"/>
      <c r="EEA21" s="4"/>
      <c r="EEZ21" s="4"/>
      <c r="EFY21" s="4"/>
      <c r="EGX21" s="4"/>
      <c r="EHW21" s="4"/>
      <c r="EIV21" s="4"/>
      <c r="EJU21" s="4"/>
      <c r="EKT21" s="4"/>
      <c r="ELS21" s="4"/>
      <c r="EMR21" s="4"/>
      <c r="ENQ21" s="4"/>
      <c r="EOP21" s="4"/>
      <c r="EPO21" s="4"/>
      <c r="EQN21" s="4"/>
      <c r="ERM21" s="4"/>
      <c r="ESL21" s="4"/>
      <c r="ETK21" s="4"/>
      <c r="EUJ21" s="4"/>
      <c r="EVI21" s="4"/>
      <c r="EWH21" s="4"/>
      <c r="EXG21" s="4"/>
      <c r="EYF21" s="4"/>
      <c r="EZE21" s="4"/>
      <c r="FAD21" s="4"/>
      <c r="FBC21" s="4"/>
      <c r="FCB21" s="4"/>
      <c r="FDA21" s="4"/>
      <c r="FDZ21" s="4"/>
      <c r="FEY21" s="4"/>
      <c r="FFX21" s="4"/>
      <c r="FGW21" s="4"/>
      <c r="FHV21" s="4"/>
      <c r="FIU21" s="4"/>
      <c r="FJT21" s="4"/>
      <c r="FKS21" s="4"/>
      <c r="FLR21" s="4"/>
      <c r="FMQ21" s="4"/>
      <c r="FNP21" s="4"/>
      <c r="FOO21" s="4"/>
      <c r="FPN21" s="4"/>
      <c r="FQM21" s="4"/>
      <c r="FRL21" s="4"/>
      <c r="FSK21" s="4"/>
      <c r="FTJ21" s="4"/>
      <c r="FUI21" s="4"/>
      <c r="FVH21" s="4"/>
      <c r="FWG21" s="4"/>
      <c r="FXF21" s="4"/>
      <c r="FYE21" s="4"/>
      <c r="FZD21" s="4"/>
      <c r="GAC21" s="4"/>
      <c r="GBB21" s="4"/>
      <c r="GCA21" s="4"/>
      <c r="GCZ21" s="4"/>
      <c r="GDY21" s="4"/>
      <c r="GEX21" s="4"/>
      <c r="GFW21" s="4"/>
      <c r="GGV21" s="4"/>
      <c r="GHU21" s="4"/>
      <c r="GIT21" s="4"/>
      <c r="GJS21" s="4"/>
      <c r="GKR21" s="4"/>
      <c r="GLQ21" s="4"/>
      <c r="GMP21" s="4"/>
      <c r="GNO21" s="4"/>
      <c r="GON21" s="4"/>
      <c r="GPM21" s="4"/>
      <c r="GQL21" s="4"/>
      <c r="GRK21" s="4"/>
      <c r="GSJ21" s="4"/>
      <c r="GTI21" s="4"/>
      <c r="GUH21" s="4"/>
      <c r="GVG21" s="4"/>
      <c r="GWF21" s="4"/>
      <c r="GXE21" s="4"/>
      <c r="GYD21" s="4"/>
      <c r="GZC21" s="4"/>
      <c r="HAB21" s="4"/>
      <c r="HBA21" s="4"/>
      <c r="HBZ21" s="4"/>
      <c r="HCY21" s="4"/>
      <c r="HDX21" s="4"/>
      <c r="HEW21" s="4"/>
      <c r="HFV21" s="4"/>
      <c r="HGU21" s="4"/>
      <c r="HHT21" s="4"/>
      <c r="HIS21" s="4"/>
      <c r="HJR21" s="4"/>
      <c r="HKQ21" s="4"/>
      <c r="HLP21" s="4"/>
      <c r="HMO21" s="4"/>
      <c r="HNN21" s="4"/>
      <c r="HOM21" s="4"/>
      <c r="HPL21" s="4"/>
      <c r="HQK21" s="4"/>
      <c r="HRJ21" s="4"/>
      <c r="HSI21" s="4"/>
      <c r="HTH21" s="4"/>
      <c r="HUG21" s="4"/>
      <c r="HVF21" s="4"/>
      <c r="HWE21" s="4"/>
      <c r="HXD21" s="4"/>
      <c r="HYC21" s="4"/>
      <c r="HZB21" s="4"/>
      <c r="IAA21" s="4"/>
      <c r="IAZ21" s="4"/>
      <c r="IBY21" s="4"/>
      <c r="ICX21" s="4"/>
      <c r="IDW21" s="4"/>
      <c r="IEV21" s="4"/>
      <c r="IFU21" s="4"/>
      <c r="IGT21" s="4"/>
      <c r="IHS21" s="4"/>
      <c r="IIR21" s="4"/>
      <c r="IJQ21" s="4"/>
      <c r="IKP21" s="4"/>
      <c r="ILO21" s="4"/>
      <c r="IMN21" s="4"/>
      <c r="INM21" s="4"/>
      <c r="IOL21" s="4"/>
      <c r="IPK21" s="4"/>
      <c r="IQJ21" s="4"/>
      <c r="IRI21" s="4"/>
      <c r="ISH21" s="4"/>
      <c r="ITG21" s="4"/>
      <c r="IUF21" s="4"/>
      <c r="IVE21" s="4"/>
      <c r="IWD21" s="4"/>
      <c r="IXC21" s="4"/>
      <c r="IYB21" s="4"/>
      <c r="IZA21" s="4"/>
      <c r="IZZ21" s="4"/>
      <c r="JAY21" s="4"/>
      <c r="JBX21" s="4"/>
      <c r="JCW21" s="4"/>
      <c r="JDV21" s="4"/>
      <c r="JEU21" s="4"/>
      <c r="JFT21" s="4"/>
      <c r="JGS21" s="4"/>
      <c r="JHR21" s="4"/>
      <c r="JIQ21" s="4"/>
      <c r="JJP21" s="4"/>
      <c r="JKO21" s="4"/>
      <c r="JLN21" s="4"/>
      <c r="JMM21" s="4"/>
      <c r="JNL21" s="4"/>
      <c r="JOK21" s="4"/>
      <c r="JPJ21" s="4"/>
      <c r="JQI21" s="4"/>
      <c r="JRH21" s="4"/>
      <c r="JSG21" s="4"/>
      <c r="JTF21" s="4"/>
      <c r="JUE21" s="4"/>
      <c r="JVD21" s="4"/>
      <c r="JWC21" s="4"/>
      <c r="JXB21" s="4"/>
      <c r="JYA21" s="4"/>
      <c r="JYZ21" s="4"/>
      <c r="JZY21" s="4"/>
      <c r="KAX21" s="4"/>
      <c r="KBW21" s="4"/>
      <c r="KCV21" s="4"/>
      <c r="KDU21" s="4"/>
      <c r="KET21" s="4"/>
      <c r="KFS21" s="4"/>
      <c r="KGR21" s="4"/>
      <c r="KHQ21" s="4"/>
      <c r="KIP21" s="4"/>
      <c r="KJO21" s="4"/>
      <c r="KKN21" s="4"/>
      <c r="KLM21" s="4"/>
      <c r="KML21" s="4"/>
      <c r="KNK21" s="4"/>
      <c r="KOJ21" s="4"/>
      <c r="KPI21" s="4"/>
      <c r="KQH21" s="4"/>
      <c r="KRG21" s="4"/>
      <c r="KSF21" s="4"/>
      <c r="KTE21" s="4"/>
      <c r="KUD21" s="4"/>
      <c r="KVC21" s="4"/>
      <c r="KWB21" s="4"/>
      <c r="KXA21" s="4"/>
      <c r="KXZ21" s="4"/>
      <c r="KYY21" s="4"/>
      <c r="KZX21" s="4"/>
      <c r="LAW21" s="4"/>
      <c r="LBV21" s="4"/>
      <c r="LCU21" s="4"/>
      <c r="LDT21" s="4"/>
      <c r="LES21" s="4"/>
      <c r="LFR21" s="4"/>
      <c r="LGQ21" s="4"/>
      <c r="LHP21" s="4"/>
      <c r="LIO21" s="4"/>
      <c r="LJN21" s="4"/>
      <c r="LKM21" s="4"/>
      <c r="LLL21" s="4"/>
      <c r="LMK21" s="4"/>
      <c r="LNJ21" s="4"/>
      <c r="LOI21" s="4"/>
      <c r="LPH21" s="4"/>
      <c r="LQG21" s="4"/>
      <c r="LRF21" s="4"/>
      <c r="LSE21" s="4"/>
      <c r="LTD21" s="4"/>
      <c r="LUC21" s="4"/>
      <c r="LVB21" s="4"/>
      <c r="LWA21" s="4"/>
      <c r="LWZ21" s="4"/>
      <c r="LXY21" s="4"/>
      <c r="LYX21" s="4"/>
      <c r="LZW21" s="4"/>
      <c r="MAV21" s="4"/>
      <c r="MBU21" s="4"/>
      <c r="MCT21" s="4"/>
      <c r="MDS21" s="4"/>
      <c r="MER21" s="4"/>
      <c r="MFQ21" s="4"/>
      <c r="MGP21" s="4"/>
      <c r="MHO21" s="4"/>
      <c r="MIN21" s="4"/>
      <c r="MJM21" s="4"/>
      <c r="MKL21" s="4"/>
      <c r="MLK21" s="4"/>
      <c r="MMJ21" s="4"/>
      <c r="MNI21" s="4"/>
      <c r="MOH21" s="4"/>
      <c r="MPG21" s="4"/>
      <c r="MQF21" s="4"/>
      <c r="MRE21" s="4"/>
      <c r="MSD21" s="4"/>
      <c r="MTC21" s="4"/>
      <c r="MUB21" s="4"/>
      <c r="MVA21" s="4"/>
      <c r="MVZ21" s="4"/>
      <c r="MWY21" s="4"/>
      <c r="MXX21" s="4"/>
      <c r="MYW21" s="4"/>
      <c r="MZV21" s="4"/>
      <c r="NAU21" s="4"/>
      <c r="NBT21" s="4"/>
      <c r="NCS21" s="4"/>
      <c r="NDR21" s="4"/>
      <c r="NEQ21" s="4"/>
      <c r="NFP21" s="4"/>
      <c r="NGO21" s="4"/>
      <c r="NHN21" s="4"/>
      <c r="NIM21" s="4"/>
      <c r="NJL21" s="4"/>
      <c r="NKK21" s="4"/>
      <c r="NLJ21" s="4"/>
      <c r="NMI21" s="4"/>
      <c r="NNH21" s="4"/>
      <c r="NOG21" s="4"/>
      <c r="NPF21" s="4"/>
      <c r="NQE21" s="4"/>
      <c r="NRD21" s="4"/>
      <c r="NSC21" s="4"/>
      <c r="NTB21" s="4"/>
      <c r="NUA21" s="4"/>
      <c r="NUZ21" s="4"/>
      <c r="NVY21" s="4"/>
      <c r="NWX21" s="4"/>
      <c r="NXW21" s="4"/>
      <c r="NYV21" s="4"/>
      <c r="NZU21" s="4"/>
      <c r="OAT21" s="4"/>
      <c r="OBS21" s="4"/>
      <c r="OCR21" s="4"/>
      <c r="ODQ21" s="4"/>
      <c r="OEP21" s="4"/>
      <c r="OFO21" s="4"/>
      <c r="OGN21" s="4"/>
      <c r="OHM21" s="4"/>
      <c r="OIL21" s="4"/>
      <c r="OJK21" s="4"/>
      <c r="OKJ21" s="4"/>
      <c r="OLI21" s="4"/>
      <c r="OMH21" s="4"/>
      <c r="ONG21" s="4"/>
      <c r="OOF21" s="4"/>
      <c r="OPE21" s="4"/>
      <c r="OQD21" s="4"/>
      <c r="ORC21" s="4"/>
      <c r="OSB21" s="4"/>
      <c r="OTA21" s="4"/>
      <c r="OTZ21" s="4"/>
      <c r="OUY21" s="4"/>
      <c r="OVX21" s="4"/>
      <c r="OWW21" s="4"/>
      <c r="OXV21" s="4"/>
      <c r="OYU21" s="4"/>
      <c r="OZT21" s="4"/>
      <c r="PAS21" s="4"/>
      <c r="PBR21" s="4"/>
      <c r="PCQ21" s="4"/>
      <c r="PDP21" s="4"/>
      <c r="PEO21" s="4"/>
      <c r="PFN21" s="4"/>
      <c r="PGM21" s="4"/>
      <c r="PHL21" s="4"/>
      <c r="PIK21" s="4"/>
      <c r="PJJ21" s="4"/>
      <c r="PKI21" s="4"/>
      <c r="PLH21" s="4"/>
      <c r="PMG21" s="4"/>
      <c r="PNF21" s="4"/>
      <c r="POE21" s="4"/>
      <c r="PPD21" s="4"/>
      <c r="PQC21" s="4"/>
      <c r="PRB21" s="4"/>
      <c r="PSA21" s="4"/>
      <c r="PSZ21" s="4"/>
      <c r="PTY21" s="4"/>
      <c r="PUX21" s="4"/>
      <c r="PVW21" s="4"/>
      <c r="PWV21" s="4"/>
      <c r="PXU21" s="4"/>
      <c r="PYT21" s="4"/>
      <c r="PZS21" s="4"/>
      <c r="QAR21" s="4"/>
      <c r="QBQ21" s="4"/>
      <c r="QCP21" s="4"/>
      <c r="QDO21" s="4"/>
      <c r="QEN21" s="4"/>
      <c r="QFM21" s="4"/>
      <c r="QGL21" s="4"/>
      <c r="QHK21" s="4"/>
      <c r="QIJ21" s="4"/>
      <c r="QJI21" s="4"/>
      <c r="QKH21" s="4"/>
      <c r="QLG21" s="4"/>
      <c r="QMF21" s="4"/>
      <c r="QNE21" s="4"/>
      <c r="QOD21" s="4"/>
      <c r="QPC21" s="4"/>
      <c r="QQB21" s="4"/>
      <c r="QRA21" s="4"/>
      <c r="QRZ21" s="4"/>
      <c r="QSY21" s="4"/>
      <c r="QTX21" s="4"/>
      <c r="QUW21" s="4"/>
      <c r="QVV21" s="4"/>
      <c r="QWU21" s="4"/>
      <c r="QXT21" s="4"/>
      <c r="QYS21" s="4"/>
      <c r="QZR21" s="4"/>
      <c r="RAQ21" s="4"/>
      <c r="RBP21" s="4"/>
      <c r="RCO21" s="4"/>
      <c r="RDN21" s="4"/>
      <c r="REM21" s="4"/>
      <c r="RFL21" s="4"/>
      <c r="RGK21" s="4"/>
      <c r="RHJ21" s="4"/>
      <c r="RII21" s="4"/>
      <c r="RJH21" s="4"/>
      <c r="RKG21" s="4"/>
      <c r="RLF21" s="4"/>
      <c r="RME21" s="4"/>
      <c r="RND21" s="4"/>
      <c r="ROC21" s="4"/>
      <c r="RPB21" s="4"/>
      <c r="RQA21" s="4"/>
      <c r="RQZ21" s="4"/>
      <c r="RRY21" s="4"/>
      <c r="RSX21" s="4"/>
      <c r="RTW21" s="4"/>
      <c r="RUV21" s="4"/>
      <c r="RVU21" s="4"/>
      <c r="RWT21" s="4"/>
      <c r="RXS21" s="4"/>
      <c r="RYR21" s="4"/>
      <c r="RZQ21" s="4"/>
      <c r="SAP21" s="4"/>
      <c r="SBO21" s="4"/>
      <c r="SCN21" s="4"/>
      <c r="SDM21" s="4"/>
      <c r="SEL21" s="4"/>
      <c r="SFK21" s="4"/>
      <c r="SGJ21" s="4"/>
      <c r="SHI21" s="4"/>
      <c r="SIH21" s="4"/>
      <c r="SJG21" s="4"/>
      <c r="SKF21" s="4"/>
      <c r="SLE21" s="4"/>
      <c r="SMD21" s="4"/>
      <c r="SNC21" s="4"/>
      <c r="SOB21" s="4"/>
      <c r="SPA21" s="4"/>
      <c r="SPZ21" s="4"/>
      <c r="SQY21" s="4"/>
      <c r="SRX21" s="4"/>
      <c r="SSW21" s="4"/>
      <c r="STV21" s="4"/>
      <c r="SUU21" s="4"/>
      <c r="SVT21" s="4"/>
      <c r="SWS21" s="4"/>
      <c r="SXR21" s="4"/>
      <c r="SYQ21" s="4"/>
      <c r="SZP21" s="4"/>
      <c r="TAO21" s="4"/>
      <c r="TBN21" s="4"/>
      <c r="TCM21" s="4"/>
      <c r="TDL21" s="4"/>
      <c r="TEK21" s="4"/>
      <c r="TFJ21" s="4"/>
      <c r="TGI21" s="4"/>
      <c r="THH21" s="4"/>
      <c r="TIG21" s="4"/>
      <c r="TJF21" s="4"/>
      <c r="TKE21" s="4"/>
      <c r="TLD21" s="4"/>
      <c r="TMC21" s="4"/>
      <c r="TNB21" s="4"/>
      <c r="TOA21" s="4"/>
      <c r="TOZ21" s="4"/>
      <c r="TPY21" s="4"/>
      <c r="TQX21" s="4"/>
      <c r="TRW21" s="4"/>
      <c r="TSV21" s="4"/>
      <c r="TTU21" s="4"/>
      <c r="TUT21" s="4"/>
      <c r="TVS21" s="4"/>
      <c r="TWR21" s="4"/>
      <c r="TXQ21" s="4"/>
      <c r="TYP21" s="4"/>
      <c r="TZO21" s="4"/>
      <c r="UAN21" s="4"/>
      <c r="UBM21" s="4"/>
      <c r="UCL21" s="4"/>
      <c r="UDK21" s="4"/>
      <c r="UEJ21" s="4"/>
      <c r="UFI21" s="4"/>
      <c r="UGH21" s="4"/>
      <c r="UHG21" s="4"/>
      <c r="UIF21" s="4"/>
      <c r="UJE21" s="4"/>
      <c r="UKD21" s="4"/>
      <c r="ULC21" s="4"/>
      <c r="UMB21" s="4"/>
      <c r="UNA21" s="4"/>
      <c r="UNZ21" s="4"/>
      <c r="UOY21" s="4"/>
      <c r="UPX21" s="4"/>
      <c r="UQW21" s="4"/>
      <c r="URV21" s="4"/>
      <c r="USU21" s="4"/>
      <c r="UTT21" s="4"/>
      <c r="UUS21" s="4"/>
      <c r="UVR21" s="4"/>
      <c r="UWQ21" s="4"/>
      <c r="UXP21" s="4"/>
      <c r="UYO21" s="4"/>
      <c r="UZN21" s="4"/>
      <c r="VAM21" s="4"/>
      <c r="VBL21" s="4"/>
      <c r="VCK21" s="4"/>
      <c r="VDJ21" s="4"/>
      <c r="VEI21" s="4"/>
      <c r="VFH21" s="4"/>
      <c r="VGG21" s="4"/>
      <c r="VHF21" s="4"/>
      <c r="VIE21" s="4"/>
      <c r="VJD21" s="4"/>
      <c r="VKC21" s="4"/>
      <c r="VLB21" s="4"/>
      <c r="VMA21" s="4"/>
      <c r="VMZ21" s="4"/>
      <c r="VNY21" s="4"/>
      <c r="VOX21" s="4"/>
      <c r="VPW21" s="4"/>
      <c r="VQV21" s="4"/>
      <c r="VRU21" s="4"/>
      <c r="VST21" s="4"/>
      <c r="VTS21" s="4"/>
      <c r="VUR21" s="4"/>
      <c r="VVQ21" s="4"/>
      <c r="VWP21" s="4"/>
      <c r="VXO21" s="4"/>
      <c r="VYN21" s="4"/>
      <c r="VZM21" s="4"/>
      <c r="WAL21" s="4"/>
      <c r="WBK21" s="4"/>
      <c r="WCJ21" s="4"/>
      <c r="WDI21" s="4"/>
      <c r="WEH21" s="4"/>
      <c r="WFG21" s="4"/>
      <c r="WGF21" s="4"/>
      <c r="WHE21" s="4"/>
      <c r="WID21" s="4"/>
      <c r="WJC21" s="4"/>
      <c r="WKB21" s="4"/>
      <c r="WLA21" s="4"/>
      <c r="WLZ21" s="4"/>
      <c r="WMY21" s="4"/>
      <c r="WNX21" s="4"/>
      <c r="WOW21" s="4"/>
      <c r="WPV21" s="4"/>
      <c r="WQU21" s="4"/>
      <c r="WRT21" s="4"/>
      <c r="WSS21" s="4"/>
      <c r="WTR21" s="4"/>
      <c r="WUQ21" s="4"/>
      <c r="WVP21" s="4"/>
      <c r="WWO21" s="4"/>
      <c r="WXN21" s="4"/>
      <c r="WYM21" s="4"/>
      <c r="WZL21" s="4"/>
      <c r="XAK21" s="4"/>
      <c r="XBJ21" s="4"/>
      <c r="XCI21" s="4"/>
      <c r="XDH21" s="4"/>
      <c r="XEG21" s="4"/>
    </row>
    <row r="22" spans="1:1011 1036:2036 2061:3061 3086:4086 4111:5111 5136:6136 6161:7161 7186:8186 8211:9211 9236:10236 10261:11261 11286:12286 12311:13311 13336:14336 14361:15336 15361:16361" ht="20.100000000000001" customHeight="1">
      <c r="A22" s="44" t="s">
        <v>866</v>
      </c>
      <c r="B22" s="45" t="s">
        <v>584</v>
      </c>
      <c r="C22" s="4"/>
      <c r="D22" s="4"/>
      <c r="E22" s="4"/>
      <c r="F22" s="4"/>
      <c r="G22" s="4"/>
      <c r="H22" s="4"/>
      <c r="I22" s="4"/>
      <c r="J22" s="4"/>
      <c r="K22" s="4"/>
      <c r="AJ22" s="4"/>
      <c r="BI22" s="4"/>
      <c r="CH22" s="4"/>
      <c r="DG22" s="4"/>
      <c r="EF22" s="4"/>
      <c r="FE22" s="4"/>
      <c r="GD22" s="4"/>
      <c r="HC22" s="4"/>
      <c r="IB22" s="4"/>
      <c r="JA22" s="4"/>
      <c r="JZ22" s="4"/>
      <c r="KY22" s="4"/>
      <c r="LX22" s="4"/>
      <c r="MW22" s="4"/>
      <c r="NV22" s="4"/>
      <c r="OU22" s="4"/>
      <c r="PT22" s="4"/>
      <c r="QS22" s="4"/>
      <c r="RR22" s="4"/>
      <c r="SQ22" s="4"/>
      <c r="TP22" s="4"/>
      <c r="UO22" s="4"/>
      <c r="VN22" s="4"/>
      <c r="WM22" s="4"/>
      <c r="XL22" s="4"/>
      <c r="YK22" s="4"/>
      <c r="ZJ22" s="4"/>
      <c r="AAI22" s="4"/>
      <c r="ABH22" s="4"/>
      <c r="ACG22" s="4"/>
      <c r="ADF22" s="4"/>
      <c r="AEE22" s="4"/>
      <c r="AFD22" s="4"/>
      <c r="AGC22" s="4"/>
      <c r="AHB22" s="4"/>
      <c r="AIA22" s="4"/>
      <c r="AIZ22" s="4"/>
      <c r="AJY22" s="4"/>
      <c r="AKX22" s="4"/>
      <c r="ALW22" s="4"/>
      <c r="AMV22" s="4"/>
      <c r="ANU22" s="4"/>
      <c r="AOT22" s="4"/>
      <c r="APS22" s="4"/>
      <c r="AQR22" s="4"/>
      <c r="ARQ22" s="4"/>
      <c r="ASP22" s="4"/>
      <c r="ATO22" s="4"/>
      <c r="AUN22" s="4"/>
      <c r="AVM22" s="4"/>
      <c r="AWL22" s="4"/>
      <c r="AXK22" s="4"/>
      <c r="AYJ22" s="4"/>
      <c r="AZI22" s="4"/>
      <c r="BAH22" s="4"/>
      <c r="BBG22" s="4"/>
      <c r="BCF22" s="4"/>
      <c r="BDE22" s="4"/>
      <c r="BED22" s="4"/>
      <c r="BFC22" s="4"/>
      <c r="BGB22" s="4"/>
      <c r="BHA22" s="4"/>
      <c r="BHZ22" s="4"/>
      <c r="BIY22" s="4"/>
      <c r="BJX22" s="4"/>
      <c r="BKW22" s="4"/>
      <c r="BLV22" s="4"/>
      <c r="BMU22" s="4"/>
      <c r="BNT22" s="4"/>
      <c r="BOS22" s="4"/>
      <c r="BPR22" s="4"/>
      <c r="BQQ22" s="4"/>
      <c r="BRP22" s="4"/>
      <c r="BSO22" s="4"/>
      <c r="BTN22" s="4"/>
      <c r="BUM22" s="4"/>
      <c r="BVL22" s="4"/>
      <c r="BWK22" s="4"/>
      <c r="BXJ22" s="4"/>
      <c r="BYI22" s="4"/>
      <c r="BZH22" s="4"/>
      <c r="CAG22" s="4"/>
      <c r="CBF22" s="4"/>
      <c r="CCE22" s="4"/>
      <c r="CDD22" s="4"/>
      <c r="CEC22" s="4"/>
      <c r="CFB22" s="4"/>
      <c r="CGA22" s="4"/>
      <c r="CGZ22" s="4"/>
      <c r="CHY22" s="4"/>
      <c r="CIX22" s="4"/>
      <c r="CJW22" s="4"/>
      <c r="CKV22" s="4"/>
      <c r="CLU22" s="4"/>
      <c r="CMT22" s="4"/>
      <c r="CNS22" s="4"/>
      <c r="COR22" s="4"/>
      <c r="CPQ22" s="4"/>
      <c r="CQP22" s="4"/>
      <c r="CRO22" s="4"/>
      <c r="CSN22" s="4"/>
      <c r="CTM22" s="4"/>
      <c r="CUL22" s="4"/>
      <c r="CVK22" s="4"/>
      <c r="CWJ22" s="4"/>
      <c r="CXI22" s="4"/>
      <c r="CYH22" s="4"/>
      <c r="CZG22" s="4"/>
      <c r="DAF22" s="4"/>
      <c r="DBE22" s="4"/>
      <c r="DCD22" s="4"/>
      <c r="DDC22" s="4"/>
      <c r="DEB22" s="4"/>
      <c r="DFA22" s="4"/>
      <c r="DFZ22" s="4"/>
      <c r="DGY22" s="4"/>
      <c r="DHX22" s="4"/>
      <c r="DIW22" s="4"/>
      <c r="DJV22" s="4"/>
      <c r="DKU22" s="4"/>
      <c r="DLT22" s="4"/>
      <c r="DMS22" s="4"/>
      <c r="DNR22" s="4"/>
      <c r="DOQ22" s="4"/>
      <c r="DPP22" s="4"/>
      <c r="DQO22" s="4"/>
      <c r="DRN22" s="4"/>
      <c r="DSM22" s="4"/>
      <c r="DTL22" s="4"/>
      <c r="DUK22" s="4"/>
      <c r="DVJ22" s="4"/>
      <c r="DWI22" s="4"/>
      <c r="DXH22" s="4"/>
      <c r="DYG22" s="4"/>
      <c r="DZF22" s="4"/>
      <c r="EAE22" s="4"/>
      <c r="EBD22" s="4"/>
      <c r="ECC22" s="4"/>
      <c r="EDB22" s="4"/>
      <c r="EEA22" s="4"/>
      <c r="EEZ22" s="4"/>
      <c r="EFY22" s="4"/>
      <c r="EGX22" s="4"/>
      <c r="EHW22" s="4"/>
      <c r="EIV22" s="4"/>
      <c r="EJU22" s="4"/>
      <c r="EKT22" s="4"/>
      <c r="ELS22" s="4"/>
      <c r="EMR22" s="4"/>
      <c r="ENQ22" s="4"/>
      <c r="EOP22" s="4"/>
      <c r="EPO22" s="4"/>
      <c r="EQN22" s="4"/>
      <c r="ERM22" s="4"/>
      <c r="ESL22" s="4"/>
      <c r="ETK22" s="4"/>
      <c r="EUJ22" s="4"/>
      <c r="EVI22" s="4"/>
      <c r="EWH22" s="4"/>
      <c r="EXG22" s="4"/>
      <c r="EYF22" s="4"/>
      <c r="EZE22" s="4"/>
      <c r="FAD22" s="4"/>
      <c r="FBC22" s="4"/>
      <c r="FCB22" s="4"/>
      <c r="FDA22" s="4"/>
      <c r="FDZ22" s="4"/>
      <c r="FEY22" s="4"/>
      <c r="FFX22" s="4"/>
      <c r="FGW22" s="4"/>
      <c r="FHV22" s="4"/>
      <c r="FIU22" s="4"/>
      <c r="FJT22" s="4"/>
      <c r="FKS22" s="4"/>
      <c r="FLR22" s="4"/>
      <c r="FMQ22" s="4"/>
      <c r="FNP22" s="4"/>
      <c r="FOO22" s="4"/>
      <c r="FPN22" s="4"/>
      <c r="FQM22" s="4"/>
      <c r="FRL22" s="4"/>
      <c r="FSK22" s="4"/>
      <c r="FTJ22" s="4"/>
      <c r="FUI22" s="4"/>
      <c r="FVH22" s="4"/>
      <c r="FWG22" s="4"/>
      <c r="FXF22" s="4"/>
      <c r="FYE22" s="4"/>
      <c r="FZD22" s="4"/>
      <c r="GAC22" s="4"/>
      <c r="GBB22" s="4"/>
      <c r="GCA22" s="4"/>
      <c r="GCZ22" s="4"/>
      <c r="GDY22" s="4"/>
      <c r="GEX22" s="4"/>
      <c r="GFW22" s="4"/>
      <c r="GGV22" s="4"/>
      <c r="GHU22" s="4"/>
      <c r="GIT22" s="4"/>
      <c r="GJS22" s="4"/>
      <c r="GKR22" s="4"/>
      <c r="GLQ22" s="4"/>
      <c r="GMP22" s="4"/>
      <c r="GNO22" s="4"/>
      <c r="GON22" s="4"/>
      <c r="GPM22" s="4"/>
      <c r="GQL22" s="4"/>
      <c r="GRK22" s="4"/>
      <c r="GSJ22" s="4"/>
      <c r="GTI22" s="4"/>
      <c r="GUH22" s="4"/>
      <c r="GVG22" s="4"/>
      <c r="GWF22" s="4"/>
      <c r="GXE22" s="4"/>
      <c r="GYD22" s="4"/>
      <c r="GZC22" s="4"/>
      <c r="HAB22" s="4"/>
      <c r="HBA22" s="4"/>
      <c r="HBZ22" s="4"/>
      <c r="HCY22" s="4"/>
      <c r="HDX22" s="4"/>
      <c r="HEW22" s="4"/>
      <c r="HFV22" s="4"/>
      <c r="HGU22" s="4"/>
      <c r="HHT22" s="4"/>
      <c r="HIS22" s="4"/>
      <c r="HJR22" s="4"/>
      <c r="HKQ22" s="4"/>
      <c r="HLP22" s="4"/>
      <c r="HMO22" s="4"/>
      <c r="HNN22" s="4"/>
      <c r="HOM22" s="4"/>
      <c r="HPL22" s="4"/>
      <c r="HQK22" s="4"/>
      <c r="HRJ22" s="4"/>
      <c r="HSI22" s="4"/>
      <c r="HTH22" s="4"/>
      <c r="HUG22" s="4"/>
      <c r="HVF22" s="4"/>
      <c r="HWE22" s="4"/>
      <c r="HXD22" s="4"/>
      <c r="HYC22" s="4"/>
      <c r="HZB22" s="4"/>
      <c r="IAA22" s="4"/>
      <c r="IAZ22" s="4"/>
      <c r="IBY22" s="4"/>
      <c r="ICX22" s="4"/>
      <c r="IDW22" s="4"/>
      <c r="IEV22" s="4"/>
      <c r="IFU22" s="4"/>
      <c r="IGT22" s="4"/>
      <c r="IHS22" s="4"/>
      <c r="IIR22" s="4"/>
      <c r="IJQ22" s="4"/>
      <c r="IKP22" s="4"/>
      <c r="ILO22" s="4"/>
      <c r="IMN22" s="4"/>
      <c r="INM22" s="4"/>
      <c r="IOL22" s="4"/>
      <c r="IPK22" s="4"/>
      <c r="IQJ22" s="4"/>
      <c r="IRI22" s="4"/>
      <c r="ISH22" s="4"/>
      <c r="ITG22" s="4"/>
      <c r="IUF22" s="4"/>
      <c r="IVE22" s="4"/>
      <c r="IWD22" s="4"/>
      <c r="IXC22" s="4"/>
      <c r="IYB22" s="4"/>
      <c r="IZA22" s="4"/>
      <c r="IZZ22" s="4"/>
      <c r="JAY22" s="4"/>
      <c r="JBX22" s="4"/>
      <c r="JCW22" s="4"/>
      <c r="JDV22" s="4"/>
      <c r="JEU22" s="4"/>
      <c r="JFT22" s="4"/>
      <c r="JGS22" s="4"/>
      <c r="JHR22" s="4"/>
      <c r="JIQ22" s="4"/>
      <c r="JJP22" s="4"/>
      <c r="JKO22" s="4"/>
      <c r="JLN22" s="4"/>
      <c r="JMM22" s="4"/>
      <c r="JNL22" s="4"/>
      <c r="JOK22" s="4"/>
      <c r="JPJ22" s="4"/>
      <c r="JQI22" s="4"/>
      <c r="JRH22" s="4"/>
      <c r="JSG22" s="4"/>
      <c r="JTF22" s="4"/>
      <c r="JUE22" s="4"/>
      <c r="JVD22" s="4"/>
      <c r="JWC22" s="4"/>
      <c r="JXB22" s="4"/>
      <c r="JYA22" s="4"/>
      <c r="JYZ22" s="4"/>
      <c r="JZY22" s="4"/>
      <c r="KAX22" s="4"/>
      <c r="KBW22" s="4"/>
      <c r="KCV22" s="4"/>
      <c r="KDU22" s="4"/>
      <c r="KET22" s="4"/>
      <c r="KFS22" s="4"/>
      <c r="KGR22" s="4"/>
      <c r="KHQ22" s="4"/>
      <c r="KIP22" s="4"/>
      <c r="KJO22" s="4"/>
      <c r="KKN22" s="4"/>
      <c r="KLM22" s="4"/>
      <c r="KML22" s="4"/>
      <c r="KNK22" s="4"/>
      <c r="KOJ22" s="4"/>
      <c r="KPI22" s="4"/>
      <c r="KQH22" s="4"/>
      <c r="KRG22" s="4"/>
      <c r="KSF22" s="4"/>
      <c r="KTE22" s="4"/>
      <c r="KUD22" s="4"/>
      <c r="KVC22" s="4"/>
      <c r="KWB22" s="4"/>
      <c r="KXA22" s="4"/>
      <c r="KXZ22" s="4"/>
      <c r="KYY22" s="4"/>
      <c r="KZX22" s="4"/>
      <c r="LAW22" s="4"/>
      <c r="LBV22" s="4"/>
      <c r="LCU22" s="4"/>
      <c r="LDT22" s="4"/>
      <c r="LES22" s="4"/>
      <c r="LFR22" s="4"/>
      <c r="LGQ22" s="4"/>
      <c r="LHP22" s="4"/>
      <c r="LIO22" s="4"/>
      <c r="LJN22" s="4"/>
      <c r="LKM22" s="4"/>
      <c r="LLL22" s="4"/>
      <c r="LMK22" s="4"/>
      <c r="LNJ22" s="4"/>
      <c r="LOI22" s="4"/>
      <c r="LPH22" s="4"/>
      <c r="LQG22" s="4"/>
      <c r="LRF22" s="4"/>
      <c r="LSE22" s="4"/>
      <c r="LTD22" s="4"/>
      <c r="LUC22" s="4"/>
      <c r="LVB22" s="4"/>
      <c r="LWA22" s="4"/>
      <c r="LWZ22" s="4"/>
      <c r="LXY22" s="4"/>
      <c r="LYX22" s="4"/>
      <c r="LZW22" s="4"/>
      <c r="MAV22" s="4"/>
      <c r="MBU22" s="4"/>
      <c r="MCT22" s="4"/>
      <c r="MDS22" s="4"/>
      <c r="MER22" s="4"/>
      <c r="MFQ22" s="4"/>
      <c r="MGP22" s="4"/>
      <c r="MHO22" s="4"/>
      <c r="MIN22" s="4"/>
      <c r="MJM22" s="4"/>
      <c r="MKL22" s="4"/>
      <c r="MLK22" s="4"/>
      <c r="MMJ22" s="4"/>
      <c r="MNI22" s="4"/>
      <c r="MOH22" s="4"/>
      <c r="MPG22" s="4"/>
      <c r="MQF22" s="4"/>
      <c r="MRE22" s="4"/>
      <c r="MSD22" s="4"/>
      <c r="MTC22" s="4"/>
      <c r="MUB22" s="4"/>
      <c r="MVA22" s="4"/>
      <c r="MVZ22" s="4"/>
      <c r="MWY22" s="4"/>
      <c r="MXX22" s="4"/>
      <c r="MYW22" s="4"/>
      <c r="MZV22" s="4"/>
      <c r="NAU22" s="4"/>
      <c r="NBT22" s="4"/>
      <c r="NCS22" s="4"/>
      <c r="NDR22" s="4"/>
      <c r="NEQ22" s="4"/>
      <c r="NFP22" s="4"/>
      <c r="NGO22" s="4"/>
      <c r="NHN22" s="4"/>
      <c r="NIM22" s="4"/>
      <c r="NJL22" s="4"/>
      <c r="NKK22" s="4"/>
      <c r="NLJ22" s="4"/>
      <c r="NMI22" s="4"/>
      <c r="NNH22" s="4"/>
      <c r="NOG22" s="4"/>
      <c r="NPF22" s="4"/>
      <c r="NQE22" s="4"/>
      <c r="NRD22" s="4"/>
      <c r="NSC22" s="4"/>
      <c r="NTB22" s="4"/>
      <c r="NUA22" s="4"/>
      <c r="NUZ22" s="4"/>
      <c r="NVY22" s="4"/>
      <c r="NWX22" s="4"/>
      <c r="NXW22" s="4"/>
      <c r="NYV22" s="4"/>
      <c r="NZU22" s="4"/>
      <c r="OAT22" s="4"/>
      <c r="OBS22" s="4"/>
      <c r="OCR22" s="4"/>
      <c r="ODQ22" s="4"/>
      <c r="OEP22" s="4"/>
      <c r="OFO22" s="4"/>
      <c r="OGN22" s="4"/>
      <c r="OHM22" s="4"/>
      <c r="OIL22" s="4"/>
      <c r="OJK22" s="4"/>
      <c r="OKJ22" s="4"/>
      <c r="OLI22" s="4"/>
      <c r="OMH22" s="4"/>
      <c r="ONG22" s="4"/>
      <c r="OOF22" s="4"/>
      <c r="OPE22" s="4"/>
      <c r="OQD22" s="4"/>
      <c r="ORC22" s="4"/>
      <c r="OSB22" s="4"/>
      <c r="OTA22" s="4"/>
      <c r="OTZ22" s="4"/>
      <c r="OUY22" s="4"/>
      <c r="OVX22" s="4"/>
      <c r="OWW22" s="4"/>
      <c r="OXV22" s="4"/>
      <c r="OYU22" s="4"/>
      <c r="OZT22" s="4"/>
      <c r="PAS22" s="4"/>
      <c r="PBR22" s="4"/>
      <c r="PCQ22" s="4"/>
      <c r="PDP22" s="4"/>
      <c r="PEO22" s="4"/>
      <c r="PFN22" s="4"/>
      <c r="PGM22" s="4"/>
      <c r="PHL22" s="4"/>
      <c r="PIK22" s="4"/>
      <c r="PJJ22" s="4"/>
      <c r="PKI22" s="4"/>
      <c r="PLH22" s="4"/>
      <c r="PMG22" s="4"/>
      <c r="PNF22" s="4"/>
      <c r="POE22" s="4"/>
      <c r="PPD22" s="4"/>
      <c r="PQC22" s="4"/>
      <c r="PRB22" s="4"/>
      <c r="PSA22" s="4"/>
      <c r="PSZ22" s="4"/>
      <c r="PTY22" s="4"/>
      <c r="PUX22" s="4"/>
      <c r="PVW22" s="4"/>
      <c r="PWV22" s="4"/>
      <c r="PXU22" s="4"/>
      <c r="PYT22" s="4"/>
      <c r="PZS22" s="4"/>
      <c r="QAR22" s="4"/>
      <c r="QBQ22" s="4"/>
      <c r="QCP22" s="4"/>
      <c r="QDO22" s="4"/>
      <c r="QEN22" s="4"/>
      <c r="QFM22" s="4"/>
      <c r="QGL22" s="4"/>
      <c r="QHK22" s="4"/>
      <c r="QIJ22" s="4"/>
      <c r="QJI22" s="4"/>
      <c r="QKH22" s="4"/>
      <c r="QLG22" s="4"/>
      <c r="QMF22" s="4"/>
      <c r="QNE22" s="4"/>
      <c r="QOD22" s="4"/>
      <c r="QPC22" s="4"/>
      <c r="QQB22" s="4"/>
      <c r="QRA22" s="4"/>
      <c r="QRZ22" s="4"/>
      <c r="QSY22" s="4"/>
      <c r="QTX22" s="4"/>
      <c r="QUW22" s="4"/>
      <c r="QVV22" s="4"/>
      <c r="QWU22" s="4"/>
      <c r="QXT22" s="4"/>
      <c r="QYS22" s="4"/>
      <c r="QZR22" s="4"/>
      <c r="RAQ22" s="4"/>
      <c r="RBP22" s="4"/>
      <c r="RCO22" s="4"/>
      <c r="RDN22" s="4"/>
      <c r="REM22" s="4"/>
      <c r="RFL22" s="4"/>
      <c r="RGK22" s="4"/>
      <c r="RHJ22" s="4"/>
      <c r="RII22" s="4"/>
      <c r="RJH22" s="4"/>
      <c r="RKG22" s="4"/>
      <c r="RLF22" s="4"/>
      <c r="RME22" s="4"/>
      <c r="RND22" s="4"/>
      <c r="ROC22" s="4"/>
      <c r="RPB22" s="4"/>
      <c r="RQA22" s="4"/>
      <c r="RQZ22" s="4"/>
      <c r="RRY22" s="4"/>
      <c r="RSX22" s="4"/>
      <c r="RTW22" s="4"/>
      <c r="RUV22" s="4"/>
      <c r="RVU22" s="4"/>
      <c r="RWT22" s="4"/>
      <c r="RXS22" s="4"/>
      <c r="RYR22" s="4"/>
      <c r="RZQ22" s="4"/>
      <c r="SAP22" s="4"/>
      <c r="SBO22" s="4"/>
      <c r="SCN22" s="4"/>
      <c r="SDM22" s="4"/>
      <c r="SEL22" s="4"/>
      <c r="SFK22" s="4"/>
      <c r="SGJ22" s="4"/>
      <c r="SHI22" s="4"/>
      <c r="SIH22" s="4"/>
      <c r="SJG22" s="4"/>
      <c r="SKF22" s="4"/>
      <c r="SLE22" s="4"/>
      <c r="SMD22" s="4"/>
      <c r="SNC22" s="4"/>
      <c r="SOB22" s="4"/>
      <c r="SPA22" s="4"/>
      <c r="SPZ22" s="4"/>
      <c r="SQY22" s="4"/>
      <c r="SRX22" s="4"/>
      <c r="SSW22" s="4"/>
      <c r="STV22" s="4"/>
      <c r="SUU22" s="4"/>
      <c r="SVT22" s="4"/>
      <c r="SWS22" s="4"/>
      <c r="SXR22" s="4"/>
      <c r="SYQ22" s="4"/>
      <c r="SZP22" s="4"/>
      <c r="TAO22" s="4"/>
      <c r="TBN22" s="4"/>
      <c r="TCM22" s="4"/>
      <c r="TDL22" s="4"/>
      <c r="TEK22" s="4"/>
      <c r="TFJ22" s="4"/>
      <c r="TGI22" s="4"/>
      <c r="THH22" s="4"/>
      <c r="TIG22" s="4"/>
      <c r="TJF22" s="4"/>
      <c r="TKE22" s="4"/>
      <c r="TLD22" s="4"/>
      <c r="TMC22" s="4"/>
      <c r="TNB22" s="4"/>
      <c r="TOA22" s="4"/>
      <c r="TOZ22" s="4"/>
      <c r="TPY22" s="4"/>
      <c r="TQX22" s="4"/>
      <c r="TRW22" s="4"/>
      <c r="TSV22" s="4"/>
      <c r="TTU22" s="4"/>
      <c r="TUT22" s="4"/>
      <c r="TVS22" s="4"/>
      <c r="TWR22" s="4"/>
      <c r="TXQ22" s="4"/>
      <c r="TYP22" s="4"/>
      <c r="TZO22" s="4"/>
      <c r="UAN22" s="4"/>
      <c r="UBM22" s="4"/>
      <c r="UCL22" s="4"/>
      <c r="UDK22" s="4"/>
      <c r="UEJ22" s="4"/>
      <c r="UFI22" s="4"/>
      <c r="UGH22" s="4"/>
      <c r="UHG22" s="4"/>
      <c r="UIF22" s="4"/>
      <c r="UJE22" s="4"/>
      <c r="UKD22" s="4"/>
      <c r="ULC22" s="4"/>
      <c r="UMB22" s="4"/>
      <c r="UNA22" s="4"/>
      <c r="UNZ22" s="4"/>
      <c r="UOY22" s="4"/>
      <c r="UPX22" s="4"/>
      <c r="UQW22" s="4"/>
      <c r="URV22" s="4"/>
      <c r="USU22" s="4"/>
      <c r="UTT22" s="4"/>
      <c r="UUS22" s="4"/>
      <c r="UVR22" s="4"/>
      <c r="UWQ22" s="4"/>
      <c r="UXP22" s="4"/>
      <c r="UYO22" s="4"/>
      <c r="UZN22" s="4"/>
      <c r="VAM22" s="4"/>
      <c r="VBL22" s="4"/>
      <c r="VCK22" s="4"/>
      <c r="VDJ22" s="4"/>
      <c r="VEI22" s="4"/>
      <c r="VFH22" s="4"/>
      <c r="VGG22" s="4"/>
      <c r="VHF22" s="4"/>
      <c r="VIE22" s="4"/>
      <c r="VJD22" s="4"/>
      <c r="VKC22" s="4"/>
      <c r="VLB22" s="4"/>
      <c r="VMA22" s="4"/>
      <c r="VMZ22" s="4"/>
      <c r="VNY22" s="4"/>
      <c r="VOX22" s="4"/>
      <c r="VPW22" s="4"/>
      <c r="VQV22" s="4"/>
      <c r="VRU22" s="4"/>
      <c r="VST22" s="4"/>
      <c r="VTS22" s="4"/>
      <c r="VUR22" s="4"/>
      <c r="VVQ22" s="4"/>
      <c r="VWP22" s="4"/>
      <c r="VXO22" s="4"/>
      <c r="VYN22" s="4"/>
      <c r="VZM22" s="4"/>
      <c r="WAL22" s="4"/>
      <c r="WBK22" s="4"/>
      <c r="WCJ22" s="4"/>
      <c r="WDI22" s="4"/>
      <c r="WEH22" s="4"/>
      <c r="WFG22" s="4"/>
      <c r="WGF22" s="4"/>
      <c r="WHE22" s="4"/>
      <c r="WID22" s="4"/>
      <c r="WJC22" s="4"/>
      <c r="WKB22" s="4"/>
      <c r="WLA22" s="4"/>
      <c r="WLZ22" s="4"/>
      <c r="WMY22" s="4"/>
      <c r="WNX22" s="4"/>
      <c r="WOW22" s="4"/>
      <c r="WPV22" s="4"/>
      <c r="WQU22" s="4"/>
      <c r="WRT22" s="4"/>
      <c r="WSS22" s="4"/>
      <c r="WTR22" s="4"/>
      <c r="WUQ22" s="4"/>
      <c r="WVP22" s="4"/>
      <c r="WWO22" s="4"/>
      <c r="WXN22" s="4"/>
      <c r="WYM22" s="4"/>
      <c r="WZL22" s="4"/>
      <c r="XAK22" s="4"/>
      <c r="XBJ22" s="4"/>
      <c r="XCI22" s="4"/>
      <c r="XDH22" s="4"/>
      <c r="XEG22" s="4"/>
    </row>
    <row r="23" spans="1:1011 1036:2036 2061:3061 3086:4086 4111:5111 5136:6136 6161:7161 7186:8186 8211:9211 9236:10236 10261:11261 11286:12286 12311:13311 13336:14336 14361:15336 15361:16361" ht="20.100000000000001" customHeight="1">
      <c r="A23" s="44" t="s">
        <v>867</v>
      </c>
      <c r="B23" s="45" t="s">
        <v>509</v>
      </c>
      <c r="C23" s="4"/>
      <c r="D23" s="4"/>
      <c r="E23" s="4"/>
      <c r="F23" s="4"/>
      <c r="G23" s="4"/>
      <c r="H23" s="4"/>
      <c r="I23" s="4"/>
      <c r="J23" s="4"/>
      <c r="K23" s="4"/>
    </row>
    <row r="24" spans="1:1011 1036:2036 2061:3061 3086:4086 4111:5111 5136:6136 6161:7161 7186:8186 8211:9211 9236:10236 10261:11261 11286:12286 12311:13311 13336:14336 14361:15336 15361:16361" ht="20.100000000000001" customHeight="1">
      <c r="A24" s="44" t="s">
        <v>868</v>
      </c>
      <c r="B24" s="45" t="s">
        <v>510</v>
      </c>
      <c r="C24" s="4"/>
      <c r="D24" s="4"/>
      <c r="E24" s="4"/>
      <c r="F24" s="4"/>
      <c r="G24" s="4"/>
      <c r="H24" s="4"/>
      <c r="I24" s="4"/>
      <c r="J24" s="4"/>
      <c r="K24" s="4"/>
    </row>
    <row r="25" spans="1:1011 1036:2036 2061:3061 3086:4086 4111:5111 5136:6136 6161:7161 7186:8186 8211:9211 9236:10236 10261:11261 11286:12286 12311:13311 13336:14336 14361:15336 15361:16361" ht="15">
      <c r="A25" s="44" t="s">
        <v>869</v>
      </c>
      <c r="B25" s="45" t="s">
        <v>511</v>
      </c>
      <c r="C25" s="4"/>
      <c r="D25" s="4"/>
      <c r="E25" s="4"/>
      <c r="F25" s="4"/>
      <c r="G25" s="4"/>
      <c r="H25" s="4"/>
      <c r="I25" s="4"/>
      <c r="J25" s="4"/>
      <c r="K25" s="4"/>
    </row>
    <row r="26" spans="1:1011 1036:2036 2061:3061 3086:4086 4111:5111 5136:6136 6161:7161 7186:8186 8211:9211 9236:10236 10261:11261 11286:12286 12311:13311 13336:14336 14361:15336 15361:16361" ht="20.100000000000001" customHeight="1">
      <c r="A26" s="44" t="s">
        <v>870</v>
      </c>
      <c r="B26" s="45" t="s">
        <v>512</v>
      </c>
      <c r="C26" s="4"/>
      <c r="D26" s="4"/>
      <c r="E26" s="4"/>
      <c r="F26" s="4"/>
      <c r="G26" s="4"/>
      <c r="H26" s="4"/>
      <c r="I26" s="4"/>
      <c r="J26" s="4"/>
      <c r="K26" s="4"/>
    </row>
    <row r="27" spans="1:1011 1036:2036 2061:3061 3086:4086 4111:5111 5136:6136 6161:7161 7186:8186 8211:9211 9236:10236 10261:11261 11286:12286 12311:13311 13336:14336 14361:15336 15361:16361" ht="20.100000000000001" customHeight="1">
      <c r="A27" s="44" t="s">
        <v>871</v>
      </c>
      <c r="B27" s="45" t="s">
        <v>513</v>
      </c>
      <c r="C27" s="4"/>
      <c r="D27" s="4"/>
      <c r="E27" s="4"/>
      <c r="F27" s="4"/>
      <c r="G27" s="4"/>
      <c r="H27" s="4"/>
      <c r="I27" s="4"/>
      <c r="J27" s="4"/>
      <c r="K27" s="4"/>
    </row>
    <row r="28" spans="1:1011 1036:2036 2061:3061 3086:4086 4111:5111 5136:6136 6161:7161 7186:8186 8211:9211 9236:10236 10261:11261 11286:12286 12311:13311 13336:14336 14361:15336 15361:16361" ht="20.100000000000001" customHeight="1">
      <c r="A28" s="44" t="s">
        <v>872</v>
      </c>
      <c r="B28" s="45" t="s">
        <v>514</v>
      </c>
      <c r="C28" s="4"/>
      <c r="D28" s="4"/>
      <c r="E28" s="4"/>
      <c r="F28" s="4"/>
      <c r="G28" s="4"/>
      <c r="H28" s="4"/>
      <c r="I28" s="47"/>
      <c r="J28" s="4"/>
      <c r="K28" s="47"/>
    </row>
    <row r="29" spans="1:1011 1036:2036 2061:3061 3086:4086 4111:5111 5136:6136 6161:7161 7186:8186 8211:9211 9236:10236 10261:11261 11286:12286 12311:13311 13336:14336 14361:15336 15361:16361" ht="15">
      <c r="A29" s="44" t="s">
        <v>873</v>
      </c>
      <c r="B29" s="45" t="s">
        <v>515</v>
      </c>
      <c r="C29" s="4"/>
      <c r="D29" s="4"/>
      <c r="E29" s="4"/>
      <c r="F29" s="4"/>
      <c r="G29" s="4"/>
      <c r="H29" s="4"/>
      <c r="I29" s="47"/>
      <c r="J29" s="4"/>
      <c r="K29" s="47"/>
    </row>
    <row r="30" spans="1:1011 1036:2036 2061:3061 3086:4086 4111:5111 5136:6136 6161:7161 7186:8186 8211:9211 9236:10236 10261:11261 11286:12286 12311:13311 13336:14336 14361:15336 15361:16361" ht="15">
      <c r="A30" s="44" t="s">
        <v>874</v>
      </c>
      <c r="B30" s="45" t="s">
        <v>516</v>
      </c>
      <c r="C30" s="4"/>
      <c r="D30" s="4"/>
      <c r="E30" s="4"/>
      <c r="F30" s="4"/>
      <c r="G30" s="4"/>
      <c r="H30" s="4"/>
      <c r="I30" s="47"/>
      <c r="J30" s="4"/>
      <c r="K30" s="47"/>
    </row>
    <row r="31" spans="1:1011 1036:2036 2061:3061 3086:4086 4111:5111 5136:6136 6161:7161 7186:8186 8211:9211 9236:10236 10261:11261 11286:12286 12311:13311 13336:14336 14361:15336 15361:16361" ht="20.100000000000001" customHeight="1">
      <c r="A31" s="44" t="s">
        <v>875</v>
      </c>
      <c r="B31" s="45" t="s">
        <v>618</v>
      </c>
      <c r="C31" s="4"/>
      <c r="D31" s="4"/>
      <c r="E31" s="4"/>
      <c r="F31" s="4"/>
      <c r="G31" s="4"/>
      <c r="H31" s="4"/>
      <c r="I31" s="47"/>
      <c r="J31" s="4"/>
      <c r="K31" s="47"/>
    </row>
    <row r="32" spans="1:1011 1036:2036 2061:3061 3086:4086 4111:5111 5136:6136 6161:7161 7186:8186 8211:9211 9236:10236 10261:11261 11286:12286 12311:13311 13336:14336 14361:15336 15361:16361" ht="20.100000000000001" customHeight="1">
      <c r="A32" s="44" t="s">
        <v>876</v>
      </c>
      <c r="B32" s="45" t="s">
        <v>621</v>
      </c>
      <c r="C32" s="4"/>
      <c r="D32" s="4"/>
      <c r="E32" s="4"/>
      <c r="F32" s="4"/>
      <c r="G32" s="4"/>
      <c r="H32" s="4"/>
      <c r="I32" s="47"/>
      <c r="J32" s="4"/>
      <c r="K32" s="47"/>
    </row>
    <row r="33" spans="1:11" ht="20.100000000000001" customHeight="1">
      <c r="A33" s="44" t="s">
        <v>877</v>
      </c>
      <c r="B33" s="45" t="s">
        <v>517</v>
      </c>
      <c r="C33" s="4"/>
      <c r="D33" s="4"/>
      <c r="E33" s="4"/>
      <c r="F33" s="4"/>
      <c r="G33" s="4"/>
      <c r="H33" s="4"/>
      <c r="I33" s="47"/>
      <c r="J33" s="4"/>
      <c r="K33" s="47"/>
    </row>
    <row r="34" spans="1:11" ht="20.100000000000001" customHeight="1">
      <c r="A34" s="44" t="s">
        <v>878</v>
      </c>
      <c r="B34" s="45" t="s">
        <v>518</v>
      </c>
      <c r="C34" s="48"/>
      <c r="D34" s="48"/>
      <c r="E34" s="48"/>
      <c r="F34" s="4"/>
      <c r="G34" s="4"/>
      <c r="H34" s="4"/>
      <c r="I34" s="47"/>
      <c r="J34" s="4"/>
      <c r="K34" s="47"/>
    </row>
    <row r="35" spans="1:11" ht="20.100000000000001" customHeight="1">
      <c r="A35" s="44" t="s">
        <v>879</v>
      </c>
      <c r="B35" s="45" t="s">
        <v>630</v>
      </c>
      <c r="C35" s="49"/>
      <c r="D35" s="49"/>
      <c r="E35" s="49"/>
      <c r="F35" s="49"/>
      <c r="G35" s="4"/>
      <c r="H35" s="4"/>
      <c r="I35" s="47"/>
      <c r="J35" s="4"/>
      <c r="K35" s="47"/>
    </row>
    <row r="36" spans="1:11" ht="20.100000000000001" customHeight="1">
      <c r="A36" s="44" t="s">
        <v>880</v>
      </c>
      <c r="B36" s="45" t="s">
        <v>519</v>
      </c>
      <c r="C36" s="49"/>
      <c r="D36" s="49"/>
      <c r="E36" s="49"/>
      <c r="F36" s="49"/>
      <c r="G36" s="4"/>
      <c r="H36" s="4"/>
      <c r="I36" s="47"/>
      <c r="J36" s="4"/>
      <c r="K36" s="47"/>
    </row>
    <row r="37" spans="1:11" ht="20.100000000000001" customHeight="1">
      <c r="A37" s="44" t="s">
        <v>881</v>
      </c>
      <c r="B37" s="45" t="s">
        <v>520</v>
      </c>
      <c r="C37" s="49"/>
      <c r="D37" s="49"/>
      <c r="E37" s="49"/>
      <c r="F37" s="49"/>
      <c r="G37" s="4"/>
      <c r="H37" s="4"/>
      <c r="I37" s="47"/>
      <c r="J37" s="4"/>
      <c r="K37" s="47"/>
    </row>
    <row r="38" spans="1:11" ht="20.100000000000001" customHeight="1">
      <c r="A38" s="44" t="s">
        <v>882</v>
      </c>
      <c r="B38" s="45" t="s">
        <v>640</v>
      </c>
      <c r="C38" s="49"/>
      <c r="D38" s="49"/>
      <c r="E38" s="49"/>
      <c r="F38" s="49"/>
      <c r="G38" s="4"/>
      <c r="H38" s="4"/>
      <c r="I38" s="47"/>
      <c r="J38" s="4"/>
      <c r="K38" s="47"/>
    </row>
    <row r="39" spans="1:11" ht="20.100000000000001" customHeight="1">
      <c r="A39" s="44" t="s">
        <v>883</v>
      </c>
      <c r="B39" s="45" t="s">
        <v>521</v>
      </c>
      <c r="C39" s="49"/>
      <c r="D39" s="49"/>
      <c r="E39" s="49"/>
      <c r="F39" s="49"/>
      <c r="G39" s="4"/>
      <c r="H39" s="4"/>
      <c r="I39" s="47"/>
      <c r="J39" s="4"/>
      <c r="K39" s="47"/>
    </row>
    <row r="40" spans="1:11" ht="20.100000000000001" customHeight="1">
      <c r="A40" s="44" t="s">
        <v>884</v>
      </c>
      <c r="B40" s="45" t="s">
        <v>522</v>
      </c>
      <c r="C40" s="49"/>
      <c r="D40" s="49"/>
      <c r="E40" s="49"/>
      <c r="F40" s="49"/>
      <c r="G40" s="4"/>
      <c r="H40" s="4"/>
      <c r="I40" s="47"/>
      <c r="J40" s="4"/>
      <c r="K40" s="47"/>
    </row>
    <row r="41" spans="1:11" ht="20.100000000000001" customHeight="1">
      <c r="A41" s="44" t="s">
        <v>885</v>
      </c>
      <c r="B41" s="45" t="s">
        <v>523</v>
      </c>
      <c r="C41" s="49"/>
      <c r="D41" s="49"/>
      <c r="E41" s="49"/>
      <c r="F41" s="49"/>
      <c r="G41" s="4"/>
      <c r="H41" s="4"/>
      <c r="I41" s="47"/>
      <c r="J41" s="4"/>
      <c r="K41" s="4"/>
    </row>
    <row r="42" spans="1:11" ht="20.100000000000001" customHeight="1">
      <c r="A42" s="44" t="s">
        <v>886</v>
      </c>
      <c r="B42" s="45" t="s">
        <v>524</v>
      </c>
      <c r="C42" s="49"/>
      <c r="D42" s="49"/>
      <c r="E42" s="49"/>
      <c r="F42" s="49"/>
      <c r="G42" s="4"/>
      <c r="H42" s="4"/>
      <c r="I42" s="47"/>
      <c r="J42" s="4"/>
      <c r="K42" s="4"/>
    </row>
    <row r="43" spans="1:11" ht="20.100000000000001" customHeight="1">
      <c r="A43" s="44" t="s">
        <v>887</v>
      </c>
      <c r="B43" s="45" t="s">
        <v>525</v>
      </c>
      <c r="C43" s="49"/>
      <c r="D43" s="49"/>
      <c r="E43" s="49"/>
      <c r="F43" s="49"/>
      <c r="G43" s="4"/>
      <c r="H43" s="4"/>
      <c r="I43" s="47"/>
      <c r="J43" s="4"/>
      <c r="K43" s="4"/>
    </row>
    <row r="44" spans="1:11" ht="20.100000000000001" customHeight="1">
      <c r="A44" s="44" t="s">
        <v>888</v>
      </c>
      <c r="B44" s="45" t="s">
        <v>526</v>
      </c>
    </row>
    <row r="45" spans="1:11" s="1" customFormat="1" ht="20.100000000000001" customHeight="1">
      <c r="A45" s="44" t="s">
        <v>889</v>
      </c>
      <c r="B45" s="45" t="s">
        <v>527</v>
      </c>
    </row>
    <row r="46" spans="1:11" s="1" customFormat="1" ht="20.100000000000001" customHeight="1">
      <c r="A46" s="44" t="s">
        <v>890</v>
      </c>
      <c r="B46" s="45" t="s">
        <v>528</v>
      </c>
    </row>
    <row r="47" spans="1:11" s="1" customFormat="1" ht="20.100000000000001" customHeight="1">
      <c r="A47" s="44" t="s">
        <v>891</v>
      </c>
      <c r="B47" s="45" t="s">
        <v>529</v>
      </c>
    </row>
    <row r="48" spans="1:11" s="1" customFormat="1" ht="20.100000000000001" customHeight="1">
      <c r="A48" s="44" t="s">
        <v>892</v>
      </c>
      <c r="B48" s="45" t="s">
        <v>530</v>
      </c>
    </row>
    <row r="49" spans="1:2" s="1" customFormat="1" ht="20.100000000000001" customHeight="1">
      <c r="A49" s="44" t="s">
        <v>893</v>
      </c>
      <c r="B49" s="45" t="s">
        <v>671</v>
      </c>
    </row>
    <row r="50" spans="1:2" s="1" customFormat="1" ht="15">
      <c r="A50" s="44" t="s">
        <v>894</v>
      </c>
      <c r="B50" s="45" t="s">
        <v>531</v>
      </c>
    </row>
    <row r="51" spans="1:2" s="1" customFormat="1" ht="15">
      <c r="A51" s="44" t="s">
        <v>895</v>
      </c>
      <c r="B51" s="45" t="s">
        <v>532</v>
      </c>
    </row>
    <row r="52" spans="1:2" s="1" customFormat="1" ht="20.100000000000001" customHeight="1">
      <c r="A52" s="44" t="s">
        <v>896</v>
      </c>
      <c r="B52" s="45" t="s">
        <v>533</v>
      </c>
    </row>
    <row r="53" spans="1:2" s="1" customFormat="1" ht="20.100000000000001" customHeight="1">
      <c r="A53" s="44" t="s">
        <v>897</v>
      </c>
      <c r="B53" s="45" t="s">
        <v>534</v>
      </c>
    </row>
    <row r="54" spans="1:2" s="1" customFormat="1" ht="20.100000000000001" customHeight="1">
      <c r="A54" s="44" t="s">
        <v>898</v>
      </c>
      <c r="B54" s="45" t="s">
        <v>535</v>
      </c>
    </row>
    <row r="55" spans="1:2" s="1" customFormat="1" ht="20.100000000000001" customHeight="1">
      <c r="A55" s="44" t="s">
        <v>899</v>
      </c>
      <c r="B55" s="1" t="s">
        <v>536</v>
      </c>
    </row>
    <row r="56" spans="1:2" s="1" customFormat="1" ht="20.100000000000001" customHeight="1">
      <c r="A56" s="44" t="s">
        <v>900</v>
      </c>
      <c r="B56" s="1" t="s">
        <v>537</v>
      </c>
    </row>
    <row r="57" spans="1:2" s="1" customFormat="1" ht="20.100000000000001" customHeight="1">
      <c r="A57" s="44" t="s">
        <v>901</v>
      </c>
      <c r="B57" s="1" t="s">
        <v>538</v>
      </c>
    </row>
    <row r="58" spans="1:2" s="1" customFormat="1" ht="20.100000000000001" customHeight="1">
      <c r="A58" s="44" t="s">
        <v>902</v>
      </c>
      <c r="B58" s="45" t="s">
        <v>539</v>
      </c>
    </row>
    <row r="59" spans="1:2" s="1" customFormat="1" ht="20.100000000000001" customHeight="1"/>
    <row r="60" spans="1:2" s="1" customFormat="1" ht="20.100000000000001" customHeight="1">
      <c r="B60" s="1" t="s">
        <v>540</v>
      </c>
    </row>
    <row r="61" spans="1:2">
      <c r="A61" s="1"/>
      <c r="B61" s="1"/>
    </row>
    <row r="62" spans="1:2" ht="20.100000000000001" customHeight="1">
      <c r="A62" s="44" t="s">
        <v>714</v>
      </c>
      <c r="B62" s="45" t="s">
        <v>542</v>
      </c>
    </row>
    <row r="63" spans="1:2" ht="20.100000000000001" customHeight="1">
      <c r="A63" s="44" t="s">
        <v>728</v>
      </c>
      <c r="B63" s="45" t="s">
        <v>541</v>
      </c>
    </row>
    <row r="64" spans="1:2" ht="20.100000000000001" customHeight="1">
      <c r="A64" s="44" t="s">
        <v>837</v>
      </c>
      <c r="B64" s="45" t="s">
        <v>904</v>
      </c>
    </row>
    <row r="65" spans="1:2" ht="20.100000000000001" customHeight="1">
      <c r="A65" s="44" t="s">
        <v>737</v>
      </c>
      <c r="B65" s="309" t="s">
        <v>543</v>
      </c>
    </row>
    <row r="66" spans="1:2" ht="20.100000000000001" customHeight="1">
      <c r="A66" s="44" t="s">
        <v>764</v>
      </c>
      <c r="B66" s="45" t="s">
        <v>544</v>
      </c>
    </row>
    <row r="67" spans="1:2">
      <c r="A67" s="1"/>
      <c r="B67" s="1"/>
    </row>
    <row r="68" spans="1:2">
      <c r="A68" s="1"/>
      <c r="B68" s="1"/>
    </row>
    <row r="69" spans="1:2">
      <c r="A69" s="1"/>
      <c r="B69" s="1"/>
    </row>
    <row r="70" spans="1:2" ht="15">
      <c r="A70" s="1"/>
      <c r="B70" s="344" t="s">
        <v>905</v>
      </c>
    </row>
    <row r="71" spans="1:2">
      <c r="A71" s="1"/>
      <c r="B71" s="1"/>
    </row>
    <row r="72" spans="1:2">
      <c r="A72" s="1"/>
      <c r="B72" s="1"/>
    </row>
  </sheetData>
  <phoneticPr fontId="218" type="noConversion"/>
  <hyperlinks>
    <hyperlink ref="A3" location="'Chart 1'!A1" display="Chart 1" xr:uid="{00000000-0004-0000-0000-000000000000}"/>
    <hyperlink ref="A62" location="'Table 1'!A1" display="Table 1" xr:uid="{00000000-0004-0000-0000-00001E000000}"/>
    <hyperlink ref="A63:A66" location="'Աղյուսակ 1'!A1" display="Աղյուսակ 1" xr:uid="{23F1FAAE-EF54-4456-B676-DD3ACF04FFA3}"/>
    <hyperlink ref="A4" location="'Chart 2'!A1" display="Chart 2" xr:uid="{EF254098-CA09-4902-860E-F6E535664DE5}"/>
    <hyperlink ref="A5" location="'Chart 3'!A1" display="Chart 3" xr:uid="{CB6D356C-8240-4184-A3DC-E2EFE31568D6}"/>
    <hyperlink ref="A6:A12" location="'Chart 3'!A1" display="Chart 3" xr:uid="{09705590-A6EE-4F8A-9523-04773BDC56E8}"/>
    <hyperlink ref="A6" location="'Chart 4'!A1" display="Chart 4" xr:uid="{6754D69C-127B-4D46-A96C-FC1F4086CB79}"/>
    <hyperlink ref="A7" location="'Chart 5'!A1" display="Chart 5" xr:uid="{D9976822-9D2C-4E11-8580-3ED59606D6DB}"/>
    <hyperlink ref="A8" location="'Chart 6'!A1" display="Chart 6" xr:uid="{77E7C464-E6D2-4480-A680-989587A7B190}"/>
    <hyperlink ref="A9" location="'Chart 7'!A1" display="Chart 7" xr:uid="{4282763A-B595-4257-8909-6E4E13B2A75A}"/>
    <hyperlink ref="A10" location="'Chart 8'!A1" display="Chart 8" xr:uid="{948196F5-10EB-40FB-9168-2D6C770CAA9B}"/>
    <hyperlink ref="A11" location="'Chart 9'!A1" display="Chart 9" xr:uid="{B4ED9AB4-2C0C-4012-BDBF-05CB298FC9CE}"/>
    <hyperlink ref="A12" location="'Chart 10'!A1" display="Chart 10" xr:uid="{AA3DDCE3-9DF6-423A-A44E-99C93DBE5BAC}"/>
    <hyperlink ref="A13:A58" location="'Chart 3'!A1" display="Chart 3" xr:uid="{F0E2975F-675E-418F-A646-F5D3D21E5104}"/>
    <hyperlink ref="A13" location="'Chart 11'!A1" display="Chart 11" xr:uid="{E3CC871C-4601-452F-AFF8-581E1930D508}"/>
    <hyperlink ref="A14" location="'Chart 12'!A1" display="Chart 12" xr:uid="{2D8422EF-7697-4902-AF8F-F0B3CC19783B}"/>
    <hyperlink ref="A15" location="'Chart 13'!A1" display="Chart 13" xr:uid="{943ED620-AC90-4F5F-B0A0-538DCBABDCB0}"/>
    <hyperlink ref="A16" location="'Chart 14'!A1" display="Chart 14" xr:uid="{4FAAF312-9394-48FA-960C-B717C8DC7072}"/>
    <hyperlink ref="A17" location="'Chart 15'!A1" display="Chart 15" xr:uid="{F3CBDED1-7835-45BD-8A68-4F93A7B5F255}"/>
    <hyperlink ref="A18" location="'Chart 16'!A1" display="Chart 16" xr:uid="{CD6A1D80-84CA-4655-83C1-46B2B0F43879}"/>
    <hyperlink ref="A19" location="'Chart 17'!A1" display="Chart 17" xr:uid="{BE4794A4-C20A-4C3F-BE29-01628EE031DF}"/>
    <hyperlink ref="A20" location="'Chart 18'!A1" display="Chart 18" xr:uid="{36E3712C-5AC2-4866-AC44-9250558340D3}"/>
    <hyperlink ref="A21" location="'Chart 19'!A1" display="Chart 19" xr:uid="{FF6A3BE9-EB40-4391-9120-9DEC8C3E45E8}"/>
    <hyperlink ref="A22" location="'Chart 20'!A1" display="Chart 20" xr:uid="{064FB7B3-1618-4E00-AC67-7EB611FCE08D}"/>
    <hyperlink ref="A23" location="'Chart 21'!A1" display="Chart 21" xr:uid="{E439D284-5D95-45B2-A889-BEE73643F4EA}"/>
    <hyperlink ref="A24" location="'Chart 22'!A1" display="Chart 22" xr:uid="{83F94FC1-392B-4336-9D08-DE3879BAEFF4}"/>
    <hyperlink ref="A25" location="'Chart 23'!A1" display="Chart 23" xr:uid="{98D3D430-9635-4B2F-B465-650E571D601D}"/>
    <hyperlink ref="A26" location="'Chart 24'!A1" display="Chart 24" xr:uid="{94A812DE-1A1D-42B0-BA4D-1821FE2C6A2C}"/>
    <hyperlink ref="A27" location="'Chart 25'!A1" display="Chart 25" xr:uid="{064C9E38-CB90-4B92-9B99-AAC36EF58987}"/>
    <hyperlink ref="A28" location="'Chart 26'!A1" display="Chart 26" xr:uid="{5D9D70C9-F8D7-4F73-B9C3-865E5DF86F9C}"/>
    <hyperlink ref="A29" location="'Chart 27'!A1" display="Chart 27" xr:uid="{BD9B0945-849E-4234-A375-44936A0DB234}"/>
    <hyperlink ref="A30" location="'Chart 28'!A1" display="Chart 28" xr:uid="{6AF77B75-A7CB-40C6-96D8-43B1A5078D3D}"/>
    <hyperlink ref="A31" location="'Chart 29'!A1" display="Chart 29" xr:uid="{80F0BD5B-AB92-4893-AE3D-34CFEAFFC300}"/>
    <hyperlink ref="A32" location="'Chart 30'!A1" display="Chart 30" xr:uid="{192E9216-949D-47E5-B04B-F9779BB1BB46}"/>
    <hyperlink ref="A33" location="'Chart 31'!A1" display="Chart 31" xr:uid="{CBE1B2EC-B7EE-4649-88B8-BD7C7C9B2E0A}"/>
    <hyperlink ref="A34" location="'Chart 32'!A1" display="Chart 32" xr:uid="{C60A87C9-7A71-4C98-9BDE-8103870CF272}"/>
    <hyperlink ref="A35" location="'Chart 33'!A1" display="Chart 33" xr:uid="{8F06647E-AE6C-4507-82CA-7670D508DDC9}"/>
    <hyperlink ref="A36" location="'Chart 34'!A1" display="Chart 34" xr:uid="{31339857-9110-4B7B-AA34-EE3EF2AA12E7}"/>
    <hyperlink ref="A37" location="'Chart 35'!A1" display="Chart 35" xr:uid="{20EC1E37-D656-4CA4-8062-DCDCD6ACD598}"/>
    <hyperlink ref="A38" location="'Chart 36'!A1" display="Chart 36" xr:uid="{604FC25C-AA4A-4F6B-92F7-913F9583EDAF}"/>
    <hyperlink ref="A39" location="'Chart 37'!A1" display="Chart 37" xr:uid="{88EFC7B7-26FE-4700-A61A-B2E693799D1E}"/>
    <hyperlink ref="A40" location="'Chart 38'!A1" display="Chart 38" xr:uid="{649306FB-AEC4-4BE2-B6E3-1B2D78F8AEF4}"/>
    <hyperlink ref="A41" location="'Chart 39'!A1" display="Chart 39" xr:uid="{94A03D66-8109-4885-9320-CA0B7BCD45BC}"/>
    <hyperlink ref="A42" location="'Chart 40'!A1" display="Chart 40" xr:uid="{51D01314-6340-4CA3-96B1-E50E712D06B4}"/>
    <hyperlink ref="A43" location="'Chart 41'!A1" display="Chart 41" xr:uid="{F688959C-B603-4991-BF4A-215654C350A0}"/>
    <hyperlink ref="A44" location="'Chart 42'!A1" display="Chart 42" xr:uid="{7AB154C3-4065-4AC7-9DF7-D3537F99B981}"/>
    <hyperlink ref="A45" location="'Chart 43'!A1" display="Chart 43" xr:uid="{C289BE22-681F-4579-B0C9-4E5273D16CC6}"/>
    <hyperlink ref="A46" location="'Chart 44'!A1" display="Chart 44" xr:uid="{7AB0211A-2307-4DA0-BA60-5309DE8AD7C0}"/>
    <hyperlink ref="A47" location="'Chart 45'!A1" display="Chart 45" xr:uid="{F06CFD9A-8F25-4C0D-852D-124B1B0F6964}"/>
    <hyperlink ref="A48" location="'Chart 46'!A1" display="Chart 46" xr:uid="{B9C7CE04-7B74-437C-B0D2-84C8EE2ED3C1}"/>
    <hyperlink ref="A49" location="'Chart 47'!A1" display="Chart 47" xr:uid="{10F7E557-09B8-4F61-98BD-ABC8E672C47B}"/>
    <hyperlink ref="A50" location="'Chart 48'!A1" display="Chart 48" xr:uid="{E43F90AF-86CA-4B7B-A97C-2B39A86C602D}"/>
    <hyperlink ref="A51" location="'Chart 49'!A1" display="Chart 49" xr:uid="{2D3C7361-0638-4F72-846B-4C9D4E8E766B}"/>
    <hyperlink ref="A52" location="'Chart 50'!A1" display="Chart 50" xr:uid="{C82EDD00-DC31-4AA2-8123-1CA9456D6D85}"/>
    <hyperlink ref="A53" location="'Chart 51'!A1" display="Chart 51" xr:uid="{44AFFAC3-9670-453E-9F50-FFFF4FB18965}"/>
    <hyperlink ref="A54" location="'Chart 52'!A1" display="Chart 52" xr:uid="{16C4720E-EACD-4DDE-8142-ABE9D82DE5D8}"/>
    <hyperlink ref="A55" location="'Chart 53'!A1" display="Chart 53" xr:uid="{0A95972B-AAE1-44A2-932F-45B3EE735E76}"/>
    <hyperlink ref="A56" location="'Chart 54'!A1" display="Chart 54" xr:uid="{9468286A-A180-4B83-8275-39BFAEA53216}"/>
    <hyperlink ref="A57" location="'Chart 55'!A1" display="Chart 55" xr:uid="{13631610-8FE7-41C9-B48D-4E8DE72D3CA3}"/>
    <hyperlink ref="A58" location="'Chart 56'!A1" display="Chart 56" xr:uid="{0DCAD65A-624A-469E-A5BF-5A55656157B5}"/>
    <hyperlink ref="A63" location="'Table 2'!A1" display="Table 2" xr:uid="{8A25DD8E-CB6E-4A46-A763-C3A7AA8C577F}"/>
    <hyperlink ref="A64" location="'Table 3'!A1" display="Table 3" xr:uid="{E7EEC65C-6946-46FD-B0BF-B7E1EC7255DE}"/>
    <hyperlink ref="A65" location="'Table 4'!A1" display="Table 4" xr:uid="{3C246F5B-F14E-4713-B96F-ED1F7B36C7DE}"/>
    <hyperlink ref="A66" location="'Table 5'!A1" display="Table 5" xr:uid="{326FA2F4-B67F-4869-8E23-3652644F83A4}"/>
    <hyperlink ref="B70" location="'MACROECONOMIC INDICATORS'!A1" display="ARMENIA: SELECTED MACROECONOMIC INDICATORS" xr:uid="{332B4493-1E57-485F-BC02-145C26DD97FC}"/>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5"/>
  <sheetViews>
    <sheetView zoomScale="115" zoomScaleNormal="115" workbookViewId="0"/>
  </sheetViews>
  <sheetFormatPr defaultColWidth="8.88671875" defaultRowHeight="14.25"/>
  <cols>
    <col min="1" max="1" width="8.88671875" style="24"/>
    <col min="2" max="2" width="9.88671875" style="58" bestFit="1" customWidth="1"/>
    <col min="3" max="4" width="9" style="58" bestFit="1" customWidth="1"/>
    <col min="5" max="16384" width="8.88671875" style="58"/>
  </cols>
  <sheetData>
    <row r="1" spans="1:5">
      <c r="A1" s="35" t="s">
        <v>906</v>
      </c>
      <c r="B1" s="19" t="s">
        <v>547</v>
      </c>
      <c r="C1" s="19" t="s">
        <v>545</v>
      </c>
      <c r="D1" s="19" t="s">
        <v>555</v>
      </c>
      <c r="E1" s="19"/>
    </row>
    <row r="2" spans="1:5" hidden="1">
      <c r="A2" s="168" t="s">
        <v>107</v>
      </c>
      <c r="B2" s="100">
        <v>6998.0465163670224</v>
      </c>
      <c r="C2" s="100">
        <v>6998.0465163670224</v>
      </c>
      <c r="D2" s="100">
        <f t="shared" ref="D2:D34" si="0">C2-B2</f>
        <v>0</v>
      </c>
    </row>
    <row r="3" spans="1:5" hidden="1">
      <c r="A3" s="168" t="s">
        <v>87</v>
      </c>
      <c r="B3" s="100">
        <v>6900.9497773229796</v>
      </c>
      <c r="C3" s="100">
        <v>6900.9497773229796</v>
      </c>
      <c r="D3" s="100">
        <f t="shared" si="0"/>
        <v>0</v>
      </c>
    </row>
    <row r="4" spans="1:5" hidden="1">
      <c r="A4" s="168" t="s">
        <v>84</v>
      </c>
      <c r="B4" s="100">
        <v>6127.8205660826761</v>
      </c>
      <c r="C4" s="100">
        <v>6127.8205660826761</v>
      </c>
      <c r="D4" s="100">
        <f t="shared" si="0"/>
        <v>0</v>
      </c>
    </row>
    <row r="5" spans="1:5" hidden="1">
      <c r="A5" s="168" t="s">
        <v>85</v>
      </c>
      <c r="B5" s="100">
        <v>6151.9583438079626</v>
      </c>
      <c r="C5" s="100">
        <v>6151.9583438079626</v>
      </c>
      <c r="D5" s="100">
        <f t="shared" si="0"/>
        <v>0</v>
      </c>
    </row>
    <row r="6" spans="1:5" hidden="1">
      <c r="A6" s="168" t="s">
        <v>108</v>
      </c>
      <c r="B6" s="100">
        <v>6223.9811048470765</v>
      </c>
      <c r="C6" s="100">
        <v>6223.9811048470765</v>
      </c>
      <c r="D6" s="100">
        <f t="shared" si="0"/>
        <v>0</v>
      </c>
    </row>
    <row r="7" spans="1:5" hidden="1">
      <c r="A7" s="168" t="s">
        <v>87</v>
      </c>
      <c r="B7" s="100">
        <v>6128.4899444805424</v>
      </c>
      <c r="C7" s="100">
        <v>6128.4899444805424</v>
      </c>
      <c r="D7" s="100">
        <f t="shared" si="0"/>
        <v>0</v>
      </c>
    </row>
    <row r="8" spans="1:5" hidden="1">
      <c r="A8" s="168" t="s">
        <v>84</v>
      </c>
      <c r="B8" s="100">
        <v>5823.3137409942719</v>
      </c>
      <c r="C8" s="100">
        <v>5823.3137409942719</v>
      </c>
      <c r="D8" s="100">
        <f t="shared" si="0"/>
        <v>0</v>
      </c>
    </row>
    <row r="9" spans="1:5" hidden="1">
      <c r="A9" s="168" t="s">
        <v>85</v>
      </c>
      <c r="B9" s="100">
        <v>5920.7306448462232</v>
      </c>
      <c r="C9" s="100">
        <v>5920.7306448462232</v>
      </c>
      <c r="D9" s="100">
        <f t="shared" si="0"/>
        <v>0</v>
      </c>
    </row>
    <row r="10" spans="1:5">
      <c r="A10" s="168" t="s">
        <v>109</v>
      </c>
      <c r="B10" s="100">
        <v>5667.7569567766695</v>
      </c>
      <c r="C10" s="100">
        <v>5667.7569567766695</v>
      </c>
      <c r="D10" s="100">
        <f t="shared" si="0"/>
        <v>0</v>
      </c>
    </row>
    <row r="11" spans="1:5">
      <c r="A11" s="168" t="s">
        <v>87</v>
      </c>
      <c r="B11" s="100">
        <v>5371.9369457511648</v>
      </c>
      <c r="C11" s="100">
        <v>5371.9369457511648</v>
      </c>
      <c r="D11" s="100">
        <f t="shared" si="0"/>
        <v>0</v>
      </c>
    </row>
    <row r="12" spans="1:5">
      <c r="A12" s="168" t="s">
        <v>84</v>
      </c>
      <c r="B12" s="100">
        <v>6515.6400027568252</v>
      </c>
      <c r="C12" s="100">
        <v>6515.6400027568252</v>
      </c>
      <c r="D12" s="100">
        <f t="shared" si="0"/>
        <v>0</v>
      </c>
    </row>
    <row r="13" spans="1:5">
      <c r="A13" s="168" t="s">
        <v>85</v>
      </c>
      <c r="B13" s="100">
        <v>7209.4878177814453</v>
      </c>
      <c r="C13" s="100">
        <v>7209.4878177814453</v>
      </c>
      <c r="D13" s="100">
        <f t="shared" si="0"/>
        <v>0</v>
      </c>
    </row>
    <row r="14" spans="1:5">
      <c r="A14" s="168" t="s">
        <v>110</v>
      </c>
      <c r="B14" s="100">
        <v>8462.5100939022777</v>
      </c>
      <c r="C14" s="100">
        <v>8462.5100939022777</v>
      </c>
      <c r="D14" s="100">
        <f t="shared" si="0"/>
        <v>0</v>
      </c>
    </row>
    <row r="15" spans="1:5">
      <c r="A15" s="168" t="s">
        <v>87</v>
      </c>
      <c r="B15" s="100">
        <v>9710.4974435606455</v>
      </c>
      <c r="C15" s="100">
        <v>9710.4974435606455</v>
      </c>
      <c r="D15" s="100">
        <f t="shared" si="0"/>
        <v>0</v>
      </c>
    </row>
    <row r="16" spans="1:5">
      <c r="A16" s="168" t="s">
        <v>84</v>
      </c>
      <c r="B16" s="100">
        <v>9394.8482546176183</v>
      </c>
      <c r="C16" s="100">
        <v>9394.8482546176183</v>
      </c>
      <c r="D16" s="100">
        <f t="shared" si="0"/>
        <v>0</v>
      </c>
    </row>
    <row r="17" spans="1:4">
      <c r="A17" s="168" t="s">
        <v>85</v>
      </c>
      <c r="B17" s="100">
        <v>9584.6138714543849</v>
      </c>
      <c r="C17" s="100">
        <v>9584.6138714543849</v>
      </c>
      <c r="D17" s="100">
        <f t="shared" si="0"/>
        <v>0</v>
      </c>
    </row>
    <row r="18" spans="1:4" ht="15">
      <c r="A18" s="168" t="s">
        <v>111</v>
      </c>
      <c r="B18" s="185">
        <v>9961</v>
      </c>
      <c r="C18" s="185">
        <v>9961</v>
      </c>
      <c r="D18" s="100">
        <f t="shared" si="0"/>
        <v>0</v>
      </c>
    </row>
    <row r="19" spans="1:4" ht="15">
      <c r="A19" s="168" t="s">
        <v>87</v>
      </c>
      <c r="B19" s="185">
        <v>9510.7000000000007</v>
      </c>
      <c r="C19" s="185">
        <v>9510.7000000000007</v>
      </c>
      <c r="D19" s="100">
        <f t="shared" si="0"/>
        <v>0</v>
      </c>
    </row>
    <row r="20" spans="1:4" ht="15">
      <c r="A20" s="168" t="s">
        <v>84</v>
      </c>
      <c r="B20" s="185">
        <v>7720.4</v>
      </c>
      <c r="C20" s="185">
        <v>7720.4</v>
      </c>
      <c r="D20" s="100">
        <f t="shared" si="0"/>
        <v>0</v>
      </c>
    </row>
    <row r="21" spans="1:4" ht="15">
      <c r="A21" s="168" t="s">
        <v>85</v>
      </c>
      <c r="B21" s="185">
        <v>8003.4</v>
      </c>
      <c r="C21" s="186">
        <v>8003.42</v>
      </c>
      <c r="D21" s="100">
        <f t="shared" si="0"/>
        <v>2.0000000000436557E-2</v>
      </c>
    </row>
    <row r="22" spans="1:4" ht="15">
      <c r="A22" s="168" t="s">
        <v>112</v>
      </c>
      <c r="B22" s="185">
        <v>8862.7999999999993</v>
      </c>
      <c r="C22" s="186">
        <v>8965.3580000000002</v>
      </c>
      <c r="D22" s="100">
        <f t="shared" si="0"/>
        <v>102.5580000000009</v>
      </c>
    </row>
    <row r="23" spans="1:4" ht="15">
      <c r="A23" s="168" t="s">
        <v>87</v>
      </c>
      <c r="B23" s="185">
        <v>9074.7000000000007</v>
      </c>
      <c r="C23" s="186">
        <v>8624.1650000000009</v>
      </c>
      <c r="D23" s="100">
        <f t="shared" si="0"/>
        <v>-450.53499999999985</v>
      </c>
    </row>
    <row r="24" spans="1:4" ht="15">
      <c r="A24" s="168" t="s">
        <v>84</v>
      </c>
      <c r="B24" s="185">
        <v>9189.2999999999993</v>
      </c>
      <c r="C24" s="186">
        <v>8711.0589999999993</v>
      </c>
      <c r="D24" s="100">
        <f t="shared" si="0"/>
        <v>-478.24099999999999</v>
      </c>
    </row>
    <row r="25" spans="1:4" ht="15">
      <c r="A25" s="168" t="s">
        <v>85</v>
      </c>
      <c r="B25" s="185">
        <v>9251.9</v>
      </c>
      <c r="C25" s="186">
        <v>8937.2890000000007</v>
      </c>
      <c r="D25" s="100">
        <f t="shared" si="0"/>
        <v>-314.61099999999897</v>
      </c>
    </row>
    <row r="26" spans="1:4" ht="15">
      <c r="A26" s="168" t="s">
        <v>113</v>
      </c>
      <c r="B26" s="185">
        <v>9291.1</v>
      </c>
      <c r="C26" s="186">
        <v>9054.8119999999999</v>
      </c>
      <c r="D26" s="100">
        <f t="shared" si="0"/>
        <v>-236.28800000000047</v>
      </c>
    </row>
    <row r="27" spans="1:4" ht="15">
      <c r="A27" s="168" t="s">
        <v>87</v>
      </c>
      <c r="B27" s="185">
        <v>9329.4</v>
      </c>
      <c r="C27" s="186">
        <v>9131.5400000000009</v>
      </c>
      <c r="D27" s="100">
        <f t="shared" si="0"/>
        <v>-197.85999999999876</v>
      </c>
    </row>
    <row r="28" spans="1:4" ht="15">
      <c r="A28" s="24" t="s">
        <v>84</v>
      </c>
      <c r="B28" s="185">
        <v>9372.7999999999993</v>
      </c>
      <c r="C28" s="186">
        <v>9191.3919999999998</v>
      </c>
      <c r="D28" s="100">
        <f t="shared" si="0"/>
        <v>-181.40799999999945</v>
      </c>
    </row>
    <row r="29" spans="1:4" ht="15">
      <c r="A29" s="24" t="s">
        <v>85</v>
      </c>
      <c r="B29" s="185">
        <v>9422.2000000000007</v>
      </c>
      <c r="C29" s="186">
        <v>9246.3860000000004</v>
      </c>
      <c r="D29" s="100">
        <f t="shared" si="0"/>
        <v>-175.81400000000031</v>
      </c>
    </row>
    <row r="30" spans="1:4" ht="15">
      <c r="A30" s="168" t="s">
        <v>114</v>
      </c>
      <c r="B30" s="185">
        <v>9478.6</v>
      </c>
      <c r="C30" s="186">
        <v>9304.8639999999996</v>
      </c>
      <c r="D30" s="100">
        <f t="shared" si="0"/>
        <v>-173.73600000000079</v>
      </c>
    </row>
    <row r="31" spans="1:4" ht="15">
      <c r="A31" s="168" t="s">
        <v>87</v>
      </c>
      <c r="B31" s="185">
        <v>9540.1</v>
      </c>
      <c r="C31" s="186">
        <v>9357.7819999999992</v>
      </c>
      <c r="D31" s="100">
        <f t="shared" si="0"/>
        <v>-182.31800000000112</v>
      </c>
    </row>
    <row r="32" spans="1:4" ht="15">
      <c r="A32" s="24" t="s">
        <v>84</v>
      </c>
      <c r="B32" s="185">
        <v>9610.1</v>
      </c>
      <c r="C32" s="186">
        <v>9407.3790000000008</v>
      </c>
      <c r="D32" s="100">
        <f t="shared" si="0"/>
        <v>-202.72099999999955</v>
      </c>
    </row>
    <row r="33" spans="1:4" ht="15">
      <c r="A33" s="24" t="s">
        <v>85</v>
      </c>
      <c r="B33" s="185">
        <v>9686.9</v>
      </c>
      <c r="C33" s="186">
        <v>9462.6329999999998</v>
      </c>
      <c r="D33" s="100">
        <f t="shared" si="0"/>
        <v>-224.26699999999983</v>
      </c>
    </row>
    <row r="34" spans="1:4" ht="15">
      <c r="A34" s="168" t="s">
        <v>115</v>
      </c>
      <c r="B34" s="185">
        <v>9771.2000000000007</v>
      </c>
      <c r="C34" s="186">
        <v>9522.74</v>
      </c>
      <c r="D34" s="100">
        <f t="shared" si="0"/>
        <v>-248.46000000000095</v>
      </c>
    </row>
    <row r="35" spans="1:4" ht="15">
      <c r="A35" s="168" t="s">
        <v>87</v>
      </c>
      <c r="C35" s="186">
        <v>9589.3639999999996</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5"/>
  <sheetViews>
    <sheetView workbookViewId="0"/>
  </sheetViews>
  <sheetFormatPr defaultColWidth="8.88671875" defaultRowHeight="14.25"/>
  <cols>
    <col min="1" max="1" width="8.88671875" style="24"/>
    <col min="2" max="2" width="10.109375" style="58" bestFit="1" customWidth="1"/>
    <col min="3" max="16384" width="8.88671875" style="58"/>
  </cols>
  <sheetData>
    <row r="1" spans="1:6" s="19" customFormat="1">
      <c r="A1" s="33" t="s">
        <v>906</v>
      </c>
      <c r="B1" s="19" t="s">
        <v>547</v>
      </c>
      <c r="C1" s="19" t="s">
        <v>545</v>
      </c>
      <c r="D1" s="19" t="s">
        <v>555</v>
      </c>
    </row>
    <row r="2" spans="1:6" ht="15" hidden="1">
      <c r="A2" s="168" t="s">
        <v>107</v>
      </c>
      <c r="B2" s="175">
        <v>67.161627158131893</v>
      </c>
      <c r="C2" s="175">
        <v>67.161627158131893</v>
      </c>
      <c r="D2" s="100">
        <f t="shared" ref="D2:D34" si="0">C2-B2</f>
        <v>0</v>
      </c>
      <c r="E2" s="109"/>
      <c r="F2" s="109"/>
    </row>
    <row r="3" spans="1:6" ht="15" hidden="1">
      <c r="A3" s="168" t="s">
        <v>87</v>
      </c>
      <c r="B3" s="175">
        <v>74.868828574981237</v>
      </c>
      <c r="C3" s="175">
        <v>74.868828574981237</v>
      </c>
      <c r="D3" s="100">
        <f t="shared" si="0"/>
        <v>0</v>
      </c>
      <c r="E3" s="109"/>
      <c r="F3" s="109"/>
    </row>
    <row r="4" spans="1:6" ht="15" hidden="1">
      <c r="A4" s="168" t="s">
        <v>84</v>
      </c>
      <c r="B4" s="175">
        <v>75.934226895862707</v>
      </c>
      <c r="C4" s="175">
        <v>75.934226895862707</v>
      </c>
      <c r="D4" s="100">
        <f t="shared" si="0"/>
        <v>0</v>
      </c>
      <c r="E4" s="109"/>
      <c r="F4" s="109"/>
    </row>
    <row r="5" spans="1:6" ht="15" hidden="1">
      <c r="A5" s="168" t="s">
        <v>85</v>
      </c>
      <c r="B5" s="175">
        <v>67.43659883747091</v>
      </c>
      <c r="C5" s="175">
        <v>67.43659883747091</v>
      </c>
      <c r="D5" s="100">
        <f t="shared" si="0"/>
        <v>0</v>
      </c>
      <c r="E5" s="109"/>
      <c r="F5" s="109"/>
    </row>
    <row r="6" spans="1:6" ht="15" hidden="1">
      <c r="A6" s="168" t="s">
        <v>108</v>
      </c>
      <c r="B6" s="175">
        <v>63.838281249780415</v>
      </c>
      <c r="C6" s="175">
        <v>63.838281249780415</v>
      </c>
      <c r="D6" s="100">
        <f t="shared" si="0"/>
        <v>0</v>
      </c>
      <c r="E6" s="109"/>
      <c r="F6" s="109"/>
    </row>
    <row r="7" spans="1:6" ht="15" hidden="1">
      <c r="A7" s="168" t="s">
        <v>87</v>
      </c>
      <c r="B7" s="175">
        <v>68.216214100362095</v>
      </c>
      <c r="C7" s="175">
        <v>68.216214100362095</v>
      </c>
      <c r="D7" s="100">
        <f t="shared" si="0"/>
        <v>0</v>
      </c>
      <c r="E7" s="109"/>
      <c r="F7" s="109"/>
    </row>
    <row r="8" spans="1:6" ht="15" hidden="1">
      <c r="A8" s="168" t="s">
        <v>84</v>
      </c>
      <c r="B8" s="175">
        <v>61.970911772927693</v>
      </c>
      <c r="C8" s="175">
        <v>61.970911772927693</v>
      </c>
      <c r="D8" s="100">
        <f t="shared" si="0"/>
        <v>0</v>
      </c>
      <c r="E8" s="109"/>
      <c r="F8" s="109"/>
    </row>
    <row r="9" spans="1:6" ht="15" hidden="1">
      <c r="A9" s="168" t="s">
        <v>85</v>
      </c>
      <c r="B9" s="175">
        <v>62.463898134377303</v>
      </c>
      <c r="C9" s="175">
        <v>62.463898134377303</v>
      </c>
      <c r="D9" s="100">
        <f t="shared" si="0"/>
        <v>0</v>
      </c>
      <c r="E9" s="109"/>
      <c r="F9" s="109"/>
    </row>
    <row r="10" spans="1:6" ht="15">
      <c r="A10" s="168" t="s">
        <v>109</v>
      </c>
      <c r="B10" s="175">
        <v>49.206784975686951</v>
      </c>
      <c r="C10" s="175">
        <v>49.206784975686951</v>
      </c>
      <c r="D10" s="100">
        <f t="shared" si="0"/>
        <v>0</v>
      </c>
      <c r="E10" s="109"/>
      <c r="F10" s="109"/>
    </row>
    <row r="11" spans="1:6" ht="15">
      <c r="A11" s="168" t="s">
        <v>87</v>
      </c>
      <c r="B11" s="175">
        <v>32.770992529500042</v>
      </c>
      <c r="C11" s="175">
        <v>32.770992529500042</v>
      </c>
      <c r="D11" s="100">
        <f t="shared" si="0"/>
        <v>0</v>
      </c>
      <c r="E11" s="109"/>
      <c r="F11" s="109"/>
    </row>
    <row r="12" spans="1:6" ht="15">
      <c r="A12" s="168" t="s">
        <v>84</v>
      </c>
      <c r="B12" s="175">
        <v>42.926894460120586</v>
      </c>
      <c r="C12" s="175">
        <v>42.926894460120586</v>
      </c>
      <c r="D12" s="100">
        <f t="shared" si="0"/>
        <v>0</v>
      </c>
      <c r="E12" s="109"/>
      <c r="F12" s="109"/>
    </row>
    <row r="13" spans="1:6" ht="15">
      <c r="A13" s="168" t="s">
        <v>85</v>
      </c>
      <c r="B13" s="175">
        <v>44.940717843265325</v>
      </c>
      <c r="C13" s="175">
        <v>44.940717843265325</v>
      </c>
      <c r="D13" s="100">
        <f t="shared" si="0"/>
        <v>0</v>
      </c>
      <c r="E13" s="109"/>
      <c r="F13" s="109"/>
    </row>
    <row r="14" spans="1:6" ht="15">
      <c r="A14" s="168" t="s">
        <v>110</v>
      </c>
      <c r="B14" s="175">
        <v>60.934907849564148</v>
      </c>
      <c r="C14" s="175">
        <v>60.934907849564148</v>
      </c>
      <c r="D14" s="100">
        <f t="shared" si="0"/>
        <v>0</v>
      </c>
      <c r="E14" s="109"/>
      <c r="F14" s="109"/>
    </row>
    <row r="15" spans="1:6" ht="15">
      <c r="A15" s="168" t="s">
        <v>87</v>
      </c>
      <c r="B15" s="175">
        <v>68.920003331611568</v>
      </c>
      <c r="C15" s="175">
        <v>68.920003331611568</v>
      </c>
      <c r="D15" s="100">
        <f t="shared" si="0"/>
        <v>0</v>
      </c>
      <c r="E15" s="109"/>
      <c r="F15" s="109"/>
    </row>
    <row r="16" spans="1:6" ht="15">
      <c r="A16" s="168" t="s">
        <v>84</v>
      </c>
      <c r="B16" s="175">
        <v>73.161525875793998</v>
      </c>
      <c r="C16" s="175">
        <v>73.161525875793998</v>
      </c>
      <c r="D16" s="100">
        <f t="shared" si="0"/>
        <v>0</v>
      </c>
      <c r="E16" s="109"/>
      <c r="F16" s="109"/>
    </row>
    <row r="17" spans="1:6" ht="15">
      <c r="A17" s="168" t="s">
        <v>85</v>
      </c>
      <c r="B17" s="175">
        <v>79.713210907830714</v>
      </c>
      <c r="C17" s="175">
        <v>79.713210907830714</v>
      </c>
      <c r="D17" s="100">
        <f t="shared" si="0"/>
        <v>0</v>
      </c>
      <c r="E17" s="109"/>
      <c r="F17" s="109"/>
    </row>
    <row r="18" spans="1:6" ht="15">
      <c r="A18" s="168" t="s">
        <v>111</v>
      </c>
      <c r="B18" s="185">
        <v>96.9</v>
      </c>
      <c r="C18" s="185">
        <v>96.9</v>
      </c>
      <c r="D18" s="100">
        <f t="shared" si="0"/>
        <v>0</v>
      </c>
      <c r="E18" s="109"/>
      <c r="F18" s="109"/>
    </row>
    <row r="19" spans="1:6" ht="15">
      <c r="A19" s="168" t="s">
        <v>87</v>
      </c>
      <c r="B19" s="185">
        <v>111.8</v>
      </c>
      <c r="C19" s="185">
        <v>111.8</v>
      </c>
      <c r="D19" s="100">
        <f t="shared" si="0"/>
        <v>0</v>
      </c>
      <c r="E19" s="109"/>
      <c r="F19" s="109"/>
    </row>
    <row r="20" spans="1:6" ht="15">
      <c r="A20" s="168" t="s">
        <v>84</v>
      </c>
      <c r="B20" s="185">
        <v>97.6</v>
      </c>
      <c r="C20" s="185">
        <v>97.6</v>
      </c>
      <c r="D20" s="100">
        <f t="shared" si="0"/>
        <v>0</v>
      </c>
      <c r="E20" s="109"/>
      <c r="F20" s="109"/>
    </row>
    <row r="21" spans="1:6" ht="15">
      <c r="A21" s="168" t="s">
        <v>85</v>
      </c>
      <c r="B21" s="185">
        <v>88.5</v>
      </c>
      <c r="C21" s="186">
        <v>88.535849999999996</v>
      </c>
      <c r="D21" s="100">
        <f t="shared" si="0"/>
        <v>3.5849999999996385E-2</v>
      </c>
      <c r="E21" s="109"/>
      <c r="F21" s="109"/>
    </row>
    <row r="22" spans="1:6" ht="15">
      <c r="A22" s="168" t="s">
        <v>112</v>
      </c>
      <c r="B22" s="185">
        <v>85</v>
      </c>
      <c r="C22" s="186">
        <v>82.173810000000003</v>
      </c>
      <c r="D22" s="100">
        <f t="shared" si="0"/>
        <v>-2.8261899999999969</v>
      </c>
      <c r="E22" s="109"/>
      <c r="F22" s="109"/>
    </row>
    <row r="23" spans="1:6" ht="15">
      <c r="A23" s="168" t="s">
        <v>87</v>
      </c>
      <c r="B23" s="185">
        <v>85.1</v>
      </c>
      <c r="C23" s="186">
        <v>77.972399999999993</v>
      </c>
      <c r="D23" s="100">
        <f t="shared" si="0"/>
        <v>-7.127600000000001</v>
      </c>
      <c r="E23" s="109"/>
      <c r="F23" s="109"/>
    </row>
    <row r="24" spans="1:6" ht="15">
      <c r="A24" s="168" t="s">
        <v>84</v>
      </c>
      <c r="B24" s="185">
        <v>89.7</v>
      </c>
      <c r="C24" s="186">
        <v>76.949510000000004</v>
      </c>
      <c r="D24" s="100">
        <f t="shared" si="0"/>
        <v>-12.750489999999999</v>
      </c>
      <c r="E24" s="109"/>
      <c r="F24" s="109"/>
    </row>
    <row r="25" spans="1:6" ht="15">
      <c r="A25" s="168" t="s">
        <v>85</v>
      </c>
      <c r="B25" s="185">
        <v>92.2</v>
      </c>
      <c r="C25" s="186">
        <v>76.409369999999996</v>
      </c>
      <c r="D25" s="100">
        <f t="shared" si="0"/>
        <v>-15.790630000000007</v>
      </c>
      <c r="E25" s="109"/>
      <c r="F25" s="109"/>
    </row>
    <row r="26" spans="1:6" ht="15">
      <c r="A26" s="168" t="s">
        <v>113</v>
      </c>
      <c r="B26" s="185">
        <v>93.5</v>
      </c>
      <c r="C26" s="186">
        <v>75.97533</v>
      </c>
      <c r="D26" s="100">
        <f t="shared" si="0"/>
        <v>-17.52467</v>
      </c>
      <c r="E26" s="109"/>
      <c r="F26" s="109"/>
    </row>
    <row r="27" spans="1:6" ht="15">
      <c r="A27" s="168" t="s">
        <v>87</v>
      </c>
      <c r="B27" s="185">
        <v>94.3</v>
      </c>
      <c r="C27" s="186">
        <v>76.009550000000004</v>
      </c>
      <c r="D27" s="100">
        <f t="shared" si="0"/>
        <v>-18.290449999999993</v>
      </c>
      <c r="E27" s="109"/>
      <c r="F27" s="109"/>
    </row>
    <row r="28" spans="1:6" ht="15">
      <c r="A28" s="168" t="s">
        <v>84</v>
      </c>
      <c r="B28" s="185">
        <v>94.9</v>
      </c>
      <c r="C28" s="186">
        <v>76.02337</v>
      </c>
      <c r="D28" s="100">
        <f t="shared" si="0"/>
        <v>-18.876630000000006</v>
      </c>
    </row>
    <row r="29" spans="1:6" ht="15">
      <c r="A29" s="24" t="s">
        <v>85</v>
      </c>
      <c r="B29" s="185">
        <v>95.4</v>
      </c>
      <c r="C29" s="186">
        <v>76.0411</v>
      </c>
      <c r="D29" s="100">
        <f t="shared" si="0"/>
        <v>-19.358900000000006</v>
      </c>
    </row>
    <row r="30" spans="1:6" ht="15">
      <c r="A30" s="168" t="s">
        <v>114</v>
      </c>
      <c r="B30" s="185">
        <v>95.9</v>
      </c>
      <c r="C30" s="186">
        <v>76.205539999999999</v>
      </c>
      <c r="D30" s="100">
        <f t="shared" si="0"/>
        <v>-19.694460000000007</v>
      </c>
    </row>
    <row r="31" spans="1:6" ht="15">
      <c r="A31" s="168" t="s">
        <v>87</v>
      </c>
      <c r="B31" s="185">
        <v>96.4</v>
      </c>
      <c r="C31" s="186">
        <v>76.104010000000002</v>
      </c>
      <c r="D31" s="100">
        <f t="shared" si="0"/>
        <v>-20.295990000000003</v>
      </c>
    </row>
    <row r="32" spans="1:6" ht="15">
      <c r="A32" s="168" t="s">
        <v>84</v>
      </c>
      <c r="B32" s="185">
        <v>97</v>
      </c>
      <c r="C32" s="186">
        <v>75.933090000000007</v>
      </c>
      <c r="D32" s="100">
        <f t="shared" si="0"/>
        <v>-21.066909999999993</v>
      </c>
    </row>
    <row r="33" spans="1:4" ht="15">
      <c r="A33" s="24" t="s">
        <v>85</v>
      </c>
      <c r="B33" s="185">
        <v>97.5</v>
      </c>
      <c r="C33" s="186">
        <v>75.759969999999996</v>
      </c>
      <c r="D33" s="100">
        <f t="shared" si="0"/>
        <v>-21.740030000000004</v>
      </c>
    </row>
    <row r="34" spans="1:4" ht="15">
      <c r="A34" s="168" t="s">
        <v>115</v>
      </c>
      <c r="B34" s="185">
        <v>98.1</v>
      </c>
      <c r="C34" s="186">
        <v>75.615210000000005</v>
      </c>
      <c r="D34" s="100">
        <f t="shared" si="0"/>
        <v>-22.48478999999999</v>
      </c>
    </row>
    <row r="35" spans="1:4" ht="15">
      <c r="A35" s="168" t="s">
        <v>87</v>
      </c>
      <c r="C35" s="186">
        <v>75.508570000000006</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5"/>
  <sheetViews>
    <sheetView zoomScale="115" zoomScaleNormal="115" workbookViewId="0"/>
  </sheetViews>
  <sheetFormatPr defaultColWidth="8.88671875" defaultRowHeight="16.5"/>
  <cols>
    <col min="1" max="1" width="8.88671875" style="24"/>
    <col min="2" max="3" width="8.88671875" style="58"/>
    <col min="4" max="6" width="8.88671875" style="173"/>
    <col min="7" max="16384" width="8.88671875" style="58"/>
  </cols>
  <sheetData>
    <row r="1" spans="1:8" s="19" customFormat="1" ht="14.25">
      <c r="A1" s="33" t="s">
        <v>906</v>
      </c>
      <c r="B1" s="19" t="s">
        <v>547</v>
      </c>
      <c r="C1" s="19" t="s">
        <v>545</v>
      </c>
      <c r="D1" s="19" t="s">
        <v>555</v>
      </c>
      <c r="G1" s="17"/>
      <c r="H1" s="17"/>
    </row>
    <row r="2" spans="1:8" hidden="1">
      <c r="A2" s="166" t="s">
        <v>107</v>
      </c>
      <c r="B2" s="179">
        <v>97.90250533843637</v>
      </c>
      <c r="C2" s="179">
        <v>97.90250533843637</v>
      </c>
      <c r="D2" s="176">
        <f t="shared" ref="D2:D34" si="0">C2-B2</f>
        <v>0</v>
      </c>
      <c r="E2" s="177"/>
      <c r="F2" s="178"/>
      <c r="G2" s="170"/>
      <c r="H2" s="170"/>
    </row>
    <row r="3" spans="1:8" hidden="1">
      <c r="A3" s="166" t="s">
        <v>87</v>
      </c>
      <c r="B3" s="179">
        <v>98.057423387416065</v>
      </c>
      <c r="C3" s="179">
        <v>98.057423387416065</v>
      </c>
      <c r="D3" s="176">
        <f t="shared" si="0"/>
        <v>0</v>
      </c>
      <c r="E3" s="177"/>
      <c r="F3" s="178"/>
      <c r="G3" s="170"/>
      <c r="H3" s="170"/>
    </row>
    <row r="4" spans="1:8" hidden="1">
      <c r="A4" s="166" t="s">
        <v>84</v>
      </c>
      <c r="B4" s="179">
        <v>95.112104189903619</v>
      </c>
      <c r="C4" s="179">
        <v>95.112104189903619</v>
      </c>
      <c r="D4" s="176">
        <f t="shared" si="0"/>
        <v>0</v>
      </c>
      <c r="E4" s="177"/>
      <c r="F4" s="178"/>
      <c r="G4" s="170"/>
      <c r="H4" s="170"/>
    </row>
    <row r="5" spans="1:8" hidden="1">
      <c r="A5" s="166" t="s">
        <v>85</v>
      </c>
      <c r="B5" s="179">
        <v>92.583248170442459</v>
      </c>
      <c r="C5" s="179">
        <v>92.583248170442459</v>
      </c>
      <c r="D5" s="176">
        <f t="shared" si="0"/>
        <v>0</v>
      </c>
      <c r="E5" s="177"/>
      <c r="F5" s="178"/>
      <c r="G5" s="170"/>
      <c r="H5" s="170"/>
    </row>
    <row r="6" spans="1:8" hidden="1">
      <c r="A6" s="166" t="s">
        <v>108</v>
      </c>
      <c r="B6" s="179">
        <v>93.493703333481989</v>
      </c>
      <c r="C6" s="179">
        <v>93.493703333481989</v>
      </c>
      <c r="D6" s="176">
        <f t="shared" si="0"/>
        <v>0</v>
      </c>
      <c r="E6" s="177"/>
      <c r="F6" s="178"/>
      <c r="G6" s="170"/>
      <c r="H6" s="170"/>
    </row>
    <row r="7" spans="1:8" hidden="1">
      <c r="A7" s="166" t="s">
        <v>87</v>
      </c>
      <c r="B7" s="179">
        <v>94.425106832645184</v>
      </c>
      <c r="C7" s="179">
        <v>94.425106832645184</v>
      </c>
      <c r="D7" s="176">
        <f t="shared" si="0"/>
        <v>0</v>
      </c>
      <c r="E7" s="177"/>
      <c r="F7" s="178"/>
      <c r="G7" s="170"/>
      <c r="H7" s="170"/>
    </row>
    <row r="8" spans="1:8" hidden="1">
      <c r="A8" s="166" t="s">
        <v>84</v>
      </c>
      <c r="B8" s="179">
        <v>94.197112665196585</v>
      </c>
      <c r="C8" s="179">
        <v>94.197112665196585</v>
      </c>
      <c r="D8" s="176">
        <f t="shared" si="0"/>
        <v>0</v>
      </c>
      <c r="E8" s="177"/>
      <c r="F8" s="178"/>
      <c r="G8" s="170"/>
      <c r="H8" s="170"/>
    </row>
    <row r="9" spans="1:8" hidden="1">
      <c r="A9" s="166" t="s">
        <v>85</v>
      </c>
      <c r="B9" s="179">
        <v>98.264929165508761</v>
      </c>
      <c r="C9" s="179">
        <v>98.264929165508761</v>
      </c>
      <c r="D9" s="176">
        <f t="shared" si="0"/>
        <v>0</v>
      </c>
      <c r="E9" s="177"/>
      <c r="F9" s="178"/>
      <c r="G9" s="170"/>
      <c r="H9" s="170"/>
    </row>
    <row r="10" spans="1:8">
      <c r="A10" s="166" t="s">
        <v>109</v>
      </c>
      <c r="B10" s="179">
        <v>98.991237884449362</v>
      </c>
      <c r="C10" s="179">
        <v>98.991237884449362</v>
      </c>
      <c r="D10" s="176">
        <f t="shared" si="0"/>
        <v>0</v>
      </c>
      <c r="E10" s="177"/>
      <c r="F10" s="178"/>
      <c r="G10" s="173"/>
      <c r="H10" s="170"/>
    </row>
    <row r="11" spans="1:8">
      <c r="A11" s="166" t="s">
        <v>87</v>
      </c>
      <c r="B11" s="179">
        <v>92.301825572790648</v>
      </c>
      <c r="C11" s="179">
        <v>92.301825572790648</v>
      </c>
      <c r="D11" s="176">
        <f t="shared" si="0"/>
        <v>0</v>
      </c>
      <c r="E11" s="177"/>
      <c r="F11" s="178"/>
      <c r="G11" s="173"/>
      <c r="H11" s="170"/>
    </row>
    <row r="12" spans="1:8">
      <c r="A12" s="166" t="s">
        <v>84</v>
      </c>
      <c r="B12" s="179">
        <v>95.975942394010247</v>
      </c>
      <c r="C12" s="179">
        <v>95.975942394010247</v>
      </c>
      <c r="D12" s="176">
        <f t="shared" si="0"/>
        <v>0</v>
      </c>
      <c r="E12" s="177"/>
      <c r="F12" s="178"/>
      <c r="G12" s="173"/>
      <c r="H12" s="170"/>
    </row>
    <row r="13" spans="1:8">
      <c r="A13" s="166" t="s">
        <v>85</v>
      </c>
      <c r="B13" s="179">
        <v>105.1445510422529</v>
      </c>
      <c r="C13" s="179">
        <v>105.1445510422529</v>
      </c>
      <c r="D13" s="176">
        <f t="shared" si="0"/>
        <v>0</v>
      </c>
      <c r="E13" s="177"/>
      <c r="F13" s="178"/>
      <c r="G13" s="173"/>
      <c r="H13" s="170"/>
    </row>
    <row r="14" spans="1:8">
      <c r="A14" s="166" t="s">
        <v>110</v>
      </c>
      <c r="B14" s="139">
        <v>116.41844209619315</v>
      </c>
      <c r="C14" s="139">
        <v>116.41844209619315</v>
      </c>
      <c r="D14" s="176">
        <f t="shared" si="0"/>
        <v>0</v>
      </c>
      <c r="E14" s="177"/>
      <c r="F14" s="178"/>
      <c r="G14" s="173"/>
      <c r="H14" s="170"/>
    </row>
    <row r="15" spans="1:8">
      <c r="A15" s="166" t="s">
        <v>87</v>
      </c>
      <c r="B15" s="139">
        <v>125.1319837170096</v>
      </c>
      <c r="C15" s="139">
        <v>125.1319837170096</v>
      </c>
      <c r="D15" s="176">
        <f t="shared" si="0"/>
        <v>0</v>
      </c>
      <c r="E15" s="177"/>
      <c r="F15" s="178"/>
      <c r="G15" s="173"/>
      <c r="H15" s="170"/>
    </row>
    <row r="16" spans="1:8">
      <c r="A16" s="166" t="s">
        <v>84</v>
      </c>
      <c r="B16" s="139">
        <v>127.22228982149815</v>
      </c>
      <c r="C16" s="139">
        <v>127.22228982149815</v>
      </c>
      <c r="D16" s="176">
        <f t="shared" si="0"/>
        <v>0</v>
      </c>
      <c r="E16" s="177"/>
      <c r="F16" s="178"/>
      <c r="G16" s="173"/>
      <c r="H16" s="170"/>
    </row>
    <row r="17" spans="1:8">
      <c r="A17" s="166" t="s">
        <v>85</v>
      </c>
      <c r="B17" s="139">
        <v>134.07378865541247</v>
      </c>
      <c r="C17" s="139">
        <v>134.07378865541247</v>
      </c>
      <c r="D17" s="176">
        <f t="shared" si="0"/>
        <v>0</v>
      </c>
      <c r="E17" s="177"/>
      <c r="F17" s="178"/>
      <c r="G17" s="173"/>
      <c r="H17" s="170"/>
    </row>
    <row r="18" spans="1:8">
      <c r="A18" s="166" t="s">
        <v>111</v>
      </c>
      <c r="B18" s="185">
        <v>145.1</v>
      </c>
      <c r="C18" s="185">
        <v>145.1</v>
      </c>
      <c r="D18" s="176">
        <f t="shared" si="0"/>
        <v>0</v>
      </c>
      <c r="E18" s="177"/>
      <c r="F18" s="178"/>
      <c r="G18" s="173"/>
      <c r="H18" s="170"/>
    </row>
    <row r="19" spans="1:8">
      <c r="A19" s="166" t="s">
        <v>87</v>
      </c>
      <c r="B19" s="185">
        <v>157.1</v>
      </c>
      <c r="C19" s="185">
        <v>157.1</v>
      </c>
      <c r="D19" s="176">
        <f t="shared" si="0"/>
        <v>0</v>
      </c>
      <c r="E19" s="177"/>
      <c r="F19" s="178"/>
      <c r="G19" s="173"/>
      <c r="H19" s="170"/>
    </row>
    <row r="20" spans="1:8">
      <c r="A20" s="166" t="s">
        <v>84</v>
      </c>
      <c r="B20" s="185">
        <v>138.1</v>
      </c>
      <c r="C20" s="185">
        <v>138.1</v>
      </c>
      <c r="D20" s="176">
        <f t="shared" si="0"/>
        <v>0</v>
      </c>
      <c r="E20" s="177"/>
      <c r="F20" s="178"/>
      <c r="G20" s="173"/>
      <c r="H20" s="170"/>
    </row>
    <row r="21" spans="1:8">
      <c r="A21" s="166" t="s">
        <v>85</v>
      </c>
      <c r="B21" s="185">
        <v>134.1</v>
      </c>
      <c r="C21" s="186">
        <v>134.09289999999999</v>
      </c>
      <c r="D21" s="176">
        <f t="shared" si="0"/>
        <v>-7.1000000000083219E-3</v>
      </c>
      <c r="E21" s="177"/>
      <c r="F21" s="178"/>
      <c r="G21" s="173"/>
      <c r="H21" s="170"/>
    </row>
    <row r="22" spans="1:8">
      <c r="A22" s="166" t="s">
        <v>112</v>
      </c>
      <c r="B22" s="185">
        <v>130.30000000000001</v>
      </c>
      <c r="C22" s="186">
        <v>128.82259999999999</v>
      </c>
      <c r="D22" s="176">
        <f t="shared" si="0"/>
        <v>-1.4774000000000171</v>
      </c>
      <c r="E22" s="177"/>
      <c r="F22" s="178"/>
      <c r="G22" s="173"/>
    </row>
    <row r="23" spans="1:8">
      <c r="A23" s="166" t="s">
        <v>87</v>
      </c>
      <c r="B23" s="185">
        <v>130.69999999999999</v>
      </c>
      <c r="C23" s="186">
        <v>127.1469</v>
      </c>
      <c r="D23" s="176">
        <f t="shared" si="0"/>
        <v>-3.5530999999999864</v>
      </c>
      <c r="E23" s="177"/>
      <c r="F23" s="178"/>
      <c r="G23" s="173"/>
    </row>
    <row r="24" spans="1:8">
      <c r="A24" s="166" t="s">
        <v>84</v>
      </c>
      <c r="B24" s="185">
        <v>135</v>
      </c>
      <c r="C24" s="186">
        <v>127.6159</v>
      </c>
      <c r="D24" s="176">
        <f t="shared" si="0"/>
        <v>-7.3841000000000037</v>
      </c>
      <c r="E24" s="177"/>
      <c r="F24" s="178"/>
    </row>
    <row r="25" spans="1:8">
      <c r="A25" s="166" t="s">
        <v>85</v>
      </c>
      <c r="B25" s="185">
        <v>137.80000000000001</v>
      </c>
      <c r="C25" s="186">
        <v>127.89749999999999</v>
      </c>
      <c r="D25" s="176">
        <f t="shared" si="0"/>
        <v>-9.9025000000000176</v>
      </c>
      <c r="E25" s="177"/>
      <c r="F25" s="178"/>
    </row>
    <row r="26" spans="1:8">
      <c r="A26" s="166" t="s">
        <v>113</v>
      </c>
      <c r="B26" s="185">
        <v>139.80000000000001</v>
      </c>
      <c r="C26" s="186">
        <v>128.47640000000001</v>
      </c>
      <c r="D26" s="176">
        <f t="shared" si="0"/>
        <v>-11.323599999999999</v>
      </c>
      <c r="E26" s="177"/>
      <c r="F26" s="178"/>
    </row>
    <row r="27" spans="1:8">
      <c r="A27" s="166" t="s">
        <v>87</v>
      </c>
      <c r="B27" s="185">
        <v>141.19999999999999</v>
      </c>
      <c r="C27" s="186">
        <v>128.82689999999999</v>
      </c>
      <c r="D27" s="176">
        <f t="shared" si="0"/>
        <v>-12.373099999999994</v>
      </c>
      <c r="E27" s="177"/>
    </row>
    <row r="28" spans="1:8">
      <c r="A28" s="166" t="s">
        <v>84</v>
      </c>
      <c r="B28" s="185">
        <v>142.19999999999999</v>
      </c>
      <c r="C28" s="186">
        <v>129.1978</v>
      </c>
      <c r="D28" s="176">
        <f t="shared" si="0"/>
        <v>-13.002199999999988</v>
      </c>
    </row>
    <row r="29" spans="1:8">
      <c r="A29" s="166" t="s">
        <v>85</v>
      </c>
      <c r="B29" s="185">
        <v>143</v>
      </c>
      <c r="C29" s="186">
        <v>130.16669999999999</v>
      </c>
      <c r="D29" s="176">
        <f t="shared" si="0"/>
        <v>-12.833300000000008</v>
      </c>
    </row>
    <row r="30" spans="1:8">
      <c r="A30" s="166" t="s">
        <v>114</v>
      </c>
      <c r="B30" s="185">
        <v>143.80000000000001</v>
      </c>
      <c r="C30" s="186">
        <v>130.89490000000001</v>
      </c>
      <c r="D30" s="176">
        <f t="shared" si="0"/>
        <v>-12.905100000000004</v>
      </c>
    </row>
    <row r="31" spans="1:8">
      <c r="A31" s="166" t="s">
        <v>87</v>
      </c>
      <c r="B31" s="185">
        <v>144.4</v>
      </c>
      <c r="C31" s="186">
        <v>131.47550000000001</v>
      </c>
      <c r="D31" s="176">
        <f t="shared" si="0"/>
        <v>-12.924499999999995</v>
      </c>
    </row>
    <row r="32" spans="1:8">
      <c r="A32" s="166" t="s">
        <v>84</v>
      </c>
      <c r="B32" s="185">
        <v>145.1</v>
      </c>
      <c r="C32" s="186">
        <v>132.39580000000001</v>
      </c>
      <c r="D32" s="176">
        <f t="shared" si="0"/>
        <v>-12.704199999999986</v>
      </c>
    </row>
    <row r="33" spans="1:4">
      <c r="A33" s="166" t="s">
        <v>85</v>
      </c>
      <c r="B33" s="185">
        <v>145.80000000000001</v>
      </c>
      <c r="C33" s="186">
        <v>133.0446</v>
      </c>
      <c r="D33" s="176">
        <f t="shared" si="0"/>
        <v>-12.755400000000009</v>
      </c>
    </row>
    <row r="34" spans="1:4">
      <c r="A34" s="168" t="s">
        <v>115</v>
      </c>
      <c r="B34" s="185">
        <v>146.5</v>
      </c>
      <c r="C34" s="186">
        <v>133.51570000000001</v>
      </c>
      <c r="D34" s="176">
        <f t="shared" si="0"/>
        <v>-12.98429999999999</v>
      </c>
    </row>
    <row r="35" spans="1:4">
      <c r="A35" s="168" t="s">
        <v>87</v>
      </c>
      <c r="C35" s="186">
        <v>133.87139999999999</v>
      </c>
      <c r="D35" s="176"/>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CC9A7-379D-411E-B6BB-6AB56BABB451}">
  <dimension ref="A1:C125"/>
  <sheetViews>
    <sheetView workbookViewId="0"/>
  </sheetViews>
  <sheetFormatPr defaultRowHeight="16.5"/>
  <sheetData>
    <row r="1" spans="1:3">
      <c r="A1" t="s">
        <v>906</v>
      </c>
      <c r="B1" t="s">
        <v>569</v>
      </c>
      <c r="C1" t="s">
        <v>570</v>
      </c>
    </row>
    <row r="2" spans="1:3">
      <c r="A2">
        <v>1899</v>
      </c>
      <c r="B2">
        <v>-11.1893577940531</v>
      </c>
      <c r="C2">
        <v>-6.0622718610511503</v>
      </c>
    </row>
    <row r="3" spans="1:3">
      <c r="A3">
        <v>1900</v>
      </c>
      <c r="B3">
        <v>-5.6485294648873801</v>
      </c>
      <c r="C3">
        <v>-6.5513812447447002</v>
      </c>
    </row>
    <row r="4" spans="1:3">
      <c r="A4">
        <v>1901</v>
      </c>
      <c r="B4">
        <v>0.69241075785630801</v>
      </c>
      <c r="C4">
        <v>-6.6879293587459498</v>
      </c>
    </row>
    <row r="5" spans="1:3">
      <c r="A5">
        <v>1902</v>
      </c>
      <c r="B5">
        <v>2.3631253050410798E-2</v>
      </c>
      <c r="C5">
        <v>-6.39910495509268</v>
      </c>
    </row>
    <row r="6" spans="1:3">
      <c r="A6">
        <v>1903</v>
      </c>
      <c r="B6">
        <v>-1.8247065245402101</v>
      </c>
      <c r="C6">
        <v>-5.6333075340153904</v>
      </c>
    </row>
    <row r="7" spans="1:3">
      <c r="A7">
        <v>1904</v>
      </c>
      <c r="B7">
        <v>-8.7024413564631509</v>
      </c>
      <c r="C7">
        <v>-4.3656157233078599</v>
      </c>
    </row>
    <row r="8" spans="1:3">
      <c r="A8">
        <v>1905</v>
      </c>
      <c r="B8">
        <v>-6.8593937772008502</v>
      </c>
      <c r="C8">
        <v>-2.6017543085000199</v>
      </c>
    </row>
    <row r="9" spans="1:3">
      <c r="A9">
        <v>1906</v>
      </c>
      <c r="B9">
        <v>-7.4052972968221402</v>
      </c>
      <c r="C9">
        <v>-0.38019893269457899</v>
      </c>
    </row>
    <row r="10" spans="1:3">
      <c r="A10">
        <v>1907</v>
      </c>
      <c r="B10">
        <v>0.62018316854185596</v>
      </c>
      <c r="C10">
        <v>2.22782349610956</v>
      </c>
    </row>
    <row r="11" spans="1:3">
      <c r="A11">
        <v>1908</v>
      </c>
      <c r="B11">
        <v>6.9774567557330096</v>
      </c>
      <c r="C11">
        <v>5.1205398069161401</v>
      </c>
    </row>
    <row r="12" spans="1:3">
      <c r="A12">
        <v>1909</v>
      </c>
      <c r="B12">
        <v>12.236926399761501</v>
      </c>
      <c r="C12">
        <v>8.1699892910039704</v>
      </c>
    </row>
    <row r="13" spans="1:3">
      <c r="A13">
        <v>1910</v>
      </c>
      <c r="B13">
        <v>5.2089252610701697</v>
      </c>
      <c r="C13">
        <v>11.228330716999199</v>
      </c>
    </row>
    <row r="14" spans="1:3">
      <c r="A14">
        <v>1911</v>
      </c>
      <c r="B14">
        <v>10.543664130837399</v>
      </c>
      <c r="C14">
        <v>14.135748844197201</v>
      </c>
    </row>
    <row r="15" spans="1:3">
      <c r="A15">
        <v>1912</v>
      </c>
      <c r="B15">
        <v>3.62130171098958</v>
      </c>
      <c r="C15">
        <v>16.729489472472199</v>
      </c>
    </row>
    <row r="16" spans="1:3">
      <c r="A16">
        <v>1913</v>
      </c>
      <c r="B16">
        <v>11.131891266811101</v>
      </c>
      <c r="C16">
        <v>18.853460512643998</v>
      </c>
    </row>
    <row r="17" spans="1:3">
      <c r="A17">
        <v>1914</v>
      </c>
      <c r="B17">
        <v>14.4754498505699</v>
      </c>
      <c r="C17">
        <v>20.3677829380063</v>
      </c>
    </row>
    <row r="18" spans="1:3">
      <c r="A18">
        <v>1915</v>
      </c>
      <c r="B18">
        <v>8.0418831956208194</v>
      </c>
      <c r="C18">
        <v>21.1576643986307</v>
      </c>
    </row>
    <row r="19" spans="1:3">
      <c r="A19">
        <v>1916</v>
      </c>
      <c r="B19">
        <v>36.110952280820499</v>
      </c>
      <c r="C19">
        <v>21.141001263450001</v>
      </c>
    </row>
    <row r="20" spans="1:3">
      <c r="A20">
        <v>1917</v>
      </c>
      <c r="B20">
        <v>55.972337666193503</v>
      </c>
      <c r="C20">
        <v>20.274190166070898</v>
      </c>
    </row>
    <row r="21" spans="1:3">
      <c r="A21">
        <v>1918</v>
      </c>
      <c r="B21">
        <v>38.855358802241703</v>
      </c>
      <c r="C21">
        <v>18.555742869548698</v>
      </c>
    </row>
    <row r="22" spans="1:3">
      <c r="A22">
        <v>1919</v>
      </c>
      <c r="B22">
        <v>32.7687754160902</v>
      </c>
      <c r="C22">
        <v>16.027440702744499</v>
      </c>
    </row>
    <row r="23" spans="1:3">
      <c r="A23">
        <v>1920</v>
      </c>
      <c r="B23">
        <v>-0.63904131872371295</v>
      </c>
      <c r="C23">
        <v>12.7729269495214</v>
      </c>
    </row>
    <row r="24" spans="1:3">
      <c r="A24">
        <v>1921</v>
      </c>
      <c r="B24">
        <v>-21.170047916417001</v>
      </c>
      <c r="C24">
        <v>8.9138058435497598</v>
      </c>
    </row>
    <row r="25" spans="1:3">
      <c r="A25">
        <v>1922</v>
      </c>
      <c r="B25">
        <v>-21.666194500793502</v>
      </c>
      <c r="C25">
        <v>4.6034830063691503</v>
      </c>
    </row>
    <row r="26" spans="1:3">
      <c r="A26">
        <v>1923</v>
      </c>
      <c r="B26">
        <v>-24.3292194951776</v>
      </c>
      <c r="C26">
        <v>1.91322741181419E-2</v>
      </c>
    </row>
    <row r="27" spans="1:3">
      <c r="A27">
        <v>1924</v>
      </c>
      <c r="B27">
        <v>-13.370644660949001</v>
      </c>
      <c r="C27">
        <v>-4.6477029535953696</v>
      </c>
    </row>
    <row r="28" spans="1:3">
      <c r="A28">
        <v>1925</v>
      </c>
      <c r="B28">
        <v>0.42825153270769001</v>
      </c>
      <c r="C28">
        <v>-9.2012783087236798</v>
      </c>
    </row>
    <row r="29" spans="1:3">
      <c r="A29">
        <v>1926</v>
      </c>
      <c r="B29">
        <v>-9.1136756769454692</v>
      </c>
      <c r="C29">
        <v>-13.4519460603506</v>
      </c>
    </row>
    <row r="30" spans="1:3">
      <c r="A30">
        <v>1927</v>
      </c>
      <c r="B30">
        <v>-10.3275753351619</v>
      </c>
      <c r="C30">
        <v>-17.225940479732799</v>
      </c>
    </row>
    <row r="31" spans="1:3">
      <c r="A31">
        <v>1928</v>
      </c>
      <c r="B31">
        <v>-20.304505350438198</v>
      </c>
      <c r="C31">
        <v>-20.374054186750701</v>
      </c>
    </row>
    <row r="32" spans="1:3">
      <c r="A32">
        <v>1929</v>
      </c>
      <c r="B32">
        <v>-12.3854203555177</v>
      </c>
      <c r="C32">
        <v>-22.7786943222556</v>
      </c>
    </row>
    <row r="33" spans="1:3">
      <c r="A33">
        <v>1930</v>
      </c>
      <c r="B33">
        <v>-26.6510719380898</v>
      </c>
      <c r="C33">
        <v>-24.358927452608601</v>
      </c>
    </row>
    <row r="34" spans="1:3">
      <c r="A34">
        <v>1931</v>
      </c>
      <c r="B34">
        <v>-40.612087831640899</v>
      </c>
      <c r="C34">
        <v>-25.073267354697201</v>
      </c>
    </row>
    <row r="35" spans="1:3">
      <c r="A35">
        <v>1932</v>
      </c>
      <c r="B35">
        <v>-42.738829258937798</v>
      </c>
      <c r="C35">
        <v>-24.9201191636887</v>
      </c>
    </row>
    <row r="36" spans="1:3">
      <c r="A36">
        <v>1933</v>
      </c>
      <c r="B36">
        <v>-26.241251321868798</v>
      </c>
      <c r="C36">
        <v>-23.9359547377809</v>
      </c>
    </row>
    <row r="37" spans="1:3">
      <c r="A37">
        <v>1934</v>
      </c>
      <c r="B37">
        <v>-18.718881734029999</v>
      </c>
      <c r="C37">
        <v>-22.191445423975502</v>
      </c>
    </row>
    <row r="38" spans="1:3">
      <c r="A38">
        <v>1935</v>
      </c>
      <c r="B38">
        <v>-11.450985796503801</v>
      </c>
      <c r="C38">
        <v>-19.785908531535998</v>
      </c>
    </row>
    <row r="39" spans="1:3">
      <c r="A39">
        <v>1936</v>
      </c>
      <c r="B39">
        <v>-1.08664162155567</v>
      </c>
      <c r="C39">
        <v>-16.840523354826399</v>
      </c>
    </row>
    <row r="40" spans="1:3">
      <c r="A40">
        <v>1937</v>
      </c>
      <c r="B40">
        <v>-6.6548128115927598</v>
      </c>
      <c r="C40">
        <v>-13.490834665921399</v>
      </c>
    </row>
    <row r="41" spans="1:3">
      <c r="A41">
        <v>1938</v>
      </c>
      <c r="B41">
        <v>-17.874452102606199</v>
      </c>
      <c r="C41">
        <v>-9.8790823896692803</v>
      </c>
    </row>
    <row r="42" spans="1:3">
      <c r="A42">
        <v>1939</v>
      </c>
      <c r="B42">
        <v>-13.2244456824592</v>
      </c>
      <c r="C42">
        <v>-6.1468751722855801</v>
      </c>
    </row>
    <row r="43" spans="1:3">
      <c r="A43">
        <v>1940</v>
      </c>
      <c r="B43">
        <v>-16.153500994493701</v>
      </c>
      <c r="C43">
        <v>-2.4286655913029702</v>
      </c>
    </row>
    <row r="44" spans="1:3">
      <c r="A44">
        <v>1941</v>
      </c>
      <c r="B44">
        <v>-6.4201932375947699</v>
      </c>
      <c r="C44">
        <v>1.1536082499305</v>
      </c>
    </row>
    <row r="45" spans="1:3">
      <c r="A45">
        <v>1942</v>
      </c>
      <c r="B45">
        <v>-2.1429360756373499</v>
      </c>
      <c r="C45">
        <v>4.4944675391983804</v>
      </c>
    </row>
    <row r="46" spans="1:3">
      <c r="A46">
        <v>1943</v>
      </c>
      <c r="B46">
        <v>7.7899210294357104</v>
      </c>
      <c r="C46">
        <v>7.5073084715148903</v>
      </c>
    </row>
    <row r="47" spans="1:3">
      <c r="A47">
        <v>1944</v>
      </c>
      <c r="B47">
        <v>6.1400500450423703</v>
      </c>
      <c r="C47">
        <v>10.1253078036434</v>
      </c>
    </row>
    <row r="48" spans="1:3">
      <c r="A48">
        <v>1945</v>
      </c>
      <c r="B48">
        <v>6.9590450393902898</v>
      </c>
      <c r="C48">
        <v>12.300962942254699</v>
      </c>
    </row>
    <row r="49" spans="1:3">
      <c r="A49">
        <v>1946</v>
      </c>
      <c r="B49">
        <v>14.828438680186601</v>
      </c>
      <c r="C49">
        <v>14.0045177572754</v>
      </c>
    </row>
    <row r="50" spans="1:3">
      <c r="A50">
        <v>1947</v>
      </c>
      <c r="B50">
        <v>28.529694044688299</v>
      </c>
      <c r="C50">
        <v>15.221603758424701</v>
      </c>
    </row>
    <row r="51" spans="1:3">
      <c r="A51">
        <v>1948</v>
      </c>
      <c r="B51">
        <v>19.6541259257653</v>
      </c>
      <c r="C51">
        <v>15.950470390414701</v>
      </c>
    </row>
    <row r="52" spans="1:3">
      <c r="A52">
        <v>1949</v>
      </c>
      <c r="B52">
        <v>12.1827638193471</v>
      </c>
      <c r="C52">
        <v>16.1991847535323</v>
      </c>
    </row>
    <row r="53" spans="1:3">
      <c r="A53">
        <v>1950</v>
      </c>
      <c r="B53">
        <v>16.556440680104</v>
      </c>
      <c r="C53">
        <v>15.983150124284499</v>
      </c>
    </row>
    <row r="54" spans="1:3">
      <c r="A54">
        <v>1951</v>
      </c>
      <c r="B54">
        <v>20.605867635068101</v>
      </c>
      <c r="C54">
        <v>15.3232276395021</v>
      </c>
    </row>
    <row r="55" spans="1:3">
      <c r="A55">
        <v>1952</v>
      </c>
      <c r="B55">
        <v>17.981590246864801</v>
      </c>
      <c r="C55">
        <v>14.244652862415901</v>
      </c>
    </row>
    <row r="56" spans="1:3">
      <c r="A56">
        <v>1953</v>
      </c>
      <c r="B56">
        <v>10.803948019443199</v>
      </c>
      <c r="C56">
        <v>12.7768276186739</v>
      </c>
    </row>
    <row r="57" spans="1:3">
      <c r="A57">
        <v>1954</v>
      </c>
      <c r="B57">
        <v>10.8931006408496</v>
      </c>
      <c r="C57">
        <v>10.953948166856099</v>
      </c>
    </row>
    <row r="58" spans="1:3">
      <c r="A58">
        <v>1955</v>
      </c>
      <c r="B58">
        <v>6.7890997596506102</v>
      </c>
      <c r="C58">
        <v>8.8163149747126308</v>
      </c>
    </row>
    <row r="59" spans="1:3">
      <c r="A59">
        <v>1956</v>
      </c>
      <c r="B59">
        <v>5.2418880934059704</v>
      </c>
      <c r="C59">
        <v>6.41206846438015</v>
      </c>
    </row>
    <row r="60" spans="1:3">
      <c r="A60">
        <v>1957</v>
      </c>
      <c r="B60">
        <v>3.14134046867798</v>
      </c>
      <c r="C60">
        <v>3.7990192564153298</v>
      </c>
    </row>
    <row r="61" spans="1:3">
      <c r="A61">
        <v>1958</v>
      </c>
      <c r="B61">
        <v>1.657279293148</v>
      </c>
      <c r="C61">
        <v>1.0461987912744399</v>
      </c>
    </row>
    <row r="62" spans="1:3">
      <c r="A62">
        <v>1959</v>
      </c>
      <c r="B62">
        <v>-0.39050443890738501</v>
      </c>
      <c r="C62">
        <v>-1.7652479902273099</v>
      </c>
    </row>
    <row r="63" spans="1:3">
      <c r="A63">
        <v>1960</v>
      </c>
      <c r="B63">
        <v>-2.2222363060045698</v>
      </c>
      <c r="C63">
        <v>-4.5421700597647998</v>
      </c>
    </row>
    <row r="64" spans="1:3">
      <c r="A64">
        <v>1961</v>
      </c>
      <c r="B64">
        <v>-2.78813798161557</v>
      </c>
      <c r="C64">
        <v>-7.18078513518088</v>
      </c>
    </row>
    <row r="65" spans="1:3">
      <c r="A65">
        <v>1962</v>
      </c>
      <c r="B65">
        <v>-2.8584089168493501</v>
      </c>
      <c r="C65">
        <v>-9.5694810465344204</v>
      </c>
    </row>
    <row r="66" spans="1:3">
      <c r="A66">
        <v>1963</v>
      </c>
      <c r="B66">
        <v>-6.1832206814351096</v>
      </c>
      <c r="C66">
        <v>-11.5930696133453</v>
      </c>
    </row>
    <row r="67" spans="1:3">
      <c r="A67">
        <v>1964</v>
      </c>
      <c r="B67">
        <v>-11.122716261012799</v>
      </c>
      <c r="C67">
        <v>-13.138372007110901</v>
      </c>
    </row>
    <row r="68" spans="1:3">
      <c r="A68">
        <v>1965</v>
      </c>
      <c r="B68">
        <v>-10.2769768090157</v>
      </c>
      <c r="C68">
        <v>-14.100866439856</v>
      </c>
    </row>
    <row r="69" spans="1:3">
      <c r="A69">
        <v>1966</v>
      </c>
      <c r="B69">
        <v>-7.6159722517144797</v>
      </c>
      <c r="C69">
        <v>-14.391993160993801</v>
      </c>
    </row>
    <row r="70" spans="1:3">
      <c r="A70">
        <v>1967</v>
      </c>
      <c r="B70">
        <v>-12.5895697456113</v>
      </c>
      <c r="C70">
        <v>-13.9466011003585</v>
      </c>
    </row>
    <row r="71" spans="1:3">
      <c r="A71">
        <v>1968</v>
      </c>
      <c r="B71">
        <v>-14.4175602874862</v>
      </c>
      <c r="C71">
        <v>-12.729946422021699</v>
      </c>
    </row>
    <row r="72" spans="1:3">
      <c r="A72">
        <v>1969</v>
      </c>
      <c r="B72">
        <v>-12.899608978421799</v>
      </c>
      <c r="C72">
        <v>-10.743624506899</v>
      </c>
    </row>
    <row r="73" spans="1:3">
      <c r="A73">
        <v>1970</v>
      </c>
      <c r="B73">
        <v>-14.115236743897499</v>
      </c>
      <c r="C73">
        <v>-8.0298387819902501</v>
      </c>
    </row>
    <row r="74" spans="1:3">
      <c r="A74">
        <v>1971</v>
      </c>
      <c r="B74">
        <v>-16.763835513303398</v>
      </c>
      <c r="C74">
        <v>-4.6734836690950798</v>
      </c>
    </row>
    <row r="75" spans="1:3">
      <c r="A75">
        <v>1972</v>
      </c>
      <c r="B75">
        <v>-10.314656063661801</v>
      </c>
      <c r="C75">
        <v>-0.80164177120872704</v>
      </c>
    </row>
    <row r="76" spans="1:3">
      <c r="A76">
        <v>1973</v>
      </c>
      <c r="B76">
        <v>13.063218466359899</v>
      </c>
      <c r="C76">
        <v>3.4197399076416199</v>
      </c>
    </row>
    <row r="77" spans="1:3">
      <c r="A77">
        <v>1974</v>
      </c>
      <c r="B77">
        <v>34.280808084655398</v>
      </c>
      <c r="C77">
        <v>7.7920343295469996</v>
      </c>
    </row>
    <row r="78" spans="1:3">
      <c r="A78">
        <v>1975</v>
      </c>
      <c r="B78">
        <v>26.629002166933098</v>
      </c>
      <c r="C78">
        <v>12.092806455298099</v>
      </c>
    </row>
    <row r="79" spans="1:3">
      <c r="A79">
        <v>1976</v>
      </c>
      <c r="B79">
        <v>22.028347280820899</v>
      </c>
      <c r="C79">
        <v>16.0869864768807</v>
      </c>
    </row>
    <row r="80" spans="1:3">
      <c r="A80">
        <v>1977</v>
      </c>
      <c r="B80">
        <v>14.8991237039252</v>
      </c>
      <c r="C80">
        <v>19.5397599950306</v>
      </c>
    </row>
    <row r="81" spans="1:3">
      <c r="A81">
        <v>1978</v>
      </c>
      <c r="B81">
        <v>16.901391430379199</v>
      </c>
      <c r="C81">
        <v>22.230425099861499</v>
      </c>
    </row>
    <row r="82" spans="1:3">
      <c r="A82">
        <v>1979</v>
      </c>
      <c r="B82">
        <v>29.635061463079399</v>
      </c>
      <c r="C82">
        <v>23.966346957293801</v>
      </c>
    </row>
    <row r="83" spans="1:3">
      <c r="A83">
        <v>1980</v>
      </c>
      <c r="B83">
        <v>42.059875791007997</v>
      </c>
      <c r="C83">
        <v>24.596078988602599</v>
      </c>
    </row>
    <row r="84" spans="1:3">
      <c r="A84">
        <v>1981</v>
      </c>
      <c r="B84">
        <v>37.7852800525324</v>
      </c>
      <c r="C84">
        <v>24.020723441198701</v>
      </c>
    </row>
    <row r="85" spans="1:3">
      <c r="A85">
        <v>1982</v>
      </c>
      <c r="B85">
        <v>20.290299287262201</v>
      </c>
      <c r="C85">
        <v>22.202675738693099</v>
      </c>
    </row>
    <row r="86" spans="1:3">
      <c r="A86">
        <v>1983</v>
      </c>
      <c r="B86">
        <v>16.2035806820065</v>
      </c>
      <c r="C86">
        <v>19.171034026775899</v>
      </c>
    </row>
    <row r="87" spans="1:3">
      <c r="A87">
        <v>1984</v>
      </c>
      <c r="B87">
        <v>9.1435685205812902</v>
      </c>
      <c r="C87">
        <v>15.023150292944599</v>
      </c>
    </row>
    <row r="88" spans="1:3">
      <c r="A88">
        <v>1985</v>
      </c>
      <c r="B88">
        <v>-3.99145494900388</v>
      </c>
      <c r="C88">
        <v>9.9220401862421408</v>
      </c>
    </row>
    <row r="89" spans="1:3">
      <c r="A89">
        <v>1986</v>
      </c>
      <c r="B89">
        <v>-20.353298914424801</v>
      </c>
      <c r="C89">
        <v>4.0896392060829401</v>
      </c>
    </row>
    <row r="90" spans="1:3">
      <c r="A90">
        <v>1987</v>
      </c>
      <c r="B90">
        <v>-12.713732648807699</v>
      </c>
      <c r="C90">
        <v>-2.2038254574621101</v>
      </c>
    </row>
    <row r="91" spans="1:3">
      <c r="A91">
        <v>1988</v>
      </c>
      <c r="B91">
        <v>-7.42432189228985</v>
      </c>
      <c r="C91">
        <v>-8.6538055726820602</v>
      </c>
    </row>
    <row r="92" spans="1:3">
      <c r="A92">
        <v>1989</v>
      </c>
      <c r="B92">
        <v>-6.9465052476817499</v>
      </c>
      <c r="C92">
        <v>-14.9379596064674</v>
      </c>
    </row>
    <row r="93" spans="1:3">
      <c r="A93">
        <v>1990</v>
      </c>
      <c r="B93">
        <v>-10.451647074575099</v>
      </c>
      <c r="C93">
        <v>-20.734256041283199</v>
      </c>
    </row>
    <row r="94" spans="1:3">
      <c r="A94">
        <v>1991</v>
      </c>
      <c r="B94">
        <v>-22.061042267509102</v>
      </c>
      <c r="C94">
        <v>-25.7395374075099</v>
      </c>
    </row>
    <row r="95" spans="1:3">
      <c r="A95">
        <v>1992</v>
      </c>
      <c r="B95">
        <v>-23.545881204552199</v>
      </c>
      <c r="C95">
        <v>-29.6873706858261</v>
      </c>
    </row>
    <row r="96" spans="1:3">
      <c r="A96">
        <v>1993</v>
      </c>
      <c r="B96">
        <v>-24.027133653350202</v>
      </c>
      <c r="C96">
        <v>-32.364030037163602</v>
      </c>
    </row>
    <row r="97" spans="1:3">
      <c r="A97">
        <v>1994</v>
      </c>
      <c r="B97">
        <v>-23.7655339227369</v>
      </c>
      <c r="C97">
        <v>-33.621558122430301</v>
      </c>
    </row>
    <row r="98" spans="1:3">
      <c r="A98">
        <v>1995</v>
      </c>
      <c r="B98">
        <v>-20.041576050209599</v>
      </c>
      <c r="C98">
        <v>-33.387026970922399</v>
      </c>
    </row>
    <row r="99" spans="1:3">
      <c r="A99">
        <v>1996</v>
      </c>
      <c r="B99">
        <v>-16.165516417926199</v>
      </c>
      <c r="C99">
        <v>-31.6673573333169</v>
      </c>
    </row>
    <row r="100" spans="1:3">
      <c r="A100">
        <v>1997</v>
      </c>
      <c r="B100">
        <v>-21.6974109922844</v>
      </c>
      <c r="C100">
        <v>-28.5493408411137</v>
      </c>
    </row>
    <row r="101" spans="1:3">
      <c r="A101">
        <v>1998</v>
      </c>
      <c r="B101">
        <v>-35.287154084517297</v>
      </c>
      <c r="C101">
        <v>-24.1948225697375</v>
      </c>
    </row>
    <row r="102" spans="1:3">
      <c r="A102">
        <v>1999</v>
      </c>
      <c r="B102">
        <v>-30.114423031748601</v>
      </c>
      <c r="C102">
        <v>-18.831320997906001</v>
      </c>
    </row>
    <row r="103" spans="1:3">
      <c r="A103">
        <v>2000</v>
      </c>
      <c r="B103">
        <v>-12.0785422995607</v>
      </c>
      <c r="C103">
        <v>-12.738665435355299</v>
      </c>
    </row>
    <row r="104" spans="1:3">
      <c r="A104">
        <v>2001</v>
      </c>
      <c r="B104">
        <v>-24.6585352093057</v>
      </c>
      <c r="C104">
        <v>-6.2324963000831497</v>
      </c>
    </row>
    <row r="105" spans="1:3">
      <c r="A105">
        <v>2002</v>
      </c>
      <c r="B105">
        <v>-30.0633042969129</v>
      </c>
      <c r="C105">
        <v>0.35431771971163201</v>
      </c>
    </row>
    <row r="106" spans="1:3">
      <c r="A106">
        <v>2003</v>
      </c>
      <c r="B106">
        <v>-16.031505512959299</v>
      </c>
      <c r="C106">
        <v>6.6911544923604902</v>
      </c>
    </row>
    <row r="107" spans="1:3">
      <c r="A107">
        <v>2004</v>
      </c>
      <c r="B107">
        <v>0.36850582502086099</v>
      </c>
      <c r="C107">
        <v>12.4687584151562</v>
      </c>
    </row>
    <row r="108" spans="1:3">
      <c r="A108">
        <v>2005</v>
      </c>
      <c r="B108">
        <v>23.988534714548699</v>
      </c>
      <c r="C108">
        <v>17.416788324175702</v>
      </c>
    </row>
    <row r="109" spans="1:3">
      <c r="A109">
        <v>2006</v>
      </c>
      <c r="B109">
        <v>27.320382468087001</v>
      </c>
      <c r="C109">
        <v>21.3186889504973</v>
      </c>
    </row>
    <row r="110" spans="1:3">
      <c r="A110">
        <v>2007</v>
      </c>
      <c r="B110">
        <v>32.565610512751597</v>
      </c>
      <c r="C110">
        <v>24.0229693708581</v>
      </c>
    </row>
    <row r="111" spans="1:3">
      <c r="A111">
        <v>2008</v>
      </c>
      <c r="B111">
        <v>57.385507071833402</v>
      </c>
      <c r="C111">
        <v>25.450221208570699</v>
      </c>
    </row>
    <row r="112" spans="1:3">
      <c r="A112">
        <v>2009</v>
      </c>
      <c r="B112">
        <v>3.7710347125184698</v>
      </c>
      <c r="C112">
        <v>25.595502176345999</v>
      </c>
    </row>
    <row r="113" spans="1:3">
      <c r="A113">
        <v>2010</v>
      </c>
      <c r="B113">
        <v>26.432582146921799</v>
      </c>
      <c r="C113">
        <v>24.526025920396801</v>
      </c>
    </row>
    <row r="114" spans="1:3">
      <c r="A114">
        <v>2011</v>
      </c>
      <c r="B114">
        <v>46.480500376811698</v>
      </c>
      <c r="C114">
        <v>22.374414531736299</v>
      </c>
    </row>
    <row r="115" spans="1:3">
      <c r="A115">
        <v>2012</v>
      </c>
      <c r="B115">
        <v>34.574876078134601</v>
      </c>
      <c r="C115">
        <v>19.328063211884601</v>
      </c>
    </row>
    <row r="116" spans="1:3">
      <c r="A116">
        <v>2013</v>
      </c>
      <c r="B116">
        <v>32.445331121833398</v>
      </c>
      <c r="C116">
        <v>15.6154169075577</v>
      </c>
    </row>
    <row r="117" spans="1:3">
      <c r="A117">
        <v>2014</v>
      </c>
      <c r="B117">
        <v>27.831141630090201</v>
      </c>
      <c r="C117">
        <v>11.490149070308201</v>
      </c>
    </row>
    <row r="118" spans="1:3">
      <c r="A118">
        <v>2015</v>
      </c>
      <c r="B118">
        <v>-20.698740728224301</v>
      </c>
      <c r="C118">
        <v>7.2143504196283796</v>
      </c>
    </row>
    <row r="119" spans="1:3">
      <c r="A119">
        <v>2016</v>
      </c>
      <c r="B119">
        <v>-30.465642595655801</v>
      </c>
      <c r="C119">
        <v>3.0418735081513302</v>
      </c>
    </row>
    <row r="120" spans="1:3">
      <c r="A120">
        <v>2017</v>
      </c>
      <c r="B120">
        <v>-22.080683627342399</v>
      </c>
      <c r="C120">
        <v>-0.79706425683632898</v>
      </c>
    </row>
    <row r="121" spans="1:3">
      <c r="A121">
        <v>2018</v>
      </c>
      <c r="B121">
        <v>-18.2146788219966</v>
      </c>
      <c r="C121">
        <v>-4.1090360101050702</v>
      </c>
    </row>
    <row r="122" spans="1:3">
      <c r="A122">
        <v>2019</v>
      </c>
      <c r="B122">
        <v>-20.298222371494301</v>
      </c>
      <c r="C122">
        <v>-6.7475218366605496</v>
      </c>
    </row>
    <row r="123" spans="1:3">
      <c r="A123">
        <v>2020</v>
      </c>
      <c r="B123">
        <v>-29.131726320923502</v>
      </c>
      <c r="C123">
        <v>-8.6194258252877702</v>
      </c>
    </row>
    <row r="124" spans="1:3">
      <c r="A124">
        <v>2021</v>
      </c>
      <c r="B124">
        <v>-0.49539973314824598</v>
      </c>
      <c r="C124">
        <v>-9.6877034064054097</v>
      </c>
    </row>
    <row r="125" spans="1:3">
      <c r="A125">
        <v>2022</v>
      </c>
      <c r="B125">
        <v>8.7208396462305799</v>
      </c>
      <c r="C125">
        <v>-9.9700911686022806</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0780C-2DE9-4D40-8450-4074EB6B7F4B}">
  <dimension ref="A1:C32"/>
  <sheetViews>
    <sheetView workbookViewId="0"/>
  </sheetViews>
  <sheetFormatPr defaultRowHeight="16.5"/>
  <sheetData>
    <row r="1" spans="1:3">
      <c r="A1" t="s">
        <v>906</v>
      </c>
      <c r="B1" t="s">
        <v>570</v>
      </c>
      <c r="C1" t="s">
        <v>572</v>
      </c>
    </row>
    <row r="2" spans="1:3">
      <c r="A2">
        <v>1995</v>
      </c>
      <c r="B2">
        <v>-33.387026970922399</v>
      </c>
      <c r="C2">
        <v>-0.65723594736059998</v>
      </c>
    </row>
    <row r="3" spans="1:3">
      <c r="A3">
        <v>1996</v>
      </c>
      <c r="B3">
        <v>-31.6673573333169</v>
      </c>
      <c r="C3">
        <v>-0.62086666667076396</v>
      </c>
    </row>
    <row r="4" spans="1:3">
      <c r="A4">
        <v>1997</v>
      </c>
      <c r="B4">
        <v>-28.5493408411137</v>
      </c>
      <c r="C4">
        <v>-0.574773904491373</v>
      </c>
    </row>
    <row r="5" spans="1:3">
      <c r="A5">
        <v>1998</v>
      </c>
      <c r="B5">
        <v>-24.1948225697375</v>
      </c>
      <c r="C5">
        <v>-0.51486622698087303</v>
      </c>
    </row>
    <row r="6" spans="1:3">
      <c r="A6">
        <v>1999</v>
      </c>
      <c r="B6">
        <v>-18.831320997906001</v>
      </c>
      <c r="C6">
        <v>-0.43822252031540598</v>
      </c>
    </row>
    <row r="7" spans="1:3">
      <c r="A7">
        <v>2000</v>
      </c>
      <c r="B7">
        <v>-12.738665435355299</v>
      </c>
      <c r="C7">
        <v>-0.34339947822075201</v>
      </c>
    </row>
    <row r="8" spans="1:3">
      <c r="A8">
        <v>2001</v>
      </c>
      <c r="B8">
        <v>-6.2324963000831497</v>
      </c>
      <c r="C8">
        <v>-0.230589606792653</v>
      </c>
    </row>
    <row r="9" spans="1:3">
      <c r="A9">
        <v>2002</v>
      </c>
      <c r="B9">
        <v>0.35431771971163201</v>
      </c>
      <c r="C9">
        <v>-0.10162410937988101</v>
      </c>
    </row>
    <row r="10" spans="1:3">
      <c r="A10">
        <v>2003</v>
      </c>
      <c r="B10">
        <v>6.6911544923604902</v>
      </c>
      <c r="C10">
        <v>4.01709174257232E-2</v>
      </c>
    </row>
    <row r="11" spans="1:3">
      <c r="A11">
        <v>2004</v>
      </c>
      <c r="B11">
        <v>12.4687584151562</v>
      </c>
      <c r="C11">
        <v>0.19024399764765099</v>
      </c>
    </row>
    <row r="12" spans="1:3">
      <c r="A12">
        <v>2005</v>
      </c>
      <c r="B12">
        <v>17.416788324175702</v>
      </c>
      <c r="C12">
        <v>0.34318254491028299</v>
      </c>
    </row>
    <row r="13" spans="1:3">
      <c r="A13">
        <v>2006</v>
      </c>
      <c r="B13">
        <v>21.3186889504973</v>
      </c>
      <c r="C13">
        <v>0.49313430184465201</v>
      </c>
    </row>
    <row r="14" spans="1:3">
      <c r="A14">
        <v>2007</v>
      </c>
      <c r="B14">
        <v>24.0229693708581</v>
      </c>
      <c r="C14">
        <v>0.63424551602182799</v>
      </c>
    </row>
    <row r="15" spans="1:3">
      <c r="A15">
        <v>2008</v>
      </c>
      <c r="B15">
        <v>25.450221208570699</v>
      </c>
      <c r="C15">
        <v>0.76107642027232603</v>
      </c>
    </row>
    <row r="16" spans="1:3">
      <c r="A16">
        <v>2009</v>
      </c>
      <c r="B16">
        <v>25.595502176345999</v>
      </c>
      <c r="C16">
        <v>0.86895915071433005</v>
      </c>
    </row>
    <row r="17" spans="1:3">
      <c r="A17">
        <v>2010</v>
      </c>
      <c r="B17">
        <v>24.526025920396801</v>
      </c>
      <c r="C17">
        <v>0.95427076063880001</v>
      </c>
    </row>
    <row r="18" spans="1:3">
      <c r="A18">
        <v>2011</v>
      </c>
      <c r="B18">
        <v>22.374414531736299</v>
      </c>
      <c r="C18">
        <v>1.0146036192880801</v>
      </c>
    </row>
    <row r="19" spans="1:3">
      <c r="A19">
        <v>2012</v>
      </c>
      <c r="B19">
        <v>19.328063211884601</v>
      </c>
      <c r="C19">
        <v>1.0488262082903299</v>
      </c>
    </row>
    <row r="20" spans="1:3">
      <c r="A20">
        <v>2013</v>
      </c>
      <c r="B20">
        <v>15.6154169075577</v>
      </c>
      <c r="C20">
        <v>1.0570380729081199</v>
      </c>
    </row>
    <row r="21" spans="1:3">
      <c r="A21">
        <v>2014</v>
      </c>
      <c r="B21">
        <v>11.490149070308201</v>
      </c>
      <c r="C21">
        <v>1.0404324224291901</v>
      </c>
    </row>
    <row r="22" spans="1:3">
      <c r="A22">
        <v>2015</v>
      </c>
      <c r="B22">
        <v>7.2143504196283796</v>
      </c>
      <c r="C22">
        <v>1.0010877160709799</v>
      </c>
    </row>
    <row r="23" spans="1:3">
      <c r="A23">
        <v>2016</v>
      </c>
      <c r="B23">
        <v>3.0418735081513302</v>
      </c>
      <c r="C23">
        <v>0.94171484926238103</v>
      </c>
    </row>
    <row r="24" spans="1:3">
      <c r="A24">
        <v>2017</v>
      </c>
      <c r="B24">
        <v>-0.79706425683632898</v>
      </c>
      <c r="C24">
        <v>0.86538887735258696</v>
      </c>
    </row>
    <row r="25" spans="1:3">
      <c r="A25">
        <v>2018</v>
      </c>
      <c r="B25">
        <v>-4.1090360101050702</v>
      </c>
      <c r="C25">
        <v>0.775293490836378</v>
      </c>
    </row>
    <row r="26" spans="1:3">
      <c r="A26">
        <v>2019</v>
      </c>
      <c r="B26">
        <v>-6.7475218366605496</v>
      </c>
      <c r="C26">
        <v>0.67450290150535097</v>
      </c>
    </row>
    <row r="27" spans="1:3">
      <c r="A27">
        <v>2020</v>
      </c>
      <c r="B27">
        <v>-8.6194258252877702</v>
      </c>
      <c r="C27">
        <v>0.56581989762821305</v>
      </c>
    </row>
    <row r="28" spans="1:3">
      <c r="A28">
        <v>2021</v>
      </c>
      <c r="B28">
        <v>-9.6877034064054097</v>
      </c>
      <c r="C28">
        <v>0.45168127917694201</v>
      </c>
    </row>
    <row r="29" spans="1:3">
      <c r="A29">
        <v>2022</v>
      </c>
      <c r="B29">
        <v>-9.9700911686022806</v>
      </c>
      <c r="C29">
        <v>0.334133532598829</v>
      </c>
    </row>
    <row r="30" spans="1:3">
      <c r="A30">
        <v>2023</v>
      </c>
      <c r="C30">
        <v>0.21487334361612601</v>
      </c>
    </row>
    <row r="31" spans="1:3">
      <c r="A31">
        <v>2024</v>
      </c>
      <c r="C31">
        <v>9.5340234558355594E-2</v>
      </c>
    </row>
    <row r="32" spans="1:3">
      <c r="A32">
        <v>2025</v>
      </c>
      <c r="C32">
        <v>-2.3157012321742901E-2</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5DB93-CE79-4E6C-A3DA-8C2E6617AE97}">
  <dimension ref="A1:E81"/>
  <sheetViews>
    <sheetView workbookViewId="0"/>
  </sheetViews>
  <sheetFormatPr defaultRowHeight="16.5"/>
  <cols>
    <col min="1" max="1" width="9.33203125" bestFit="1" customWidth="1"/>
  </cols>
  <sheetData>
    <row r="1" spans="1:5">
      <c r="A1" t="s">
        <v>906</v>
      </c>
      <c r="B1" t="s">
        <v>573</v>
      </c>
      <c r="C1" t="s">
        <v>574</v>
      </c>
      <c r="D1" t="s">
        <v>575</v>
      </c>
      <c r="E1" t="s">
        <v>576</v>
      </c>
    </row>
    <row r="2" spans="1:5">
      <c r="A2" s="284" t="s">
        <v>242</v>
      </c>
      <c r="C2">
        <v>99.681807236800097</v>
      </c>
      <c r="D2">
        <v>100.98008335088686</v>
      </c>
      <c r="E2">
        <v>-28.5493408411137</v>
      </c>
    </row>
    <row r="3" spans="1:5">
      <c r="A3" s="284" t="s">
        <v>241</v>
      </c>
      <c r="C3">
        <v>99.790176506309095</v>
      </c>
      <c r="D3">
        <v>100.93677097800904</v>
      </c>
      <c r="E3">
        <v>-24.1948225697375</v>
      </c>
    </row>
    <row r="4" spans="1:5">
      <c r="A4" s="284" t="s">
        <v>240</v>
      </c>
      <c r="B4">
        <v>100.23539594384158</v>
      </c>
      <c r="C4">
        <v>99.897424182038094</v>
      </c>
      <c r="D4">
        <v>100.75637761737543</v>
      </c>
      <c r="E4">
        <v>-18.831320997906001</v>
      </c>
    </row>
    <row r="5" spans="1:5">
      <c r="A5" s="284" t="s">
        <v>239</v>
      </c>
      <c r="B5">
        <v>100</v>
      </c>
      <c r="C5">
        <v>100</v>
      </c>
      <c r="D5">
        <v>100</v>
      </c>
      <c r="E5">
        <v>-12.738665435355299</v>
      </c>
    </row>
    <row r="6" spans="1:5">
      <c r="A6" s="284" t="s">
        <v>238</v>
      </c>
      <c r="B6">
        <v>98.419505643108494</v>
      </c>
      <c r="C6">
        <v>100.08161258222081</v>
      </c>
      <c r="D6">
        <v>97.928435668280429</v>
      </c>
      <c r="E6">
        <v>-6.2324963000831497</v>
      </c>
    </row>
    <row r="7" spans="1:5">
      <c r="A7" s="284" t="s">
        <v>237</v>
      </c>
      <c r="B7">
        <v>98.087259280604073</v>
      </c>
      <c r="C7">
        <v>100.12879106118024</v>
      </c>
      <c r="D7">
        <v>97.593615294347643</v>
      </c>
      <c r="E7">
        <v>0.35431771971163201</v>
      </c>
    </row>
    <row r="8" spans="1:5">
      <c r="A8" s="284" t="s">
        <v>236</v>
      </c>
      <c r="B8">
        <v>101.17154453051029</v>
      </c>
      <c r="C8">
        <v>100.69046839576285</v>
      </c>
      <c r="D8">
        <v>100.02762278377233</v>
      </c>
      <c r="E8">
        <v>6.6911544923604902</v>
      </c>
    </row>
    <row r="9" spans="1:5">
      <c r="A9" s="284" t="s">
        <v>235</v>
      </c>
      <c r="B9">
        <v>107.47683218122668</v>
      </c>
      <c r="C9">
        <v>101.81833575118553</v>
      </c>
      <c r="D9">
        <v>105.0169241108744</v>
      </c>
      <c r="E9">
        <v>12.4687584151562</v>
      </c>
    </row>
    <row r="10" spans="1:5">
      <c r="A10" s="284" t="s">
        <v>234</v>
      </c>
      <c r="B10">
        <v>114.43459850556825</v>
      </c>
      <c r="C10">
        <v>102.8602924587311</v>
      </c>
      <c r="D10">
        <v>110.94470678676743</v>
      </c>
      <c r="E10">
        <v>17.416788324175702</v>
      </c>
    </row>
    <row r="11" spans="1:5">
      <c r="A11" s="284" t="s">
        <v>233</v>
      </c>
      <c r="B11">
        <v>122.30383412413481</v>
      </c>
      <c r="C11">
        <v>104.25364941185529</v>
      </c>
      <c r="D11">
        <v>114.76132676762272</v>
      </c>
      <c r="E11">
        <v>21.3186889504973</v>
      </c>
    </row>
    <row r="12" spans="1:5">
      <c r="A12" s="284" t="s">
        <v>232</v>
      </c>
      <c r="B12">
        <v>125.45715991252663</v>
      </c>
      <c r="C12">
        <v>106.53956495447375</v>
      </c>
      <c r="D12">
        <v>117.27633375018615</v>
      </c>
      <c r="E12">
        <v>24.0229693708581</v>
      </c>
    </row>
    <row r="13" spans="1:5">
      <c r="A13" s="284" t="s">
        <v>231</v>
      </c>
      <c r="B13">
        <v>123.74046129401863</v>
      </c>
      <c r="C13">
        <v>108.98374742551771</v>
      </c>
      <c r="D13">
        <v>118.14450919476126</v>
      </c>
      <c r="E13">
        <v>25.450221208570699</v>
      </c>
    </row>
    <row r="14" spans="1:5">
      <c r="A14" s="284" t="s">
        <v>230</v>
      </c>
      <c r="B14">
        <v>122.46601248171685</v>
      </c>
      <c r="C14">
        <v>109.24342095714069</v>
      </c>
      <c r="D14">
        <v>116.38288967859233</v>
      </c>
      <c r="E14">
        <v>25.595502176345999</v>
      </c>
    </row>
    <row r="15" spans="1:5">
      <c r="A15" s="284" t="s">
        <v>229</v>
      </c>
      <c r="B15">
        <v>126.16232119130404</v>
      </c>
      <c r="C15">
        <v>110.03988474895461</v>
      </c>
      <c r="D15">
        <v>119.02282136720889</v>
      </c>
      <c r="E15">
        <v>24.526025920396801</v>
      </c>
    </row>
    <row r="16" spans="1:5">
      <c r="A16" s="284" t="s">
        <v>228</v>
      </c>
      <c r="B16">
        <v>128.15963140965562</v>
      </c>
      <c r="C16">
        <v>111.55604882777412</v>
      </c>
      <c r="D16">
        <v>122.63107451990065</v>
      </c>
      <c r="E16">
        <v>22.374414531736299</v>
      </c>
    </row>
    <row r="17" spans="1:5">
      <c r="A17" s="284" t="s">
        <v>227</v>
      </c>
      <c r="B17">
        <v>127.07005023694444</v>
      </c>
      <c r="C17">
        <v>111.79111861899058</v>
      </c>
      <c r="D17">
        <v>123.62380961901565</v>
      </c>
      <c r="E17">
        <v>19.328063211884601</v>
      </c>
    </row>
    <row r="18" spans="1:5">
      <c r="A18" s="284" t="s">
        <v>226</v>
      </c>
      <c r="B18">
        <v>125.04206608721746</v>
      </c>
      <c r="C18">
        <v>111.10932681008477</v>
      </c>
      <c r="D18">
        <v>122.31384668904082</v>
      </c>
      <c r="E18">
        <v>15.6154169075577</v>
      </c>
    </row>
    <row r="19" spans="1:5">
      <c r="A19" s="284" t="s">
        <v>225</v>
      </c>
      <c r="B19">
        <v>122.41842630949138</v>
      </c>
      <c r="C19">
        <v>109.73351155758573</v>
      </c>
      <c r="D19">
        <v>117.71485638417019</v>
      </c>
      <c r="E19">
        <v>11.490149070308201</v>
      </c>
    </row>
    <row r="20" spans="1:5">
      <c r="A20" s="284" t="s">
        <v>224</v>
      </c>
      <c r="B20">
        <v>119.11557158933917</v>
      </c>
      <c r="C20">
        <v>107.68576856338545</v>
      </c>
      <c r="D20">
        <v>109.75197374555708</v>
      </c>
      <c r="E20">
        <v>7.2143504196283796</v>
      </c>
    </row>
    <row r="21" spans="1:5">
      <c r="A21" s="284" t="s">
        <v>223</v>
      </c>
      <c r="B21">
        <v>117.59598663706805</v>
      </c>
      <c r="C21">
        <v>106.07877321907601</v>
      </c>
      <c r="D21">
        <v>106.00066438712278</v>
      </c>
      <c r="E21">
        <v>3.0418735081513302</v>
      </c>
    </row>
    <row r="22" spans="1:5">
      <c r="A22" s="284" t="s">
        <v>222</v>
      </c>
      <c r="B22">
        <v>119.25363613219753</v>
      </c>
      <c r="C22">
        <v>105.59424840273184</v>
      </c>
      <c r="D22">
        <v>107.52682600883392</v>
      </c>
      <c r="E22">
        <v>-0.79706425683632898</v>
      </c>
    </row>
    <row r="23" spans="1:5">
      <c r="A23" s="284" t="s">
        <v>221</v>
      </c>
      <c r="B23">
        <v>120.02743521386157</v>
      </c>
      <c r="C23">
        <v>105.27953936460929</v>
      </c>
      <c r="D23">
        <v>109.61947927694958</v>
      </c>
      <c r="E23">
        <v>-4.1090360101050702</v>
      </c>
    </row>
    <row r="24" spans="1:5">
      <c r="A24" s="284" t="s">
        <v>220</v>
      </c>
      <c r="B24">
        <v>119.52597531169289</v>
      </c>
      <c r="C24">
        <v>105.08899475896274</v>
      </c>
      <c r="D24">
        <v>108.05381102451371</v>
      </c>
      <c r="E24">
        <v>-6.7475218366605496</v>
      </c>
    </row>
    <row r="25" spans="1:5">
      <c r="A25" s="284" t="s">
        <v>219</v>
      </c>
      <c r="B25">
        <v>120.97928175179948</v>
      </c>
      <c r="C25">
        <v>105.65052335951171</v>
      </c>
      <c r="D25">
        <v>105.75957659815781</v>
      </c>
      <c r="E25">
        <v>-8.6194258252877702</v>
      </c>
    </row>
    <row r="26" spans="1:5">
      <c r="A26" s="284" t="s">
        <v>218</v>
      </c>
      <c r="B26">
        <v>124.26592983404585</v>
      </c>
      <c r="C26">
        <v>107.11884965880162</v>
      </c>
      <c r="D26">
        <v>109.48202749057832</v>
      </c>
      <c r="E26">
        <v>-9.6877034064054097</v>
      </c>
    </row>
    <row r="27" spans="1:5">
      <c r="A27" s="284" t="s">
        <v>217</v>
      </c>
      <c r="B27">
        <v>124.20667367481909</v>
      </c>
      <c r="C27">
        <v>108.38978676008119</v>
      </c>
      <c r="D27">
        <v>112.61523954016066</v>
      </c>
      <c r="E27">
        <v>-9.9700911686022806</v>
      </c>
    </row>
    <row r="28" spans="1:5">
      <c r="A28" s="284" t="s">
        <v>216</v>
      </c>
      <c r="B28">
        <v>123.33619371827169</v>
      </c>
      <c r="C28">
        <v>108.32148152492265</v>
      </c>
      <c r="D28">
        <v>111.27016756262333</v>
      </c>
    </row>
    <row r="29" spans="1:5">
      <c r="A29" s="284" t="s">
        <v>215</v>
      </c>
      <c r="B29">
        <v>123.15707165525693</v>
      </c>
      <c r="C29">
        <v>108.02081698060802</v>
      </c>
      <c r="D29">
        <v>109.53245980473933</v>
      </c>
    </row>
    <row r="30" spans="1:5">
      <c r="A30" s="284" t="s">
        <v>214</v>
      </c>
      <c r="B30">
        <v>123.18341270899187</v>
      </c>
      <c r="C30">
        <v>107.83133395325417</v>
      </c>
      <c r="D30">
        <v>108.3759555013368</v>
      </c>
    </row>
    <row r="31" spans="1:5">
      <c r="A31" s="284" t="s">
        <v>213</v>
      </c>
      <c r="B31">
        <v>123.26425401433481</v>
      </c>
      <c r="C31">
        <v>107.74440434677821</v>
      </c>
      <c r="D31">
        <v>107.61717288745724</v>
      </c>
    </row>
    <row r="32" spans="1:5">
      <c r="A32" s="284"/>
    </row>
    <row r="33" spans="1:1">
      <c r="A33" s="284"/>
    </row>
    <row r="34" spans="1:1">
      <c r="A34" s="284"/>
    </row>
    <row r="35" spans="1:1">
      <c r="A35" s="284"/>
    </row>
    <row r="36" spans="1:1">
      <c r="A36" s="284"/>
    </row>
    <row r="37" spans="1:1">
      <c r="A37" s="284"/>
    </row>
    <row r="38" spans="1:1">
      <c r="A38" s="284"/>
    </row>
    <row r="39" spans="1:1">
      <c r="A39" s="284"/>
    </row>
    <row r="40" spans="1:1">
      <c r="A40" s="284"/>
    </row>
    <row r="41" spans="1:1">
      <c r="A41" s="284"/>
    </row>
    <row r="42" spans="1:1">
      <c r="A42" s="284"/>
    </row>
    <row r="43" spans="1:1">
      <c r="A43" s="284"/>
    </row>
    <row r="44" spans="1:1">
      <c r="A44" s="284"/>
    </row>
    <row r="45" spans="1:1">
      <c r="A45" s="284"/>
    </row>
    <row r="46" spans="1:1">
      <c r="A46" s="284"/>
    </row>
    <row r="47" spans="1:1">
      <c r="A47" s="284"/>
    </row>
    <row r="48" spans="1:1">
      <c r="A48" s="284"/>
    </row>
    <row r="49" spans="1:1">
      <c r="A49" s="284"/>
    </row>
    <row r="50" spans="1:1">
      <c r="A50" s="284"/>
    </row>
    <row r="51" spans="1:1">
      <c r="A51" s="284"/>
    </row>
    <row r="52" spans="1:1">
      <c r="A52" s="284"/>
    </row>
    <row r="53" spans="1:1">
      <c r="A53" s="284"/>
    </row>
    <row r="54" spans="1:1">
      <c r="A54" s="284"/>
    </row>
    <row r="55" spans="1:1">
      <c r="A55" s="284"/>
    </row>
    <row r="56" spans="1:1">
      <c r="A56" s="284"/>
    </row>
    <row r="57" spans="1:1">
      <c r="A57" s="284"/>
    </row>
    <row r="58" spans="1:1">
      <c r="A58" s="284"/>
    </row>
    <row r="59" spans="1:1">
      <c r="A59" s="284"/>
    </row>
    <row r="60" spans="1:1">
      <c r="A60" s="284"/>
    </row>
    <row r="61" spans="1:1">
      <c r="A61" s="284"/>
    </row>
    <row r="62" spans="1:1">
      <c r="A62" s="284"/>
    </row>
    <row r="63" spans="1:1">
      <c r="A63" s="284"/>
    </row>
    <row r="64" spans="1:1">
      <c r="A64" s="284"/>
    </row>
    <row r="65" spans="1:1">
      <c r="A65" s="284"/>
    </row>
    <row r="66" spans="1:1">
      <c r="A66" s="284"/>
    </row>
    <row r="67" spans="1:1">
      <c r="A67" s="284"/>
    </row>
    <row r="68" spans="1:1">
      <c r="A68" s="284"/>
    </row>
    <row r="69" spans="1:1">
      <c r="A69" s="284"/>
    </row>
    <row r="70" spans="1:1">
      <c r="A70" s="284"/>
    </row>
    <row r="71" spans="1:1">
      <c r="A71" s="284"/>
    </row>
    <row r="72" spans="1:1">
      <c r="A72" s="284"/>
    </row>
    <row r="73" spans="1:1">
      <c r="A73" s="284"/>
    </row>
    <row r="74" spans="1:1">
      <c r="A74" s="284"/>
    </row>
    <row r="75" spans="1:1">
      <c r="A75" s="284"/>
    </row>
    <row r="76" spans="1:1">
      <c r="A76" s="284"/>
    </row>
    <row r="77" spans="1:1">
      <c r="A77" s="284"/>
    </row>
    <row r="78" spans="1:1">
      <c r="A78" s="284"/>
    </row>
    <row r="79" spans="1:1">
      <c r="A79" s="284"/>
    </row>
    <row r="80" spans="1:1">
      <c r="A80" s="284"/>
    </row>
    <row r="81" spans="1:1">
      <c r="A81" s="284"/>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24"/>
  <sheetViews>
    <sheetView workbookViewId="0">
      <selection activeCell="A40" sqref="A40"/>
    </sheetView>
  </sheetViews>
  <sheetFormatPr defaultColWidth="8.88671875" defaultRowHeight="14.25"/>
  <cols>
    <col min="1" max="1" width="6.44140625" style="5" bestFit="1" customWidth="1"/>
    <col min="2" max="2" width="45.6640625" style="3" customWidth="1"/>
    <col min="3" max="3" width="38.77734375" style="3" customWidth="1"/>
    <col min="4" max="16384" width="8.88671875" style="3"/>
  </cols>
  <sheetData>
    <row r="1" spans="1:13" s="18" customFormat="1" ht="16.5">
      <c r="A1" s="33" t="s">
        <v>906</v>
      </c>
      <c r="B1" t="s">
        <v>577</v>
      </c>
      <c r="C1" t="s">
        <v>578</v>
      </c>
    </row>
    <row r="2" spans="1:13" ht="16.5" hidden="1">
      <c r="A2" s="19" t="s">
        <v>108</v>
      </c>
      <c r="B2" s="110">
        <v>2.4153085600000002</v>
      </c>
      <c r="C2" s="110">
        <v>2.4106692500000002</v>
      </c>
      <c r="K2"/>
      <c r="L2"/>
      <c r="M2"/>
    </row>
    <row r="3" spans="1:13" ht="16.5" hidden="1">
      <c r="A3" s="19" t="s">
        <v>87</v>
      </c>
      <c r="B3" s="110">
        <v>2.90608661</v>
      </c>
      <c r="C3" s="110">
        <v>2.8908159699999998</v>
      </c>
      <c r="K3"/>
      <c r="L3"/>
      <c r="M3"/>
    </row>
    <row r="4" spans="1:13" ht="16.5" hidden="1">
      <c r="A4" s="19" t="s">
        <v>84</v>
      </c>
      <c r="B4" s="110">
        <v>3.7907594900000001</v>
      </c>
      <c r="C4" s="110">
        <v>3.7813051999999998</v>
      </c>
      <c r="K4"/>
      <c r="L4"/>
      <c r="M4"/>
    </row>
    <row r="5" spans="1:13" ht="16.5" hidden="1">
      <c r="A5" s="19" t="s">
        <v>85</v>
      </c>
      <c r="B5" s="110">
        <v>3.6451030200000001</v>
      </c>
      <c r="C5" s="110">
        <v>3.6318819200000001</v>
      </c>
      <c r="K5"/>
      <c r="L5"/>
      <c r="M5"/>
    </row>
    <row r="6" spans="1:13" ht="16.5">
      <c r="A6" s="19" t="s">
        <v>109</v>
      </c>
      <c r="B6" s="110">
        <v>2.4147056400000002</v>
      </c>
      <c r="C6" s="110">
        <v>2.4197249599999999</v>
      </c>
      <c r="K6"/>
      <c r="L6"/>
      <c r="M6"/>
    </row>
    <row r="7" spans="1:13" ht="16.5">
      <c r="A7" s="19" t="s">
        <v>87</v>
      </c>
      <c r="B7" s="110">
        <v>2.6546091600000001</v>
      </c>
      <c r="C7" s="110">
        <v>2.6362155199999999</v>
      </c>
      <c r="K7"/>
      <c r="L7"/>
      <c r="M7"/>
    </row>
    <row r="8" spans="1:13" ht="16.5">
      <c r="A8" s="19" t="s">
        <v>84</v>
      </c>
      <c r="B8" s="110">
        <v>2.4634392100000002</v>
      </c>
      <c r="C8" s="110">
        <v>2.4570420199999998</v>
      </c>
      <c r="K8"/>
      <c r="L8"/>
      <c r="M8"/>
    </row>
    <row r="9" spans="1:13" ht="16.5">
      <c r="A9" s="19" t="s">
        <v>85</v>
      </c>
      <c r="B9" s="110">
        <v>2.9533319200000001</v>
      </c>
      <c r="C9" s="110">
        <v>2.9438828500000001</v>
      </c>
      <c r="K9"/>
      <c r="L9"/>
      <c r="M9"/>
    </row>
    <row r="10" spans="1:13" ht="16.5">
      <c r="A10" s="19" t="s">
        <v>110</v>
      </c>
      <c r="B10" s="110">
        <v>4.1277411500000003</v>
      </c>
      <c r="C10" s="110">
        <v>4.16670198</v>
      </c>
      <c r="K10"/>
      <c r="L10"/>
      <c r="M10"/>
    </row>
    <row r="11" spans="1:13" ht="16.5">
      <c r="A11" s="18" t="s">
        <v>87</v>
      </c>
      <c r="B11" s="110">
        <v>4.8129546999999997</v>
      </c>
      <c r="C11" s="110">
        <v>4.7717838099999996</v>
      </c>
      <c r="K11"/>
      <c r="L11"/>
      <c r="M11"/>
    </row>
    <row r="12" spans="1:13" ht="16.5">
      <c r="A12" s="18" t="s">
        <v>84</v>
      </c>
      <c r="B12" s="110">
        <v>5.7754578700000003</v>
      </c>
      <c r="C12" s="110">
        <v>5.7901866499999999</v>
      </c>
      <c r="K12"/>
      <c r="L12"/>
      <c r="M12"/>
    </row>
    <row r="13" spans="1:13" ht="16.5">
      <c r="A13" s="18" t="s">
        <v>85</v>
      </c>
      <c r="B13" s="110">
        <v>6.2840915400000004</v>
      </c>
      <c r="C13" s="110">
        <v>6.2703856699999996</v>
      </c>
      <c r="K13"/>
      <c r="L13"/>
      <c r="M13"/>
    </row>
    <row r="14" spans="1:13" ht="16.5">
      <c r="A14" s="19" t="s">
        <v>111</v>
      </c>
      <c r="B14" s="110">
        <v>6.4292398999999998</v>
      </c>
      <c r="C14" s="110">
        <v>6.4604859499999998</v>
      </c>
      <c r="K14"/>
      <c r="L14"/>
      <c r="M14"/>
    </row>
    <row r="15" spans="1:13" ht="16.5">
      <c r="A15" s="5" t="s">
        <v>87</v>
      </c>
      <c r="B15" s="110">
        <v>7.1427592300000002</v>
      </c>
      <c r="C15" s="110">
        <v>7.0004877700000003</v>
      </c>
      <c r="K15"/>
      <c r="L15"/>
      <c r="M15"/>
    </row>
    <row r="16" spans="1:13" ht="16.5">
      <c r="A16" s="18" t="s">
        <v>84</v>
      </c>
      <c r="B16" s="110">
        <v>6.4937650099999997</v>
      </c>
      <c r="C16" s="110">
        <v>6.4728622900000001</v>
      </c>
      <c r="K16"/>
      <c r="L16"/>
      <c r="M16"/>
    </row>
    <row r="17" spans="1:13" ht="16.5">
      <c r="A17" s="18" t="s">
        <v>85</v>
      </c>
      <c r="B17" s="110">
        <v>6.5271566700000001</v>
      </c>
      <c r="C17" s="110">
        <v>6.4734950600000003</v>
      </c>
      <c r="K17"/>
      <c r="L17"/>
      <c r="M17"/>
    </row>
    <row r="18" spans="1:13" ht="16.5">
      <c r="A18" s="5" t="s">
        <v>112</v>
      </c>
      <c r="B18" s="110">
        <v>5.6431941600000002</v>
      </c>
      <c r="C18" s="110">
        <v>5.8551363500000004</v>
      </c>
      <c r="K18"/>
      <c r="L18"/>
      <c r="M18"/>
    </row>
    <row r="19" spans="1:13" ht="16.5">
      <c r="A19" s="5" t="s">
        <v>87</v>
      </c>
      <c r="B19" s="110">
        <v>4.3652178299999997</v>
      </c>
      <c r="C19" s="110">
        <v>5.9606381500000003</v>
      </c>
      <c r="K19"/>
      <c r="L19"/>
      <c r="M19"/>
    </row>
    <row r="20" spans="1:13" ht="16.5">
      <c r="A20" s="18" t="s">
        <v>84</v>
      </c>
      <c r="B20" s="110">
        <v>3.2219701700000001</v>
      </c>
      <c r="C20" s="110">
        <v>4.8593680499999996</v>
      </c>
    </row>
    <row r="21" spans="1:13" ht="17.25">
      <c r="A21" s="18" t="s">
        <v>85</v>
      </c>
      <c r="B21" s="110">
        <v>2.5864664099999999</v>
      </c>
      <c r="C21" s="110">
        <v>3.97198837</v>
      </c>
      <c r="F21" s="29"/>
    </row>
    <row r="22" spans="1:13" ht="16.5">
      <c r="B22"/>
      <c r="C22"/>
    </row>
    <row r="23" spans="1:13" ht="16.5">
      <c r="B23"/>
      <c r="C23"/>
    </row>
    <row r="24" spans="1:13" ht="16.5">
      <c r="B24"/>
      <c r="C24"/>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sheetPr>
  <dimension ref="A1:XEU60"/>
  <sheetViews>
    <sheetView topLeftCell="X1" zoomScale="130" zoomScaleNormal="130" workbookViewId="0"/>
  </sheetViews>
  <sheetFormatPr defaultColWidth="8.88671875" defaultRowHeight="14.25"/>
  <cols>
    <col min="1" max="1" width="8.33203125" style="18" customWidth="1"/>
    <col min="2" max="4" width="7.88671875" style="1" customWidth="1"/>
    <col min="5" max="19" width="8.88671875" style="1"/>
    <col min="20" max="22" width="8.88671875" style="1" customWidth="1"/>
    <col min="23" max="23" width="14.88671875" style="1" customWidth="1"/>
    <col min="24" max="16384" width="8.88671875" style="1"/>
  </cols>
  <sheetData>
    <row r="1" spans="1:30" s="18" customFormat="1">
      <c r="A1" s="33" t="s">
        <v>906</v>
      </c>
      <c r="B1" s="122" t="s">
        <v>1</v>
      </c>
      <c r="C1" s="122" t="s">
        <v>2</v>
      </c>
      <c r="D1" s="122" t="s">
        <v>3</v>
      </c>
      <c r="E1" s="122" t="s">
        <v>4</v>
      </c>
      <c r="F1" s="122" t="s">
        <v>5</v>
      </c>
      <c r="G1" s="122" t="s">
        <v>6</v>
      </c>
      <c r="H1" s="122" t="s">
        <v>7</v>
      </c>
      <c r="I1" s="122" t="s">
        <v>8</v>
      </c>
      <c r="J1" s="122" t="s">
        <v>9</v>
      </c>
      <c r="K1" s="122" t="s">
        <v>10</v>
      </c>
      <c r="L1" s="122" t="s">
        <v>11</v>
      </c>
      <c r="M1" s="122" t="s">
        <v>12</v>
      </c>
      <c r="N1" s="122" t="s">
        <v>13</v>
      </c>
      <c r="O1" s="122" t="s">
        <v>14</v>
      </c>
      <c r="P1" s="122" t="s">
        <v>15</v>
      </c>
      <c r="Q1" s="122" t="s">
        <v>16</v>
      </c>
      <c r="R1" s="122" t="s">
        <v>17</v>
      </c>
      <c r="S1" s="122" t="s">
        <v>18</v>
      </c>
      <c r="T1" s="94" t="s">
        <v>19</v>
      </c>
      <c r="U1" s="94" t="s">
        <v>20</v>
      </c>
      <c r="V1" s="94" t="s">
        <v>21</v>
      </c>
      <c r="W1" s="94" t="s">
        <v>545</v>
      </c>
      <c r="X1" s="94" t="s">
        <v>546</v>
      </c>
      <c r="Y1" s="94" t="s">
        <v>547</v>
      </c>
      <c r="Z1" s="94" t="s">
        <v>548</v>
      </c>
      <c r="AA1" s="94" t="s">
        <v>549</v>
      </c>
      <c r="AB1" s="94" t="s">
        <v>550</v>
      </c>
      <c r="AC1" s="94" t="s">
        <v>22</v>
      </c>
      <c r="AD1" s="94" t="s">
        <v>23</v>
      </c>
    </row>
    <row r="2" spans="1:30" ht="13.5" hidden="1">
      <c r="A2" s="123" t="s">
        <v>24</v>
      </c>
      <c r="B2" s="123">
        <v>3.7</v>
      </c>
      <c r="C2" s="123">
        <v>0</v>
      </c>
      <c r="D2" s="123">
        <v>0</v>
      </c>
      <c r="E2" s="123">
        <v>0</v>
      </c>
      <c r="F2" s="123">
        <v>0</v>
      </c>
      <c r="G2" s="123">
        <v>0</v>
      </c>
      <c r="H2" s="123">
        <v>0</v>
      </c>
      <c r="I2" s="123">
        <v>0</v>
      </c>
      <c r="J2" s="123">
        <v>0</v>
      </c>
      <c r="K2" s="123">
        <v>0</v>
      </c>
      <c r="L2" s="123">
        <v>0</v>
      </c>
      <c r="M2" s="123">
        <v>0</v>
      </c>
      <c r="N2" s="123">
        <v>0</v>
      </c>
      <c r="O2" s="123">
        <v>0</v>
      </c>
      <c r="P2" s="123">
        <v>0</v>
      </c>
      <c r="Q2" s="123">
        <v>0</v>
      </c>
      <c r="R2" s="123">
        <v>0</v>
      </c>
      <c r="S2" s="123">
        <v>0</v>
      </c>
      <c r="T2" s="123">
        <v>4</v>
      </c>
      <c r="U2" s="123">
        <v>5.5</v>
      </c>
      <c r="V2" s="123">
        <v>2.5</v>
      </c>
      <c r="W2" s="123">
        <v>3.7</v>
      </c>
      <c r="X2" s="123">
        <v>3.7</v>
      </c>
      <c r="Y2" s="123">
        <v>3.7</v>
      </c>
      <c r="Z2" s="123"/>
      <c r="AA2" s="123"/>
      <c r="AB2" s="123"/>
      <c r="AC2" s="123">
        <f>8</f>
        <v>8</v>
      </c>
      <c r="AD2" s="123"/>
    </row>
    <row r="3" spans="1:30" ht="13.5" hidden="1">
      <c r="A3" s="123" t="s">
        <v>25</v>
      </c>
      <c r="B3" s="123">
        <v>6.5</v>
      </c>
      <c r="C3" s="123">
        <v>0</v>
      </c>
      <c r="D3" s="123">
        <v>0</v>
      </c>
      <c r="E3" s="123">
        <v>0</v>
      </c>
      <c r="F3" s="123">
        <v>0</v>
      </c>
      <c r="G3" s="123">
        <v>0</v>
      </c>
      <c r="H3" s="123">
        <v>0</v>
      </c>
      <c r="I3" s="123">
        <v>0</v>
      </c>
      <c r="J3" s="123">
        <v>0</v>
      </c>
      <c r="K3" s="123">
        <v>0</v>
      </c>
      <c r="L3" s="123">
        <v>0</v>
      </c>
      <c r="M3" s="123">
        <v>0</v>
      </c>
      <c r="N3" s="123">
        <v>0</v>
      </c>
      <c r="O3" s="123">
        <v>0</v>
      </c>
      <c r="P3" s="123">
        <v>0</v>
      </c>
      <c r="Q3" s="123">
        <v>0</v>
      </c>
      <c r="R3" s="123">
        <v>0</v>
      </c>
      <c r="S3" s="123">
        <v>0</v>
      </c>
      <c r="T3" s="123">
        <v>4</v>
      </c>
      <c r="U3" s="123">
        <v>5.5</v>
      </c>
      <c r="V3" s="123">
        <v>2.5</v>
      </c>
      <c r="W3" s="123">
        <v>6.5</v>
      </c>
      <c r="X3" s="123">
        <v>6.5</v>
      </c>
      <c r="Y3" s="123">
        <v>6.5</v>
      </c>
      <c r="Z3" s="123"/>
      <c r="AA3" s="123"/>
      <c r="AB3" s="123"/>
      <c r="AC3" s="123">
        <f>8</f>
        <v>8</v>
      </c>
      <c r="AD3" s="123"/>
    </row>
    <row r="4" spans="1:30" ht="13.5" hidden="1">
      <c r="A4" s="123" t="s">
        <v>26</v>
      </c>
      <c r="B4" s="123">
        <v>8.8000000000000007</v>
      </c>
      <c r="C4" s="123">
        <v>0</v>
      </c>
      <c r="D4" s="123">
        <v>0</v>
      </c>
      <c r="E4" s="123">
        <v>0</v>
      </c>
      <c r="F4" s="123">
        <v>0</v>
      </c>
      <c r="G4" s="123">
        <v>0</v>
      </c>
      <c r="H4" s="123">
        <v>0</v>
      </c>
      <c r="I4" s="123">
        <v>0</v>
      </c>
      <c r="J4" s="123">
        <v>0</v>
      </c>
      <c r="K4" s="123">
        <v>0</v>
      </c>
      <c r="L4" s="123">
        <v>0</v>
      </c>
      <c r="M4" s="123">
        <v>0</v>
      </c>
      <c r="N4" s="123">
        <v>0</v>
      </c>
      <c r="O4" s="123">
        <v>0</v>
      </c>
      <c r="P4" s="123">
        <v>0</v>
      </c>
      <c r="Q4" s="123">
        <v>0</v>
      </c>
      <c r="R4" s="123">
        <v>0</v>
      </c>
      <c r="S4" s="123">
        <v>0</v>
      </c>
      <c r="T4" s="123">
        <v>4</v>
      </c>
      <c r="U4" s="123">
        <v>5.5</v>
      </c>
      <c r="V4" s="123">
        <v>2.5</v>
      </c>
      <c r="W4" s="123">
        <v>8.8000000000000007</v>
      </c>
      <c r="X4" s="123">
        <v>8.8000000000000007</v>
      </c>
      <c r="Y4" s="123">
        <v>8.8000000000000007</v>
      </c>
      <c r="Z4" s="123"/>
      <c r="AA4" s="123"/>
      <c r="AB4" s="123"/>
      <c r="AC4" s="123">
        <f>8</f>
        <v>8</v>
      </c>
      <c r="AD4" s="123"/>
    </row>
    <row r="5" spans="1:30" ht="13.5" hidden="1">
      <c r="A5" s="123" t="s">
        <v>27</v>
      </c>
      <c r="B5" s="123">
        <v>5.8</v>
      </c>
      <c r="C5" s="123">
        <v>0</v>
      </c>
      <c r="D5" s="123">
        <v>0</v>
      </c>
      <c r="E5" s="123">
        <v>0</v>
      </c>
      <c r="F5" s="123">
        <v>0</v>
      </c>
      <c r="G5" s="123">
        <v>0</v>
      </c>
      <c r="H5" s="123">
        <v>0</v>
      </c>
      <c r="I5" s="123">
        <v>0</v>
      </c>
      <c r="J5" s="123">
        <v>0</v>
      </c>
      <c r="K5" s="123">
        <v>0</v>
      </c>
      <c r="L5" s="123">
        <v>0</v>
      </c>
      <c r="M5" s="123">
        <v>0</v>
      </c>
      <c r="N5" s="123">
        <v>0</v>
      </c>
      <c r="O5" s="123">
        <v>0</v>
      </c>
      <c r="P5" s="123">
        <v>0</v>
      </c>
      <c r="Q5" s="123">
        <v>0</v>
      </c>
      <c r="R5" s="123">
        <v>0</v>
      </c>
      <c r="S5" s="123">
        <v>0</v>
      </c>
      <c r="T5" s="123">
        <v>4</v>
      </c>
      <c r="U5" s="123">
        <v>5.5</v>
      </c>
      <c r="V5" s="123">
        <v>2.5</v>
      </c>
      <c r="W5" s="123">
        <v>5.8</v>
      </c>
      <c r="X5" s="123">
        <v>5.8</v>
      </c>
      <c r="Y5" s="123">
        <v>5.8</v>
      </c>
      <c r="Z5" s="123"/>
      <c r="AA5" s="123"/>
      <c r="AB5" s="123"/>
      <c r="AC5" s="123">
        <f>8</f>
        <v>8</v>
      </c>
      <c r="AD5" s="123"/>
    </row>
    <row r="6" spans="1:30" ht="13.5" hidden="1">
      <c r="A6" s="123" t="s">
        <v>28</v>
      </c>
      <c r="B6" s="123">
        <v>8.6</v>
      </c>
      <c r="C6" s="123">
        <v>0</v>
      </c>
      <c r="D6" s="123">
        <v>0</v>
      </c>
      <c r="E6" s="123">
        <v>0</v>
      </c>
      <c r="F6" s="123">
        <v>0</v>
      </c>
      <c r="G6" s="123">
        <v>0</v>
      </c>
      <c r="H6" s="123">
        <v>0</v>
      </c>
      <c r="I6" s="123">
        <v>0</v>
      </c>
      <c r="J6" s="123">
        <v>0</v>
      </c>
      <c r="K6" s="123">
        <v>0</v>
      </c>
      <c r="L6" s="123">
        <v>0</v>
      </c>
      <c r="M6" s="123">
        <v>0</v>
      </c>
      <c r="N6" s="123">
        <v>0</v>
      </c>
      <c r="O6" s="123">
        <v>0</v>
      </c>
      <c r="P6" s="123">
        <v>0</v>
      </c>
      <c r="Q6" s="123">
        <v>0</v>
      </c>
      <c r="R6" s="123">
        <v>0</v>
      </c>
      <c r="S6" s="123">
        <v>0</v>
      </c>
      <c r="T6" s="123">
        <v>4</v>
      </c>
      <c r="U6" s="123">
        <v>5.5</v>
      </c>
      <c r="V6" s="123">
        <v>2.5</v>
      </c>
      <c r="W6" s="123">
        <v>8.6</v>
      </c>
      <c r="X6" s="123">
        <v>8.6</v>
      </c>
      <c r="Y6" s="123">
        <v>8.6</v>
      </c>
      <c r="Z6" s="123"/>
      <c r="AA6" s="123"/>
      <c r="AB6" s="123"/>
      <c r="AC6" s="123">
        <f>8</f>
        <v>8</v>
      </c>
      <c r="AD6" s="123"/>
    </row>
    <row r="7" spans="1:30" ht="13.5" hidden="1">
      <c r="A7" s="123" t="s">
        <v>29</v>
      </c>
      <c r="B7" s="123">
        <v>9.4</v>
      </c>
      <c r="C7" s="123">
        <v>0</v>
      </c>
      <c r="D7" s="123">
        <v>0</v>
      </c>
      <c r="E7" s="123">
        <v>0</v>
      </c>
      <c r="F7" s="123">
        <v>0</v>
      </c>
      <c r="G7" s="123">
        <v>0</v>
      </c>
      <c r="H7" s="123">
        <v>0</v>
      </c>
      <c r="I7" s="123">
        <v>0</v>
      </c>
      <c r="J7" s="123">
        <v>0</v>
      </c>
      <c r="K7" s="123">
        <v>0</v>
      </c>
      <c r="L7" s="123">
        <v>0</v>
      </c>
      <c r="M7" s="123">
        <v>0</v>
      </c>
      <c r="N7" s="123">
        <v>0</v>
      </c>
      <c r="O7" s="123">
        <v>0</v>
      </c>
      <c r="P7" s="123">
        <v>0</v>
      </c>
      <c r="Q7" s="123">
        <v>0</v>
      </c>
      <c r="R7" s="123">
        <v>0</v>
      </c>
      <c r="S7" s="123">
        <v>0</v>
      </c>
      <c r="T7" s="123">
        <v>4</v>
      </c>
      <c r="U7" s="123">
        <v>5.5</v>
      </c>
      <c r="V7" s="123">
        <v>2.5</v>
      </c>
      <c r="W7" s="123">
        <v>9.4</v>
      </c>
      <c r="X7" s="123">
        <v>9.4</v>
      </c>
      <c r="Y7" s="123">
        <v>9.4</v>
      </c>
      <c r="Z7" s="123"/>
      <c r="AA7" s="123"/>
      <c r="AB7" s="123"/>
      <c r="AC7" s="123">
        <f>8</f>
        <v>8</v>
      </c>
      <c r="AD7" s="123"/>
    </row>
    <row r="8" spans="1:30" ht="13.5" hidden="1">
      <c r="A8" s="123" t="s">
        <v>30</v>
      </c>
      <c r="B8" s="123">
        <v>11.55</v>
      </c>
      <c r="C8" s="123">
        <v>0</v>
      </c>
      <c r="D8" s="123">
        <v>0</v>
      </c>
      <c r="E8" s="123">
        <v>0</v>
      </c>
      <c r="F8" s="123">
        <v>0</v>
      </c>
      <c r="G8" s="123">
        <v>0</v>
      </c>
      <c r="H8" s="123">
        <v>0</v>
      </c>
      <c r="I8" s="123">
        <v>0</v>
      </c>
      <c r="J8" s="123">
        <v>0</v>
      </c>
      <c r="K8" s="123">
        <v>0</v>
      </c>
      <c r="L8" s="123">
        <v>0</v>
      </c>
      <c r="M8" s="123">
        <v>0</v>
      </c>
      <c r="N8" s="123">
        <v>0</v>
      </c>
      <c r="O8" s="123">
        <v>0</v>
      </c>
      <c r="P8" s="123">
        <v>0</v>
      </c>
      <c r="Q8" s="123">
        <v>0</v>
      </c>
      <c r="R8" s="123">
        <v>0</v>
      </c>
      <c r="S8" s="123">
        <v>0</v>
      </c>
      <c r="T8" s="123">
        <v>4</v>
      </c>
      <c r="U8" s="123">
        <v>5.5</v>
      </c>
      <c r="V8" s="123">
        <v>2.5</v>
      </c>
      <c r="W8" s="123">
        <v>11.55</v>
      </c>
      <c r="X8" s="123">
        <v>11.55</v>
      </c>
      <c r="Y8" s="123">
        <v>11.55</v>
      </c>
      <c r="Z8" s="123"/>
      <c r="AA8" s="123"/>
      <c r="AB8" s="123"/>
      <c r="AC8" s="123">
        <f>8</f>
        <v>8</v>
      </c>
      <c r="AD8" s="123"/>
    </row>
    <row r="9" spans="1:30" ht="13.5" hidden="1">
      <c r="A9" s="123" t="s">
        <v>31</v>
      </c>
      <c r="B9" s="123">
        <v>8.5</v>
      </c>
      <c r="C9" s="123">
        <v>0</v>
      </c>
      <c r="D9" s="123">
        <v>0</v>
      </c>
      <c r="E9" s="123">
        <v>0</v>
      </c>
      <c r="F9" s="123">
        <v>0</v>
      </c>
      <c r="G9" s="123">
        <v>0</v>
      </c>
      <c r="H9" s="123">
        <v>0</v>
      </c>
      <c r="I9" s="123">
        <v>0</v>
      </c>
      <c r="J9" s="123">
        <v>0</v>
      </c>
      <c r="K9" s="123">
        <v>0</v>
      </c>
      <c r="L9" s="123">
        <v>0</v>
      </c>
      <c r="M9" s="123">
        <v>0</v>
      </c>
      <c r="N9" s="123">
        <v>0</v>
      </c>
      <c r="O9" s="123">
        <v>0</v>
      </c>
      <c r="P9" s="123">
        <v>0</v>
      </c>
      <c r="Q9" s="123">
        <v>0</v>
      </c>
      <c r="R9" s="123">
        <v>0</v>
      </c>
      <c r="S9" s="123">
        <v>0</v>
      </c>
      <c r="T9" s="123">
        <v>4</v>
      </c>
      <c r="U9" s="123">
        <v>5.5</v>
      </c>
      <c r="V9" s="123">
        <v>2.5</v>
      </c>
      <c r="W9" s="123">
        <v>8.5</v>
      </c>
      <c r="X9" s="123">
        <v>8.5</v>
      </c>
      <c r="Y9" s="123">
        <v>8.5</v>
      </c>
      <c r="Z9" s="123"/>
      <c r="AA9" s="123"/>
      <c r="AB9" s="123"/>
      <c r="AC9" s="123">
        <f>8</f>
        <v>8</v>
      </c>
      <c r="AD9" s="123"/>
    </row>
    <row r="10" spans="1:30" ht="13.5" hidden="1">
      <c r="A10" s="123" t="s">
        <v>32</v>
      </c>
      <c r="B10" s="123">
        <v>6.2</v>
      </c>
      <c r="C10" s="123">
        <v>0</v>
      </c>
      <c r="D10" s="123">
        <v>0</v>
      </c>
      <c r="E10" s="123">
        <v>0</v>
      </c>
      <c r="F10" s="123">
        <v>0</v>
      </c>
      <c r="G10" s="123">
        <v>0</v>
      </c>
      <c r="H10" s="123">
        <v>0</v>
      </c>
      <c r="I10" s="123">
        <v>0</v>
      </c>
      <c r="J10" s="123">
        <v>0</v>
      </c>
      <c r="K10" s="123">
        <v>0</v>
      </c>
      <c r="L10" s="123">
        <v>0</v>
      </c>
      <c r="M10" s="123">
        <v>0</v>
      </c>
      <c r="N10" s="123">
        <v>0</v>
      </c>
      <c r="O10" s="123">
        <v>0</v>
      </c>
      <c r="P10" s="123">
        <v>0</v>
      </c>
      <c r="Q10" s="123">
        <v>0</v>
      </c>
      <c r="R10" s="123">
        <v>0</v>
      </c>
      <c r="S10" s="123">
        <v>0</v>
      </c>
      <c r="T10" s="123">
        <v>4</v>
      </c>
      <c r="U10" s="123">
        <v>5.5</v>
      </c>
      <c r="V10" s="123">
        <v>2.5</v>
      </c>
      <c r="W10" s="123">
        <v>6.2</v>
      </c>
      <c r="X10" s="123">
        <v>6.2</v>
      </c>
      <c r="Y10" s="123">
        <v>6.2</v>
      </c>
      <c r="Z10" s="123"/>
      <c r="AA10" s="123"/>
      <c r="AB10" s="123"/>
      <c r="AC10" s="123">
        <f>8</f>
        <v>8</v>
      </c>
      <c r="AD10" s="123"/>
    </row>
    <row r="11" spans="1:30" ht="13.5" hidden="1">
      <c r="A11" s="123" t="s">
        <v>33</v>
      </c>
      <c r="B11" s="123">
        <v>4.7</v>
      </c>
      <c r="C11" s="123">
        <v>0</v>
      </c>
      <c r="D11" s="123">
        <v>0</v>
      </c>
      <c r="E11" s="123">
        <v>0</v>
      </c>
      <c r="F11" s="123">
        <v>0</v>
      </c>
      <c r="G11" s="123">
        <v>0</v>
      </c>
      <c r="H11" s="123">
        <v>0</v>
      </c>
      <c r="I11" s="123">
        <v>0</v>
      </c>
      <c r="J11" s="123">
        <v>0</v>
      </c>
      <c r="K11" s="123">
        <v>0</v>
      </c>
      <c r="L11" s="123">
        <v>0</v>
      </c>
      <c r="M11" s="123">
        <v>0</v>
      </c>
      <c r="N11" s="123">
        <v>0</v>
      </c>
      <c r="O11" s="123">
        <v>0</v>
      </c>
      <c r="P11" s="123">
        <v>0</v>
      </c>
      <c r="Q11" s="123">
        <v>0</v>
      </c>
      <c r="R11" s="123">
        <v>0</v>
      </c>
      <c r="S11" s="123">
        <v>0</v>
      </c>
      <c r="T11" s="123">
        <v>4</v>
      </c>
      <c r="U11" s="123">
        <v>5.5</v>
      </c>
      <c r="V11" s="123">
        <v>2.5</v>
      </c>
      <c r="W11" s="123">
        <v>4.7</v>
      </c>
      <c r="X11" s="123">
        <v>4.7</v>
      </c>
      <c r="Y11" s="123">
        <v>4.7</v>
      </c>
      <c r="Z11" s="123"/>
      <c r="AA11" s="123"/>
      <c r="AB11" s="123"/>
      <c r="AC11" s="123">
        <f>8</f>
        <v>8</v>
      </c>
      <c r="AD11" s="123"/>
    </row>
    <row r="12" spans="1:30" ht="13.5" hidden="1">
      <c r="A12" s="123" t="s">
        <v>34</v>
      </c>
      <c r="B12" s="123">
        <v>2.2000000000000002</v>
      </c>
      <c r="C12" s="123">
        <v>0</v>
      </c>
      <c r="D12" s="123">
        <v>0</v>
      </c>
      <c r="E12" s="123">
        <v>0</v>
      </c>
      <c r="F12" s="123">
        <v>0</v>
      </c>
      <c r="G12" s="123">
        <v>0</v>
      </c>
      <c r="H12" s="123">
        <v>0</v>
      </c>
      <c r="I12" s="123">
        <v>0</v>
      </c>
      <c r="J12" s="123">
        <v>0</v>
      </c>
      <c r="K12" s="123">
        <v>0</v>
      </c>
      <c r="L12" s="123">
        <v>0</v>
      </c>
      <c r="M12" s="123">
        <v>0</v>
      </c>
      <c r="N12" s="123">
        <v>0</v>
      </c>
      <c r="O12" s="123">
        <v>0</v>
      </c>
      <c r="P12" s="123">
        <v>0</v>
      </c>
      <c r="Q12" s="123">
        <v>0</v>
      </c>
      <c r="R12" s="123">
        <v>0</v>
      </c>
      <c r="S12" s="123">
        <v>0</v>
      </c>
      <c r="T12" s="123">
        <v>4</v>
      </c>
      <c r="U12" s="123">
        <v>5.5</v>
      </c>
      <c r="V12" s="123">
        <v>2.5</v>
      </c>
      <c r="W12" s="123">
        <v>2.2000000000000002</v>
      </c>
      <c r="X12" s="123">
        <v>2.2000000000000002</v>
      </c>
      <c r="Y12" s="123">
        <v>2.2000000000000002</v>
      </c>
      <c r="Z12" s="123"/>
      <c r="AA12" s="123"/>
      <c r="AB12" s="123"/>
      <c r="AC12" s="123">
        <f>8</f>
        <v>8</v>
      </c>
      <c r="AD12" s="123"/>
    </row>
    <row r="13" spans="1:30" ht="13.5" hidden="1">
      <c r="A13" s="123" t="s">
        <v>35</v>
      </c>
      <c r="B13" s="123">
        <v>0.7</v>
      </c>
      <c r="C13" s="123">
        <v>0</v>
      </c>
      <c r="D13" s="123">
        <v>0</v>
      </c>
      <c r="E13" s="123">
        <v>0</v>
      </c>
      <c r="F13" s="123">
        <v>0</v>
      </c>
      <c r="G13" s="123">
        <v>0</v>
      </c>
      <c r="H13" s="123">
        <v>0</v>
      </c>
      <c r="I13" s="123">
        <v>0</v>
      </c>
      <c r="J13" s="123">
        <v>0</v>
      </c>
      <c r="K13" s="123">
        <v>0</v>
      </c>
      <c r="L13" s="123">
        <v>0</v>
      </c>
      <c r="M13" s="123">
        <v>0</v>
      </c>
      <c r="N13" s="123">
        <v>0</v>
      </c>
      <c r="O13" s="123">
        <v>0</v>
      </c>
      <c r="P13" s="123">
        <v>0</v>
      </c>
      <c r="Q13" s="123">
        <v>0</v>
      </c>
      <c r="R13" s="123">
        <v>0</v>
      </c>
      <c r="S13" s="123">
        <v>0</v>
      </c>
      <c r="T13" s="123">
        <v>4</v>
      </c>
      <c r="U13" s="123">
        <v>5.5</v>
      </c>
      <c r="V13" s="123">
        <v>2.5</v>
      </c>
      <c r="W13" s="123">
        <v>0.7</v>
      </c>
      <c r="X13" s="123">
        <v>0.7</v>
      </c>
      <c r="Y13" s="123">
        <v>0.7</v>
      </c>
      <c r="Z13" s="123"/>
      <c r="AA13" s="123"/>
      <c r="AB13" s="123"/>
      <c r="AC13" s="123">
        <f>8</f>
        <v>8</v>
      </c>
      <c r="AD13" s="123"/>
    </row>
    <row r="14" spans="1:30" ht="13.5" hidden="1">
      <c r="A14" s="123" t="s">
        <v>36</v>
      </c>
      <c r="B14" s="72">
        <v>2.5</v>
      </c>
      <c r="C14" s="123">
        <v>0</v>
      </c>
      <c r="D14" s="123">
        <v>0</v>
      </c>
      <c r="E14" s="123">
        <v>0</v>
      </c>
      <c r="F14" s="123">
        <v>0</v>
      </c>
      <c r="G14" s="123">
        <v>0</v>
      </c>
      <c r="H14" s="123">
        <v>0</v>
      </c>
      <c r="I14" s="123">
        <v>0</v>
      </c>
      <c r="J14" s="123">
        <v>0</v>
      </c>
      <c r="K14" s="123">
        <v>0</v>
      </c>
      <c r="L14" s="123">
        <v>0</v>
      </c>
      <c r="M14" s="123">
        <v>0</v>
      </c>
      <c r="N14" s="123">
        <v>0</v>
      </c>
      <c r="O14" s="123">
        <v>0</v>
      </c>
      <c r="P14" s="123">
        <v>0</v>
      </c>
      <c r="Q14" s="123">
        <v>0</v>
      </c>
      <c r="R14" s="123">
        <v>0</v>
      </c>
      <c r="S14" s="123">
        <v>0</v>
      </c>
      <c r="T14" s="123">
        <v>4</v>
      </c>
      <c r="U14" s="123">
        <v>5.5</v>
      </c>
      <c r="V14" s="123">
        <v>2.5</v>
      </c>
      <c r="W14" s="123">
        <v>2.5</v>
      </c>
      <c r="X14" s="123">
        <v>2.5</v>
      </c>
      <c r="Y14" s="123">
        <v>2.5</v>
      </c>
      <c r="Z14" s="123"/>
      <c r="AA14" s="123"/>
      <c r="AB14" s="123"/>
      <c r="AC14" s="123">
        <f>8</f>
        <v>8</v>
      </c>
      <c r="AD14" s="123"/>
    </row>
    <row r="15" spans="1:30" ht="13.5" hidden="1">
      <c r="A15" s="123" t="s">
        <v>37</v>
      </c>
      <c r="B15" s="72">
        <v>3.2</v>
      </c>
      <c r="C15" s="123">
        <v>0</v>
      </c>
      <c r="D15" s="123">
        <v>0</v>
      </c>
      <c r="E15" s="123">
        <v>0</v>
      </c>
      <c r="F15" s="123">
        <v>0</v>
      </c>
      <c r="G15" s="123">
        <v>0</v>
      </c>
      <c r="H15" s="123">
        <v>0</v>
      </c>
      <c r="I15" s="123">
        <v>0</v>
      </c>
      <c r="J15" s="123">
        <v>0</v>
      </c>
      <c r="K15" s="123">
        <v>0</v>
      </c>
      <c r="L15" s="123">
        <v>0</v>
      </c>
      <c r="M15" s="123">
        <v>0</v>
      </c>
      <c r="N15" s="123">
        <v>0</v>
      </c>
      <c r="O15" s="123">
        <v>0</v>
      </c>
      <c r="P15" s="123">
        <v>0</v>
      </c>
      <c r="Q15" s="123">
        <v>0</v>
      </c>
      <c r="R15" s="123">
        <v>0</v>
      </c>
      <c r="S15" s="123">
        <v>0</v>
      </c>
      <c r="T15" s="123">
        <v>4</v>
      </c>
      <c r="U15" s="123">
        <v>5.5</v>
      </c>
      <c r="V15" s="123">
        <v>2.5</v>
      </c>
      <c r="W15" s="123">
        <v>3.2</v>
      </c>
      <c r="X15" s="123">
        <v>3.2</v>
      </c>
      <c r="Y15" s="123">
        <v>3.2</v>
      </c>
      <c r="Z15" s="123"/>
      <c r="AA15" s="123"/>
      <c r="AB15" s="123"/>
      <c r="AC15" s="123">
        <f>8</f>
        <v>8</v>
      </c>
      <c r="AD15" s="123"/>
    </row>
    <row r="16" spans="1:30" ht="13.5" hidden="1">
      <c r="A16" s="123" t="s">
        <v>38</v>
      </c>
      <c r="B16" s="72">
        <v>3.4</v>
      </c>
      <c r="C16" s="123">
        <v>0</v>
      </c>
      <c r="D16" s="123">
        <v>0</v>
      </c>
      <c r="E16" s="123">
        <v>0</v>
      </c>
      <c r="F16" s="123">
        <v>0</v>
      </c>
      <c r="G16" s="123">
        <v>0</v>
      </c>
      <c r="H16" s="123">
        <v>0</v>
      </c>
      <c r="I16" s="123">
        <v>0</v>
      </c>
      <c r="J16" s="123">
        <v>0</v>
      </c>
      <c r="K16" s="123">
        <v>0</v>
      </c>
      <c r="L16" s="123">
        <v>0</v>
      </c>
      <c r="M16" s="123">
        <v>0</v>
      </c>
      <c r="N16" s="123">
        <v>0</v>
      </c>
      <c r="O16" s="123">
        <v>0</v>
      </c>
      <c r="P16" s="123">
        <v>0</v>
      </c>
      <c r="Q16" s="123">
        <v>0</v>
      </c>
      <c r="R16" s="123">
        <v>0</v>
      </c>
      <c r="S16" s="123">
        <v>0</v>
      </c>
      <c r="T16" s="123">
        <v>4</v>
      </c>
      <c r="U16" s="123">
        <v>5.5</v>
      </c>
      <c r="V16" s="123">
        <v>2.5</v>
      </c>
      <c r="W16" s="123">
        <v>3.4</v>
      </c>
      <c r="X16" s="123">
        <v>3.4</v>
      </c>
      <c r="Y16" s="123">
        <v>3.4</v>
      </c>
      <c r="Z16" s="123"/>
      <c r="AA16" s="123"/>
      <c r="AB16" s="123"/>
      <c r="AC16" s="123">
        <f>8</f>
        <v>8</v>
      </c>
      <c r="AD16" s="123"/>
    </row>
    <row r="17" spans="1:1000 1025:2025 2050:3050 3075:4075 4100:5100 5125:6125 6150:7150 7175:8175 8200:9200 9225:10225 10250:11250 11275:12275 12300:13300 13325:14325 14350:15350 15375:16375" ht="13.5" hidden="1">
      <c r="A17" s="123" t="s">
        <v>39</v>
      </c>
      <c r="B17" s="72">
        <v>6.5</v>
      </c>
      <c r="C17" s="123">
        <v>0</v>
      </c>
      <c r="D17" s="123">
        <v>0</v>
      </c>
      <c r="E17" s="123">
        <v>0</v>
      </c>
      <c r="F17" s="123">
        <v>0</v>
      </c>
      <c r="G17" s="123">
        <v>0</v>
      </c>
      <c r="H17" s="123">
        <v>0</v>
      </c>
      <c r="I17" s="123">
        <v>0</v>
      </c>
      <c r="J17" s="123">
        <v>0</v>
      </c>
      <c r="K17" s="123">
        <v>0</v>
      </c>
      <c r="L17" s="123">
        <v>0</v>
      </c>
      <c r="M17" s="123">
        <v>0</v>
      </c>
      <c r="N17" s="123">
        <v>0</v>
      </c>
      <c r="O17" s="123">
        <v>0</v>
      </c>
      <c r="P17" s="123">
        <v>0</v>
      </c>
      <c r="Q17" s="123">
        <v>0</v>
      </c>
      <c r="R17" s="123">
        <v>0</v>
      </c>
      <c r="S17" s="123">
        <v>0</v>
      </c>
      <c r="T17" s="123">
        <v>4</v>
      </c>
      <c r="U17" s="123">
        <v>5.5</v>
      </c>
      <c r="V17" s="123">
        <v>2.5</v>
      </c>
      <c r="W17" s="123">
        <v>6.5</v>
      </c>
      <c r="X17" s="123">
        <v>6.5</v>
      </c>
      <c r="Y17" s="123">
        <v>6.5</v>
      </c>
      <c r="Z17" s="123"/>
      <c r="AA17" s="123"/>
      <c r="AB17" s="123"/>
      <c r="AC17" s="123">
        <f>8</f>
        <v>8</v>
      </c>
      <c r="AD17" s="123"/>
      <c r="AX17" s="42"/>
      <c r="BW17" s="42"/>
      <c r="CV17" s="42"/>
      <c r="DU17" s="42"/>
      <c r="ET17" s="42"/>
      <c r="FS17" s="42"/>
      <c r="GR17" s="42"/>
      <c r="HQ17" s="42"/>
      <c r="IP17" s="42"/>
      <c r="JO17" s="42"/>
      <c r="KN17" s="42"/>
      <c r="LM17" s="42"/>
      <c r="ML17" s="42"/>
      <c r="NK17" s="42"/>
      <c r="OJ17" s="42"/>
      <c r="PI17" s="42"/>
      <c r="QH17" s="42"/>
      <c r="RG17" s="42"/>
      <c r="SF17" s="42"/>
      <c r="TE17" s="42"/>
      <c r="UD17" s="42"/>
      <c r="VC17" s="42"/>
      <c r="WB17" s="42"/>
      <c r="XA17" s="42"/>
      <c r="XZ17" s="42"/>
      <c r="YY17" s="42"/>
      <c r="ZX17" s="42"/>
      <c r="AAW17" s="42"/>
      <c r="ABV17" s="42"/>
      <c r="ACU17" s="42"/>
      <c r="ADT17" s="42"/>
      <c r="AES17" s="42"/>
      <c r="AFR17" s="42"/>
      <c r="AGQ17" s="42"/>
      <c r="AHP17" s="42"/>
      <c r="AIO17" s="42"/>
      <c r="AJN17" s="42"/>
      <c r="AKM17" s="42"/>
      <c r="ALL17" s="42"/>
      <c r="AMK17" s="42"/>
      <c r="ANJ17" s="42"/>
      <c r="AOI17" s="42"/>
      <c r="APH17" s="42"/>
      <c r="AQG17" s="42"/>
      <c r="ARF17" s="42"/>
      <c r="ASE17" s="42"/>
      <c r="ATD17" s="42"/>
      <c r="AUC17" s="42"/>
      <c r="AVB17" s="42"/>
      <c r="AWA17" s="42"/>
      <c r="AWZ17" s="42"/>
      <c r="AXY17" s="42"/>
      <c r="AYX17" s="42"/>
      <c r="AZW17" s="42"/>
      <c r="BAV17" s="42"/>
      <c r="BBU17" s="42"/>
      <c r="BCT17" s="42"/>
      <c r="BDS17" s="42"/>
      <c r="BER17" s="42"/>
      <c r="BFQ17" s="42"/>
      <c r="BGP17" s="42"/>
      <c r="BHO17" s="42"/>
      <c r="BIN17" s="42"/>
      <c r="BJM17" s="42"/>
      <c r="BKL17" s="42"/>
      <c r="BLK17" s="42"/>
      <c r="BMJ17" s="42"/>
      <c r="BNI17" s="42"/>
      <c r="BOH17" s="42"/>
      <c r="BPG17" s="42"/>
      <c r="BQF17" s="42"/>
      <c r="BRE17" s="42"/>
      <c r="BSD17" s="42"/>
      <c r="BTC17" s="42"/>
      <c r="BUB17" s="42"/>
      <c r="BVA17" s="42"/>
      <c r="BVZ17" s="42"/>
      <c r="BWY17" s="42"/>
      <c r="BXX17" s="42"/>
      <c r="BYW17" s="42"/>
      <c r="BZV17" s="42"/>
      <c r="CAU17" s="42"/>
      <c r="CBT17" s="42"/>
      <c r="CCS17" s="42"/>
      <c r="CDR17" s="42"/>
      <c r="CEQ17" s="42"/>
      <c r="CFP17" s="42"/>
      <c r="CGO17" s="42"/>
      <c r="CHN17" s="42"/>
      <c r="CIM17" s="42"/>
      <c r="CJL17" s="42"/>
      <c r="CKK17" s="42"/>
      <c r="CLJ17" s="42"/>
      <c r="CMI17" s="42"/>
      <c r="CNH17" s="42"/>
      <c r="COG17" s="42"/>
      <c r="CPF17" s="42"/>
      <c r="CQE17" s="42"/>
      <c r="CRD17" s="42"/>
      <c r="CSC17" s="42"/>
      <c r="CTB17" s="42"/>
      <c r="CUA17" s="42"/>
      <c r="CUZ17" s="42"/>
      <c r="CVY17" s="42"/>
      <c r="CWX17" s="42"/>
      <c r="CXW17" s="42"/>
      <c r="CYV17" s="42"/>
      <c r="CZU17" s="42"/>
      <c r="DAT17" s="42"/>
      <c r="DBS17" s="42"/>
      <c r="DCR17" s="42"/>
      <c r="DDQ17" s="42"/>
      <c r="DEP17" s="42"/>
      <c r="DFO17" s="42"/>
      <c r="DGN17" s="42"/>
      <c r="DHM17" s="42"/>
      <c r="DIL17" s="42"/>
      <c r="DJK17" s="42"/>
      <c r="DKJ17" s="42"/>
      <c r="DLI17" s="42"/>
      <c r="DMH17" s="42"/>
      <c r="DNG17" s="42"/>
      <c r="DOF17" s="42"/>
      <c r="DPE17" s="42"/>
      <c r="DQD17" s="42"/>
      <c r="DRC17" s="42"/>
      <c r="DSB17" s="42"/>
      <c r="DTA17" s="42"/>
      <c r="DTZ17" s="42"/>
      <c r="DUY17" s="42"/>
      <c r="DVX17" s="42"/>
      <c r="DWW17" s="42"/>
      <c r="DXV17" s="42"/>
      <c r="DYU17" s="42"/>
      <c r="DZT17" s="42"/>
      <c r="EAS17" s="42"/>
      <c r="EBR17" s="42"/>
      <c r="ECQ17" s="42"/>
      <c r="EDP17" s="42"/>
      <c r="EEO17" s="42"/>
      <c r="EFN17" s="42"/>
      <c r="EGM17" s="42"/>
      <c r="EHL17" s="42"/>
      <c r="EIK17" s="42"/>
      <c r="EJJ17" s="42"/>
      <c r="EKI17" s="42"/>
      <c r="ELH17" s="42"/>
      <c r="EMG17" s="42"/>
      <c r="ENF17" s="42"/>
      <c r="EOE17" s="42"/>
      <c r="EPD17" s="42"/>
      <c r="EQC17" s="42"/>
      <c r="ERB17" s="42"/>
      <c r="ESA17" s="42"/>
      <c r="ESZ17" s="42"/>
      <c r="ETY17" s="42"/>
      <c r="EUX17" s="42"/>
      <c r="EVW17" s="42"/>
      <c r="EWV17" s="42"/>
      <c r="EXU17" s="42"/>
      <c r="EYT17" s="42"/>
      <c r="EZS17" s="42"/>
      <c r="FAR17" s="42"/>
      <c r="FBQ17" s="42"/>
      <c r="FCP17" s="42"/>
      <c r="FDO17" s="42"/>
      <c r="FEN17" s="42"/>
      <c r="FFM17" s="42"/>
      <c r="FGL17" s="42"/>
      <c r="FHK17" s="42"/>
      <c r="FIJ17" s="42"/>
      <c r="FJI17" s="42"/>
      <c r="FKH17" s="42"/>
      <c r="FLG17" s="42"/>
      <c r="FMF17" s="42"/>
      <c r="FNE17" s="42"/>
      <c r="FOD17" s="42"/>
      <c r="FPC17" s="42"/>
      <c r="FQB17" s="42"/>
      <c r="FRA17" s="42"/>
      <c r="FRZ17" s="42"/>
      <c r="FSY17" s="42"/>
      <c r="FTX17" s="42"/>
      <c r="FUW17" s="42"/>
      <c r="FVV17" s="42"/>
      <c r="FWU17" s="42"/>
      <c r="FXT17" s="42"/>
      <c r="FYS17" s="42"/>
      <c r="FZR17" s="42"/>
      <c r="GAQ17" s="42"/>
      <c r="GBP17" s="42"/>
      <c r="GCO17" s="42"/>
      <c r="GDN17" s="42"/>
      <c r="GEM17" s="42"/>
      <c r="GFL17" s="42"/>
      <c r="GGK17" s="42"/>
      <c r="GHJ17" s="42"/>
      <c r="GII17" s="42"/>
      <c r="GJH17" s="42"/>
      <c r="GKG17" s="42"/>
      <c r="GLF17" s="42"/>
      <c r="GME17" s="42"/>
      <c r="GND17" s="42"/>
      <c r="GOC17" s="42"/>
      <c r="GPB17" s="42"/>
      <c r="GQA17" s="42"/>
      <c r="GQZ17" s="42"/>
      <c r="GRY17" s="42"/>
      <c r="GSX17" s="42"/>
      <c r="GTW17" s="42"/>
      <c r="GUV17" s="42"/>
      <c r="GVU17" s="42"/>
      <c r="GWT17" s="42"/>
      <c r="GXS17" s="42"/>
      <c r="GYR17" s="42"/>
      <c r="GZQ17" s="42"/>
      <c r="HAP17" s="42"/>
      <c r="HBO17" s="42"/>
      <c r="HCN17" s="42"/>
      <c r="HDM17" s="42"/>
      <c r="HEL17" s="42"/>
      <c r="HFK17" s="42"/>
      <c r="HGJ17" s="42"/>
      <c r="HHI17" s="42"/>
      <c r="HIH17" s="42"/>
      <c r="HJG17" s="42"/>
      <c r="HKF17" s="42"/>
      <c r="HLE17" s="42"/>
      <c r="HMD17" s="42"/>
      <c r="HNC17" s="42"/>
      <c r="HOB17" s="42"/>
      <c r="HPA17" s="42"/>
      <c r="HPZ17" s="42"/>
      <c r="HQY17" s="42"/>
      <c r="HRX17" s="42"/>
      <c r="HSW17" s="42"/>
      <c r="HTV17" s="42"/>
      <c r="HUU17" s="42"/>
      <c r="HVT17" s="42"/>
      <c r="HWS17" s="42"/>
      <c r="HXR17" s="42"/>
      <c r="HYQ17" s="42"/>
      <c r="HZP17" s="42"/>
      <c r="IAO17" s="42"/>
      <c r="IBN17" s="42"/>
      <c r="ICM17" s="42"/>
      <c r="IDL17" s="42"/>
      <c r="IEK17" s="42"/>
      <c r="IFJ17" s="42"/>
      <c r="IGI17" s="42"/>
      <c r="IHH17" s="42"/>
      <c r="IIG17" s="42"/>
      <c r="IJF17" s="42"/>
      <c r="IKE17" s="42"/>
      <c r="ILD17" s="42"/>
      <c r="IMC17" s="42"/>
      <c r="INB17" s="42"/>
      <c r="IOA17" s="42"/>
      <c r="IOZ17" s="42"/>
      <c r="IPY17" s="42"/>
      <c r="IQX17" s="42"/>
      <c r="IRW17" s="42"/>
      <c r="ISV17" s="42"/>
      <c r="ITU17" s="42"/>
      <c r="IUT17" s="42"/>
      <c r="IVS17" s="42"/>
      <c r="IWR17" s="42"/>
      <c r="IXQ17" s="42"/>
      <c r="IYP17" s="42"/>
      <c r="IZO17" s="42"/>
      <c r="JAN17" s="42"/>
      <c r="JBM17" s="42"/>
      <c r="JCL17" s="42"/>
      <c r="JDK17" s="42"/>
      <c r="JEJ17" s="42"/>
      <c r="JFI17" s="42"/>
      <c r="JGH17" s="42"/>
      <c r="JHG17" s="42"/>
      <c r="JIF17" s="42"/>
      <c r="JJE17" s="42"/>
      <c r="JKD17" s="42"/>
      <c r="JLC17" s="42"/>
      <c r="JMB17" s="42"/>
      <c r="JNA17" s="42"/>
      <c r="JNZ17" s="42"/>
      <c r="JOY17" s="42"/>
      <c r="JPX17" s="42"/>
      <c r="JQW17" s="42"/>
      <c r="JRV17" s="42"/>
      <c r="JSU17" s="42"/>
      <c r="JTT17" s="42"/>
      <c r="JUS17" s="42"/>
      <c r="JVR17" s="42"/>
      <c r="JWQ17" s="42"/>
      <c r="JXP17" s="42"/>
      <c r="JYO17" s="42"/>
      <c r="JZN17" s="42"/>
      <c r="KAM17" s="42"/>
      <c r="KBL17" s="42"/>
      <c r="KCK17" s="42"/>
      <c r="KDJ17" s="42"/>
      <c r="KEI17" s="42"/>
      <c r="KFH17" s="42"/>
      <c r="KGG17" s="42"/>
      <c r="KHF17" s="42"/>
      <c r="KIE17" s="42"/>
      <c r="KJD17" s="42"/>
      <c r="KKC17" s="42"/>
      <c r="KLB17" s="42"/>
      <c r="KMA17" s="42"/>
      <c r="KMZ17" s="42"/>
      <c r="KNY17" s="42"/>
      <c r="KOX17" s="42"/>
      <c r="KPW17" s="42"/>
      <c r="KQV17" s="42"/>
      <c r="KRU17" s="42"/>
      <c r="KST17" s="42"/>
      <c r="KTS17" s="42"/>
      <c r="KUR17" s="42"/>
      <c r="KVQ17" s="42"/>
      <c r="KWP17" s="42"/>
      <c r="KXO17" s="42"/>
      <c r="KYN17" s="42"/>
      <c r="KZM17" s="42"/>
      <c r="LAL17" s="42"/>
      <c r="LBK17" s="42"/>
      <c r="LCJ17" s="42"/>
      <c r="LDI17" s="42"/>
      <c r="LEH17" s="42"/>
      <c r="LFG17" s="42"/>
      <c r="LGF17" s="42"/>
      <c r="LHE17" s="42"/>
      <c r="LID17" s="42"/>
      <c r="LJC17" s="42"/>
      <c r="LKB17" s="42"/>
      <c r="LLA17" s="42"/>
      <c r="LLZ17" s="42"/>
      <c r="LMY17" s="42"/>
      <c r="LNX17" s="42"/>
      <c r="LOW17" s="42"/>
      <c r="LPV17" s="42"/>
      <c r="LQU17" s="42"/>
      <c r="LRT17" s="42"/>
      <c r="LSS17" s="42"/>
      <c r="LTR17" s="42"/>
      <c r="LUQ17" s="42"/>
      <c r="LVP17" s="42"/>
      <c r="LWO17" s="42"/>
      <c r="LXN17" s="42"/>
      <c r="LYM17" s="42"/>
      <c r="LZL17" s="42"/>
      <c r="MAK17" s="42"/>
      <c r="MBJ17" s="42"/>
      <c r="MCI17" s="42"/>
      <c r="MDH17" s="42"/>
      <c r="MEG17" s="42"/>
      <c r="MFF17" s="42"/>
      <c r="MGE17" s="42"/>
      <c r="MHD17" s="42"/>
      <c r="MIC17" s="42"/>
      <c r="MJB17" s="42"/>
      <c r="MKA17" s="42"/>
      <c r="MKZ17" s="42"/>
      <c r="MLY17" s="42"/>
      <c r="MMX17" s="42"/>
      <c r="MNW17" s="42"/>
      <c r="MOV17" s="42"/>
      <c r="MPU17" s="42"/>
      <c r="MQT17" s="42"/>
      <c r="MRS17" s="42"/>
      <c r="MSR17" s="42"/>
      <c r="MTQ17" s="42"/>
      <c r="MUP17" s="42"/>
      <c r="MVO17" s="42"/>
      <c r="MWN17" s="42"/>
      <c r="MXM17" s="42"/>
      <c r="MYL17" s="42"/>
      <c r="MZK17" s="42"/>
      <c r="NAJ17" s="42"/>
      <c r="NBI17" s="42"/>
      <c r="NCH17" s="42"/>
      <c r="NDG17" s="42"/>
      <c r="NEF17" s="42"/>
      <c r="NFE17" s="42"/>
      <c r="NGD17" s="42"/>
      <c r="NHC17" s="42"/>
      <c r="NIB17" s="42"/>
      <c r="NJA17" s="42"/>
      <c r="NJZ17" s="42"/>
      <c r="NKY17" s="42"/>
      <c r="NLX17" s="42"/>
      <c r="NMW17" s="42"/>
      <c r="NNV17" s="42"/>
      <c r="NOU17" s="42"/>
      <c r="NPT17" s="42"/>
      <c r="NQS17" s="42"/>
      <c r="NRR17" s="42"/>
      <c r="NSQ17" s="42"/>
      <c r="NTP17" s="42"/>
      <c r="NUO17" s="42"/>
      <c r="NVN17" s="42"/>
      <c r="NWM17" s="42"/>
      <c r="NXL17" s="42"/>
      <c r="NYK17" s="42"/>
      <c r="NZJ17" s="42"/>
      <c r="OAI17" s="42"/>
      <c r="OBH17" s="42"/>
      <c r="OCG17" s="42"/>
      <c r="ODF17" s="42"/>
      <c r="OEE17" s="42"/>
      <c r="OFD17" s="42"/>
      <c r="OGC17" s="42"/>
      <c r="OHB17" s="42"/>
      <c r="OIA17" s="42"/>
      <c r="OIZ17" s="42"/>
      <c r="OJY17" s="42"/>
      <c r="OKX17" s="42"/>
      <c r="OLW17" s="42"/>
      <c r="OMV17" s="42"/>
      <c r="ONU17" s="42"/>
      <c r="OOT17" s="42"/>
      <c r="OPS17" s="42"/>
      <c r="OQR17" s="42"/>
      <c r="ORQ17" s="42"/>
      <c r="OSP17" s="42"/>
      <c r="OTO17" s="42"/>
      <c r="OUN17" s="42"/>
      <c r="OVM17" s="42"/>
      <c r="OWL17" s="42"/>
      <c r="OXK17" s="42"/>
      <c r="OYJ17" s="42"/>
      <c r="OZI17" s="42"/>
      <c r="PAH17" s="42"/>
      <c r="PBG17" s="42"/>
      <c r="PCF17" s="42"/>
      <c r="PDE17" s="42"/>
      <c r="PED17" s="42"/>
      <c r="PFC17" s="42"/>
      <c r="PGB17" s="42"/>
      <c r="PHA17" s="42"/>
      <c r="PHZ17" s="42"/>
      <c r="PIY17" s="42"/>
      <c r="PJX17" s="42"/>
      <c r="PKW17" s="42"/>
      <c r="PLV17" s="42"/>
      <c r="PMU17" s="42"/>
      <c r="PNT17" s="42"/>
      <c r="POS17" s="42"/>
      <c r="PPR17" s="42"/>
      <c r="PQQ17" s="42"/>
      <c r="PRP17" s="42"/>
      <c r="PSO17" s="42"/>
      <c r="PTN17" s="42"/>
      <c r="PUM17" s="42"/>
      <c r="PVL17" s="42"/>
      <c r="PWK17" s="42"/>
      <c r="PXJ17" s="42"/>
      <c r="PYI17" s="42"/>
      <c r="PZH17" s="42"/>
      <c r="QAG17" s="42"/>
      <c r="QBF17" s="42"/>
      <c r="QCE17" s="42"/>
      <c r="QDD17" s="42"/>
      <c r="QEC17" s="42"/>
      <c r="QFB17" s="42"/>
      <c r="QGA17" s="42"/>
      <c r="QGZ17" s="42"/>
      <c r="QHY17" s="42"/>
      <c r="QIX17" s="42"/>
      <c r="QJW17" s="42"/>
      <c r="QKV17" s="42"/>
      <c r="QLU17" s="42"/>
      <c r="QMT17" s="42"/>
      <c r="QNS17" s="42"/>
      <c r="QOR17" s="42"/>
      <c r="QPQ17" s="42"/>
      <c r="QQP17" s="42"/>
      <c r="QRO17" s="42"/>
      <c r="QSN17" s="42"/>
      <c r="QTM17" s="42"/>
      <c r="QUL17" s="42"/>
      <c r="QVK17" s="42"/>
      <c r="QWJ17" s="42"/>
      <c r="QXI17" s="42"/>
      <c r="QYH17" s="42"/>
      <c r="QZG17" s="42"/>
      <c r="RAF17" s="42"/>
      <c r="RBE17" s="42"/>
      <c r="RCD17" s="42"/>
      <c r="RDC17" s="42"/>
      <c r="REB17" s="42"/>
      <c r="RFA17" s="42"/>
      <c r="RFZ17" s="42"/>
      <c r="RGY17" s="42"/>
      <c r="RHX17" s="42"/>
      <c r="RIW17" s="42"/>
      <c r="RJV17" s="42"/>
      <c r="RKU17" s="42"/>
      <c r="RLT17" s="42"/>
      <c r="RMS17" s="42"/>
      <c r="RNR17" s="42"/>
      <c r="ROQ17" s="42"/>
      <c r="RPP17" s="42"/>
      <c r="RQO17" s="42"/>
      <c r="RRN17" s="42"/>
      <c r="RSM17" s="42"/>
      <c r="RTL17" s="42"/>
      <c r="RUK17" s="42"/>
      <c r="RVJ17" s="42"/>
      <c r="RWI17" s="42"/>
      <c r="RXH17" s="42"/>
      <c r="RYG17" s="42"/>
      <c r="RZF17" s="42"/>
      <c r="SAE17" s="42"/>
      <c r="SBD17" s="42"/>
      <c r="SCC17" s="42"/>
      <c r="SDB17" s="42"/>
      <c r="SEA17" s="42"/>
      <c r="SEZ17" s="42"/>
      <c r="SFY17" s="42"/>
      <c r="SGX17" s="42"/>
      <c r="SHW17" s="42"/>
      <c r="SIV17" s="42"/>
      <c r="SJU17" s="42"/>
      <c r="SKT17" s="42"/>
      <c r="SLS17" s="42"/>
      <c r="SMR17" s="42"/>
      <c r="SNQ17" s="42"/>
      <c r="SOP17" s="42"/>
      <c r="SPO17" s="42"/>
      <c r="SQN17" s="42"/>
      <c r="SRM17" s="42"/>
      <c r="SSL17" s="42"/>
      <c r="STK17" s="42"/>
      <c r="SUJ17" s="42"/>
      <c r="SVI17" s="42"/>
      <c r="SWH17" s="42"/>
      <c r="SXG17" s="42"/>
      <c r="SYF17" s="42"/>
      <c r="SZE17" s="42"/>
      <c r="TAD17" s="42"/>
      <c r="TBC17" s="42"/>
      <c r="TCB17" s="42"/>
      <c r="TDA17" s="42"/>
      <c r="TDZ17" s="42"/>
      <c r="TEY17" s="42"/>
      <c r="TFX17" s="42"/>
      <c r="TGW17" s="42"/>
      <c r="THV17" s="42"/>
      <c r="TIU17" s="42"/>
      <c r="TJT17" s="42"/>
      <c r="TKS17" s="42"/>
      <c r="TLR17" s="42"/>
      <c r="TMQ17" s="42"/>
      <c r="TNP17" s="42"/>
      <c r="TOO17" s="42"/>
      <c r="TPN17" s="42"/>
      <c r="TQM17" s="42"/>
      <c r="TRL17" s="42"/>
      <c r="TSK17" s="42"/>
      <c r="TTJ17" s="42"/>
      <c r="TUI17" s="42"/>
      <c r="TVH17" s="42"/>
      <c r="TWG17" s="42"/>
      <c r="TXF17" s="42"/>
      <c r="TYE17" s="42"/>
      <c r="TZD17" s="42"/>
      <c r="UAC17" s="42"/>
      <c r="UBB17" s="42"/>
      <c r="UCA17" s="42"/>
      <c r="UCZ17" s="42"/>
      <c r="UDY17" s="42"/>
      <c r="UEX17" s="42"/>
      <c r="UFW17" s="42"/>
      <c r="UGV17" s="42"/>
      <c r="UHU17" s="42"/>
      <c r="UIT17" s="42"/>
      <c r="UJS17" s="42"/>
      <c r="UKR17" s="42"/>
      <c r="ULQ17" s="42"/>
      <c r="UMP17" s="42"/>
      <c r="UNO17" s="42"/>
      <c r="UON17" s="42"/>
      <c r="UPM17" s="42"/>
      <c r="UQL17" s="42"/>
      <c r="URK17" s="42"/>
      <c r="USJ17" s="42"/>
      <c r="UTI17" s="42"/>
      <c r="UUH17" s="42"/>
      <c r="UVG17" s="42"/>
      <c r="UWF17" s="42"/>
      <c r="UXE17" s="42"/>
      <c r="UYD17" s="42"/>
      <c r="UZC17" s="42"/>
      <c r="VAB17" s="42"/>
      <c r="VBA17" s="42"/>
      <c r="VBZ17" s="42"/>
      <c r="VCY17" s="42"/>
      <c r="VDX17" s="42"/>
      <c r="VEW17" s="42"/>
      <c r="VFV17" s="42"/>
      <c r="VGU17" s="42"/>
      <c r="VHT17" s="42"/>
      <c r="VIS17" s="42"/>
      <c r="VJR17" s="42"/>
      <c r="VKQ17" s="42"/>
      <c r="VLP17" s="42"/>
      <c r="VMO17" s="42"/>
      <c r="VNN17" s="42"/>
      <c r="VOM17" s="42"/>
      <c r="VPL17" s="42"/>
      <c r="VQK17" s="42"/>
      <c r="VRJ17" s="42"/>
      <c r="VSI17" s="42"/>
      <c r="VTH17" s="42"/>
      <c r="VUG17" s="42"/>
      <c r="VVF17" s="42"/>
      <c r="VWE17" s="42"/>
      <c r="VXD17" s="42"/>
      <c r="VYC17" s="42"/>
      <c r="VZB17" s="42"/>
      <c r="WAA17" s="42"/>
      <c r="WAZ17" s="42"/>
      <c r="WBY17" s="42"/>
      <c r="WCX17" s="42"/>
      <c r="WDW17" s="42"/>
      <c r="WEV17" s="42"/>
      <c r="WFU17" s="42"/>
      <c r="WGT17" s="42"/>
      <c r="WHS17" s="42"/>
      <c r="WIR17" s="42"/>
      <c r="WJQ17" s="42"/>
      <c r="WKP17" s="42"/>
      <c r="WLO17" s="42"/>
      <c r="WMN17" s="42"/>
      <c r="WNM17" s="42"/>
      <c r="WOL17" s="42"/>
      <c r="WPK17" s="42"/>
      <c r="WQJ17" s="42"/>
      <c r="WRI17" s="42"/>
      <c r="WSH17" s="42"/>
      <c r="WTG17" s="42"/>
      <c r="WUF17" s="42"/>
      <c r="WVE17" s="42"/>
      <c r="WWD17" s="42"/>
      <c r="WXC17" s="42"/>
      <c r="WYB17" s="42"/>
      <c r="WZA17" s="42"/>
      <c r="WZZ17" s="42"/>
      <c r="XAY17" s="42"/>
      <c r="XBX17" s="42"/>
      <c r="XCW17" s="42"/>
      <c r="XDV17" s="42"/>
      <c r="XEU17" s="42"/>
    </row>
    <row r="18" spans="1:1000 1025:2025 2050:3050 3075:4075 4100:5100 5125:6125 6150:7150 7175:8175 8200:9200 9225:10225 10250:11250 11275:12275 12300:13300 13325:14325 14350:15350 15375:16375" ht="13.5" hidden="1">
      <c r="A18" s="123" t="s">
        <v>40</v>
      </c>
      <c r="B18" s="72">
        <v>8.1999999999999993</v>
      </c>
      <c r="C18" s="123">
        <v>0</v>
      </c>
      <c r="D18" s="123">
        <v>0</v>
      </c>
      <c r="E18" s="123">
        <v>0</v>
      </c>
      <c r="F18" s="123">
        <v>0</v>
      </c>
      <c r="G18" s="123">
        <v>0</v>
      </c>
      <c r="H18" s="123">
        <v>0</v>
      </c>
      <c r="I18" s="123">
        <v>0</v>
      </c>
      <c r="J18" s="123">
        <v>0</v>
      </c>
      <c r="K18" s="123">
        <v>0</v>
      </c>
      <c r="L18" s="123">
        <v>0</v>
      </c>
      <c r="M18" s="123">
        <v>0</v>
      </c>
      <c r="N18" s="123">
        <v>0</v>
      </c>
      <c r="O18" s="123">
        <v>0</v>
      </c>
      <c r="P18" s="123">
        <v>0</v>
      </c>
      <c r="Q18" s="123">
        <v>0</v>
      </c>
      <c r="R18" s="123">
        <v>0</v>
      </c>
      <c r="S18" s="123">
        <v>0</v>
      </c>
      <c r="T18" s="123">
        <v>4</v>
      </c>
      <c r="U18" s="123">
        <v>5.5</v>
      </c>
      <c r="V18" s="123">
        <v>2.5</v>
      </c>
      <c r="W18" s="123">
        <v>8.1999999999999993</v>
      </c>
      <c r="X18" s="123">
        <v>8.1999999999999993</v>
      </c>
      <c r="Y18" s="123">
        <v>8.1999999999999993</v>
      </c>
      <c r="Z18" s="123"/>
      <c r="AA18" s="123"/>
      <c r="AB18" s="123"/>
      <c r="AC18" s="123">
        <f>8</f>
        <v>8</v>
      </c>
      <c r="AD18" s="123"/>
      <c r="AX18" s="42"/>
      <c r="BW18" s="42"/>
      <c r="CV18" s="42"/>
      <c r="DU18" s="42"/>
      <c r="ET18" s="42"/>
      <c r="FS18" s="42"/>
      <c r="GR18" s="42"/>
      <c r="HQ18" s="42"/>
      <c r="IP18" s="42"/>
      <c r="JO18" s="42"/>
      <c r="KN18" s="42"/>
      <c r="LM18" s="42"/>
      <c r="ML18" s="42"/>
      <c r="NK18" s="42"/>
      <c r="OJ18" s="42"/>
      <c r="PI18" s="42"/>
      <c r="QH18" s="42"/>
      <c r="RG18" s="42"/>
      <c r="SF18" s="42"/>
      <c r="TE18" s="42"/>
      <c r="UD18" s="42"/>
      <c r="VC18" s="42"/>
      <c r="WB18" s="42"/>
      <c r="XA18" s="42"/>
      <c r="XZ18" s="42"/>
      <c r="YY18" s="42"/>
      <c r="ZX18" s="42"/>
      <c r="AAW18" s="42"/>
      <c r="ABV18" s="42"/>
      <c r="ACU18" s="42"/>
      <c r="ADT18" s="42"/>
      <c r="AES18" s="42"/>
      <c r="AFR18" s="42"/>
      <c r="AGQ18" s="42"/>
      <c r="AHP18" s="42"/>
      <c r="AIO18" s="42"/>
      <c r="AJN18" s="42"/>
      <c r="AKM18" s="42"/>
      <c r="ALL18" s="42"/>
      <c r="AMK18" s="42"/>
      <c r="ANJ18" s="42"/>
      <c r="AOI18" s="42"/>
      <c r="APH18" s="42"/>
      <c r="AQG18" s="42"/>
      <c r="ARF18" s="42"/>
      <c r="ASE18" s="42"/>
      <c r="ATD18" s="42"/>
      <c r="AUC18" s="42"/>
      <c r="AVB18" s="42"/>
      <c r="AWA18" s="42"/>
      <c r="AWZ18" s="42"/>
      <c r="AXY18" s="42"/>
      <c r="AYX18" s="42"/>
      <c r="AZW18" s="42"/>
      <c r="BAV18" s="42"/>
      <c r="BBU18" s="42"/>
      <c r="BCT18" s="42"/>
      <c r="BDS18" s="42"/>
      <c r="BER18" s="42"/>
      <c r="BFQ18" s="42"/>
      <c r="BGP18" s="42"/>
      <c r="BHO18" s="42"/>
      <c r="BIN18" s="42"/>
      <c r="BJM18" s="42"/>
      <c r="BKL18" s="42"/>
      <c r="BLK18" s="42"/>
      <c r="BMJ18" s="42"/>
      <c r="BNI18" s="42"/>
      <c r="BOH18" s="42"/>
      <c r="BPG18" s="42"/>
      <c r="BQF18" s="42"/>
      <c r="BRE18" s="42"/>
      <c r="BSD18" s="42"/>
      <c r="BTC18" s="42"/>
      <c r="BUB18" s="42"/>
      <c r="BVA18" s="42"/>
      <c r="BVZ18" s="42"/>
      <c r="BWY18" s="42"/>
      <c r="BXX18" s="42"/>
      <c r="BYW18" s="42"/>
      <c r="BZV18" s="42"/>
      <c r="CAU18" s="42"/>
      <c r="CBT18" s="42"/>
      <c r="CCS18" s="42"/>
      <c r="CDR18" s="42"/>
      <c r="CEQ18" s="42"/>
      <c r="CFP18" s="42"/>
      <c r="CGO18" s="42"/>
      <c r="CHN18" s="42"/>
      <c r="CIM18" s="42"/>
      <c r="CJL18" s="42"/>
      <c r="CKK18" s="42"/>
      <c r="CLJ18" s="42"/>
      <c r="CMI18" s="42"/>
      <c r="CNH18" s="42"/>
      <c r="COG18" s="42"/>
      <c r="CPF18" s="42"/>
      <c r="CQE18" s="42"/>
      <c r="CRD18" s="42"/>
      <c r="CSC18" s="42"/>
      <c r="CTB18" s="42"/>
      <c r="CUA18" s="42"/>
      <c r="CUZ18" s="42"/>
      <c r="CVY18" s="42"/>
      <c r="CWX18" s="42"/>
      <c r="CXW18" s="42"/>
      <c r="CYV18" s="42"/>
      <c r="CZU18" s="42"/>
      <c r="DAT18" s="42"/>
      <c r="DBS18" s="42"/>
      <c r="DCR18" s="42"/>
      <c r="DDQ18" s="42"/>
      <c r="DEP18" s="42"/>
      <c r="DFO18" s="42"/>
      <c r="DGN18" s="42"/>
      <c r="DHM18" s="42"/>
      <c r="DIL18" s="42"/>
      <c r="DJK18" s="42"/>
      <c r="DKJ18" s="42"/>
      <c r="DLI18" s="42"/>
      <c r="DMH18" s="42"/>
      <c r="DNG18" s="42"/>
      <c r="DOF18" s="42"/>
      <c r="DPE18" s="42"/>
      <c r="DQD18" s="42"/>
      <c r="DRC18" s="42"/>
      <c r="DSB18" s="42"/>
      <c r="DTA18" s="42"/>
      <c r="DTZ18" s="42"/>
      <c r="DUY18" s="42"/>
      <c r="DVX18" s="42"/>
      <c r="DWW18" s="42"/>
      <c r="DXV18" s="42"/>
      <c r="DYU18" s="42"/>
      <c r="DZT18" s="42"/>
      <c r="EAS18" s="42"/>
      <c r="EBR18" s="42"/>
      <c r="ECQ18" s="42"/>
      <c r="EDP18" s="42"/>
      <c r="EEO18" s="42"/>
      <c r="EFN18" s="42"/>
      <c r="EGM18" s="42"/>
      <c r="EHL18" s="42"/>
      <c r="EIK18" s="42"/>
      <c r="EJJ18" s="42"/>
      <c r="EKI18" s="42"/>
      <c r="ELH18" s="42"/>
      <c r="EMG18" s="42"/>
      <c r="ENF18" s="42"/>
      <c r="EOE18" s="42"/>
      <c r="EPD18" s="42"/>
      <c r="EQC18" s="42"/>
      <c r="ERB18" s="42"/>
      <c r="ESA18" s="42"/>
      <c r="ESZ18" s="42"/>
      <c r="ETY18" s="42"/>
      <c r="EUX18" s="42"/>
      <c r="EVW18" s="42"/>
      <c r="EWV18" s="42"/>
      <c r="EXU18" s="42"/>
      <c r="EYT18" s="42"/>
      <c r="EZS18" s="42"/>
      <c r="FAR18" s="42"/>
      <c r="FBQ18" s="42"/>
      <c r="FCP18" s="42"/>
      <c r="FDO18" s="42"/>
      <c r="FEN18" s="42"/>
      <c r="FFM18" s="42"/>
      <c r="FGL18" s="42"/>
      <c r="FHK18" s="42"/>
      <c r="FIJ18" s="42"/>
      <c r="FJI18" s="42"/>
      <c r="FKH18" s="42"/>
      <c r="FLG18" s="42"/>
      <c r="FMF18" s="42"/>
      <c r="FNE18" s="42"/>
      <c r="FOD18" s="42"/>
      <c r="FPC18" s="42"/>
      <c r="FQB18" s="42"/>
      <c r="FRA18" s="42"/>
      <c r="FRZ18" s="42"/>
      <c r="FSY18" s="42"/>
      <c r="FTX18" s="42"/>
      <c r="FUW18" s="42"/>
      <c r="FVV18" s="42"/>
      <c r="FWU18" s="42"/>
      <c r="FXT18" s="42"/>
      <c r="FYS18" s="42"/>
      <c r="FZR18" s="42"/>
      <c r="GAQ18" s="42"/>
      <c r="GBP18" s="42"/>
      <c r="GCO18" s="42"/>
      <c r="GDN18" s="42"/>
      <c r="GEM18" s="42"/>
      <c r="GFL18" s="42"/>
      <c r="GGK18" s="42"/>
      <c r="GHJ18" s="42"/>
      <c r="GII18" s="42"/>
      <c r="GJH18" s="42"/>
      <c r="GKG18" s="42"/>
      <c r="GLF18" s="42"/>
      <c r="GME18" s="42"/>
      <c r="GND18" s="42"/>
      <c r="GOC18" s="42"/>
      <c r="GPB18" s="42"/>
      <c r="GQA18" s="42"/>
      <c r="GQZ18" s="42"/>
      <c r="GRY18" s="42"/>
      <c r="GSX18" s="42"/>
      <c r="GTW18" s="42"/>
      <c r="GUV18" s="42"/>
      <c r="GVU18" s="42"/>
      <c r="GWT18" s="42"/>
      <c r="GXS18" s="42"/>
      <c r="GYR18" s="42"/>
      <c r="GZQ18" s="42"/>
      <c r="HAP18" s="42"/>
      <c r="HBO18" s="42"/>
      <c r="HCN18" s="42"/>
      <c r="HDM18" s="42"/>
      <c r="HEL18" s="42"/>
      <c r="HFK18" s="42"/>
      <c r="HGJ18" s="42"/>
      <c r="HHI18" s="42"/>
      <c r="HIH18" s="42"/>
      <c r="HJG18" s="42"/>
      <c r="HKF18" s="42"/>
      <c r="HLE18" s="42"/>
      <c r="HMD18" s="42"/>
      <c r="HNC18" s="42"/>
      <c r="HOB18" s="42"/>
      <c r="HPA18" s="42"/>
      <c r="HPZ18" s="42"/>
      <c r="HQY18" s="42"/>
      <c r="HRX18" s="42"/>
      <c r="HSW18" s="42"/>
      <c r="HTV18" s="42"/>
      <c r="HUU18" s="42"/>
      <c r="HVT18" s="42"/>
      <c r="HWS18" s="42"/>
      <c r="HXR18" s="42"/>
      <c r="HYQ18" s="42"/>
      <c r="HZP18" s="42"/>
      <c r="IAO18" s="42"/>
      <c r="IBN18" s="42"/>
      <c r="ICM18" s="42"/>
      <c r="IDL18" s="42"/>
      <c r="IEK18" s="42"/>
      <c r="IFJ18" s="42"/>
      <c r="IGI18" s="42"/>
      <c r="IHH18" s="42"/>
      <c r="IIG18" s="42"/>
      <c r="IJF18" s="42"/>
      <c r="IKE18" s="42"/>
      <c r="ILD18" s="42"/>
      <c r="IMC18" s="42"/>
      <c r="INB18" s="42"/>
      <c r="IOA18" s="42"/>
      <c r="IOZ18" s="42"/>
      <c r="IPY18" s="42"/>
      <c r="IQX18" s="42"/>
      <c r="IRW18" s="42"/>
      <c r="ISV18" s="42"/>
      <c r="ITU18" s="42"/>
      <c r="IUT18" s="42"/>
      <c r="IVS18" s="42"/>
      <c r="IWR18" s="42"/>
      <c r="IXQ18" s="42"/>
      <c r="IYP18" s="42"/>
      <c r="IZO18" s="42"/>
      <c r="JAN18" s="42"/>
      <c r="JBM18" s="42"/>
      <c r="JCL18" s="42"/>
      <c r="JDK18" s="42"/>
      <c r="JEJ18" s="42"/>
      <c r="JFI18" s="42"/>
      <c r="JGH18" s="42"/>
      <c r="JHG18" s="42"/>
      <c r="JIF18" s="42"/>
      <c r="JJE18" s="42"/>
      <c r="JKD18" s="42"/>
      <c r="JLC18" s="42"/>
      <c r="JMB18" s="42"/>
      <c r="JNA18" s="42"/>
      <c r="JNZ18" s="42"/>
      <c r="JOY18" s="42"/>
      <c r="JPX18" s="42"/>
      <c r="JQW18" s="42"/>
      <c r="JRV18" s="42"/>
      <c r="JSU18" s="42"/>
      <c r="JTT18" s="42"/>
      <c r="JUS18" s="42"/>
      <c r="JVR18" s="42"/>
      <c r="JWQ18" s="42"/>
      <c r="JXP18" s="42"/>
      <c r="JYO18" s="42"/>
      <c r="JZN18" s="42"/>
      <c r="KAM18" s="42"/>
      <c r="KBL18" s="42"/>
      <c r="KCK18" s="42"/>
      <c r="KDJ18" s="42"/>
      <c r="KEI18" s="42"/>
      <c r="KFH18" s="42"/>
      <c r="KGG18" s="42"/>
      <c r="KHF18" s="42"/>
      <c r="KIE18" s="42"/>
      <c r="KJD18" s="42"/>
      <c r="KKC18" s="42"/>
      <c r="KLB18" s="42"/>
      <c r="KMA18" s="42"/>
      <c r="KMZ18" s="42"/>
      <c r="KNY18" s="42"/>
      <c r="KOX18" s="42"/>
      <c r="KPW18" s="42"/>
      <c r="KQV18" s="42"/>
      <c r="KRU18" s="42"/>
      <c r="KST18" s="42"/>
      <c r="KTS18" s="42"/>
      <c r="KUR18" s="42"/>
      <c r="KVQ18" s="42"/>
      <c r="KWP18" s="42"/>
      <c r="KXO18" s="42"/>
      <c r="KYN18" s="42"/>
      <c r="KZM18" s="42"/>
      <c r="LAL18" s="42"/>
      <c r="LBK18" s="42"/>
      <c r="LCJ18" s="42"/>
      <c r="LDI18" s="42"/>
      <c r="LEH18" s="42"/>
      <c r="LFG18" s="42"/>
      <c r="LGF18" s="42"/>
      <c r="LHE18" s="42"/>
      <c r="LID18" s="42"/>
      <c r="LJC18" s="42"/>
      <c r="LKB18" s="42"/>
      <c r="LLA18" s="42"/>
      <c r="LLZ18" s="42"/>
      <c r="LMY18" s="42"/>
      <c r="LNX18" s="42"/>
      <c r="LOW18" s="42"/>
      <c r="LPV18" s="42"/>
      <c r="LQU18" s="42"/>
      <c r="LRT18" s="42"/>
      <c r="LSS18" s="42"/>
      <c r="LTR18" s="42"/>
      <c r="LUQ18" s="42"/>
      <c r="LVP18" s="42"/>
      <c r="LWO18" s="42"/>
      <c r="LXN18" s="42"/>
      <c r="LYM18" s="42"/>
      <c r="LZL18" s="42"/>
      <c r="MAK18" s="42"/>
      <c r="MBJ18" s="42"/>
      <c r="MCI18" s="42"/>
      <c r="MDH18" s="42"/>
      <c r="MEG18" s="42"/>
      <c r="MFF18" s="42"/>
      <c r="MGE18" s="42"/>
      <c r="MHD18" s="42"/>
      <c r="MIC18" s="42"/>
      <c r="MJB18" s="42"/>
      <c r="MKA18" s="42"/>
      <c r="MKZ18" s="42"/>
      <c r="MLY18" s="42"/>
      <c r="MMX18" s="42"/>
      <c r="MNW18" s="42"/>
      <c r="MOV18" s="42"/>
      <c r="MPU18" s="42"/>
      <c r="MQT18" s="42"/>
      <c r="MRS18" s="42"/>
      <c r="MSR18" s="42"/>
      <c r="MTQ18" s="42"/>
      <c r="MUP18" s="42"/>
      <c r="MVO18" s="42"/>
      <c r="MWN18" s="42"/>
      <c r="MXM18" s="42"/>
      <c r="MYL18" s="42"/>
      <c r="MZK18" s="42"/>
      <c r="NAJ18" s="42"/>
      <c r="NBI18" s="42"/>
      <c r="NCH18" s="42"/>
      <c r="NDG18" s="42"/>
      <c r="NEF18" s="42"/>
      <c r="NFE18" s="42"/>
      <c r="NGD18" s="42"/>
      <c r="NHC18" s="42"/>
      <c r="NIB18" s="42"/>
      <c r="NJA18" s="42"/>
      <c r="NJZ18" s="42"/>
      <c r="NKY18" s="42"/>
      <c r="NLX18" s="42"/>
      <c r="NMW18" s="42"/>
      <c r="NNV18" s="42"/>
      <c r="NOU18" s="42"/>
      <c r="NPT18" s="42"/>
      <c r="NQS18" s="42"/>
      <c r="NRR18" s="42"/>
      <c r="NSQ18" s="42"/>
      <c r="NTP18" s="42"/>
      <c r="NUO18" s="42"/>
      <c r="NVN18" s="42"/>
      <c r="NWM18" s="42"/>
      <c r="NXL18" s="42"/>
      <c r="NYK18" s="42"/>
      <c r="NZJ18" s="42"/>
      <c r="OAI18" s="42"/>
      <c r="OBH18" s="42"/>
      <c r="OCG18" s="42"/>
      <c r="ODF18" s="42"/>
      <c r="OEE18" s="42"/>
      <c r="OFD18" s="42"/>
      <c r="OGC18" s="42"/>
      <c r="OHB18" s="42"/>
      <c r="OIA18" s="42"/>
      <c r="OIZ18" s="42"/>
      <c r="OJY18" s="42"/>
      <c r="OKX18" s="42"/>
      <c r="OLW18" s="42"/>
      <c r="OMV18" s="42"/>
      <c r="ONU18" s="42"/>
      <c r="OOT18" s="42"/>
      <c r="OPS18" s="42"/>
      <c r="OQR18" s="42"/>
      <c r="ORQ18" s="42"/>
      <c r="OSP18" s="42"/>
      <c r="OTO18" s="42"/>
      <c r="OUN18" s="42"/>
      <c r="OVM18" s="42"/>
      <c r="OWL18" s="42"/>
      <c r="OXK18" s="42"/>
      <c r="OYJ18" s="42"/>
      <c r="OZI18" s="42"/>
      <c r="PAH18" s="42"/>
      <c r="PBG18" s="42"/>
      <c r="PCF18" s="42"/>
      <c r="PDE18" s="42"/>
      <c r="PED18" s="42"/>
      <c r="PFC18" s="42"/>
      <c r="PGB18" s="42"/>
      <c r="PHA18" s="42"/>
      <c r="PHZ18" s="42"/>
      <c r="PIY18" s="42"/>
      <c r="PJX18" s="42"/>
      <c r="PKW18" s="42"/>
      <c r="PLV18" s="42"/>
      <c r="PMU18" s="42"/>
      <c r="PNT18" s="42"/>
      <c r="POS18" s="42"/>
      <c r="PPR18" s="42"/>
      <c r="PQQ18" s="42"/>
      <c r="PRP18" s="42"/>
      <c r="PSO18" s="42"/>
      <c r="PTN18" s="42"/>
      <c r="PUM18" s="42"/>
      <c r="PVL18" s="42"/>
      <c r="PWK18" s="42"/>
      <c r="PXJ18" s="42"/>
      <c r="PYI18" s="42"/>
      <c r="PZH18" s="42"/>
      <c r="QAG18" s="42"/>
      <c r="QBF18" s="42"/>
      <c r="QCE18" s="42"/>
      <c r="QDD18" s="42"/>
      <c r="QEC18" s="42"/>
      <c r="QFB18" s="42"/>
      <c r="QGA18" s="42"/>
      <c r="QGZ18" s="42"/>
      <c r="QHY18" s="42"/>
      <c r="QIX18" s="42"/>
      <c r="QJW18" s="42"/>
      <c r="QKV18" s="42"/>
      <c r="QLU18" s="42"/>
      <c r="QMT18" s="42"/>
      <c r="QNS18" s="42"/>
      <c r="QOR18" s="42"/>
      <c r="QPQ18" s="42"/>
      <c r="QQP18" s="42"/>
      <c r="QRO18" s="42"/>
      <c r="QSN18" s="42"/>
      <c r="QTM18" s="42"/>
      <c r="QUL18" s="42"/>
      <c r="QVK18" s="42"/>
      <c r="QWJ18" s="42"/>
      <c r="QXI18" s="42"/>
      <c r="QYH18" s="42"/>
      <c r="QZG18" s="42"/>
      <c r="RAF18" s="42"/>
      <c r="RBE18" s="42"/>
      <c r="RCD18" s="42"/>
      <c r="RDC18" s="42"/>
      <c r="REB18" s="42"/>
      <c r="RFA18" s="42"/>
      <c r="RFZ18" s="42"/>
      <c r="RGY18" s="42"/>
      <c r="RHX18" s="42"/>
      <c r="RIW18" s="42"/>
      <c r="RJV18" s="42"/>
      <c r="RKU18" s="42"/>
      <c r="RLT18" s="42"/>
      <c r="RMS18" s="42"/>
      <c r="RNR18" s="42"/>
      <c r="ROQ18" s="42"/>
      <c r="RPP18" s="42"/>
      <c r="RQO18" s="42"/>
      <c r="RRN18" s="42"/>
      <c r="RSM18" s="42"/>
      <c r="RTL18" s="42"/>
      <c r="RUK18" s="42"/>
      <c r="RVJ18" s="42"/>
      <c r="RWI18" s="42"/>
      <c r="RXH18" s="42"/>
      <c r="RYG18" s="42"/>
      <c r="RZF18" s="42"/>
      <c r="SAE18" s="42"/>
      <c r="SBD18" s="42"/>
      <c r="SCC18" s="42"/>
      <c r="SDB18" s="42"/>
      <c r="SEA18" s="42"/>
      <c r="SEZ18" s="42"/>
      <c r="SFY18" s="42"/>
      <c r="SGX18" s="42"/>
      <c r="SHW18" s="42"/>
      <c r="SIV18" s="42"/>
      <c r="SJU18" s="42"/>
      <c r="SKT18" s="42"/>
      <c r="SLS18" s="42"/>
      <c r="SMR18" s="42"/>
      <c r="SNQ18" s="42"/>
      <c r="SOP18" s="42"/>
      <c r="SPO18" s="42"/>
      <c r="SQN18" s="42"/>
      <c r="SRM18" s="42"/>
      <c r="SSL18" s="42"/>
      <c r="STK18" s="42"/>
      <c r="SUJ18" s="42"/>
      <c r="SVI18" s="42"/>
      <c r="SWH18" s="42"/>
      <c r="SXG18" s="42"/>
      <c r="SYF18" s="42"/>
      <c r="SZE18" s="42"/>
      <c r="TAD18" s="42"/>
      <c r="TBC18" s="42"/>
      <c r="TCB18" s="42"/>
      <c r="TDA18" s="42"/>
      <c r="TDZ18" s="42"/>
      <c r="TEY18" s="42"/>
      <c r="TFX18" s="42"/>
      <c r="TGW18" s="42"/>
      <c r="THV18" s="42"/>
      <c r="TIU18" s="42"/>
      <c r="TJT18" s="42"/>
      <c r="TKS18" s="42"/>
      <c r="TLR18" s="42"/>
      <c r="TMQ18" s="42"/>
      <c r="TNP18" s="42"/>
      <c r="TOO18" s="42"/>
      <c r="TPN18" s="42"/>
      <c r="TQM18" s="42"/>
      <c r="TRL18" s="42"/>
      <c r="TSK18" s="42"/>
      <c r="TTJ18" s="42"/>
      <c r="TUI18" s="42"/>
      <c r="TVH18" s="42"/>
      <c r="TWG18" s="42"/>
      <c r="TXF18" s="42"/>
      <c r="TYE18" s="42"/>
      <c r="TZD18" s="42"/>
      <c r="UAC18" s="42"/>
      <c r="UBB18" s="42"/>
      <c r="UCA18" s="42"/>
      <c r="UCZ18" s="42"/>
      <c r="UDY18" s="42"/>
      <c r="UEX18" s="42"/>
      <c r="UFW18" s="42"/>
      <c r="UGV18" s="42"/>
      <c r="UHU18" s="42"/>
      <c r="UIT18" s="42"/>
      <c r="UJS18" s="42"/>
      <c r="UKR18" s="42"/>
      <c r="ULQ18" s="42"/>
      <c r="UMP18" s="42"/>
      <c r="UNO18" s="42"/>
      <c r="UON18" s="42"/>
      <c r="UPM18" s="42"/>
      <c r="UQL18" s="42"/>
      <c r="URK18" s="42"/>
      <c r="USJ18" s="42"/>
      <c r="UTI18" s="42"/>
      <c r="UUH18" s="42"/>
      <c r="UVG18" s="42"/>
      <c r="UWF18" s="42"/>
      <c r="UXE18" s="42"/>
      <c r="UYD18" s="42"/>
      <c r="UZC18" s="42"/>
      <c r="VAB18" s="42"/>
      <c r="VBA18" s="42"/>
      <c r="VBZ18" s="42"/>
      <c r="VCY18" s="42"/>
      <c r="VDX18" s="42"/>
      <c r="VEW18" s="42"/>
      <c r="VFV18" s="42"/>
      <c r="VGU18" s="42"/>
      <c r="VHT18" s="42"/>
      <c r="VIS18" s="42"/>
      <c r="VJR18" s="42"/>
      <c r="VKQ18" s="42"/>
      <c r="VLP18" s="42"/>
      <c r="VMO18" s="42"/>
      <c r="VNN18" s="42"/>
      <c r="VOM18" s="42"/>
      <c r="VPL18" s="42"/>
      <c r="VQK18" s="42"/>
      <c r="VRJ18" s="42"/>
      <c r="VSI18" s="42"/>
      <c r="VTH18" s="42"/>
      <c r="VUG18" s="42"/>
      <c r="VVF18" s="42"/>
      <c r="VWE18" s="42"/>
      <c r="VXD18" s="42"/>
      <c r="VYC18" s="42"/>
      <c r="VZB18" s="42"/>
      <c r="WAA18" s="42"/>
      <c r="WAZ18" s="42"/>
      <c r="WBY18" s="42"/>
      <c r="WCX18" s="42"/>
      <c r="WDW18" s="42"/>
      <c r="WEV18" s="42"/>
      <c r="WFU18" s="42"/>
      <c r="WGT18" s="42"/>
      <c r="WHS18" s="42"/>
      <c r="WIR18" s="42"/>
      <c r="WJQ18" s="42"/>
      <c r="WKP18" s="42"/>
      <c r="WLO18" s="42"/>
      <c r="WMN18" s="42"/>
      <c r="WNM18" s="42"/>
      <c r="WOL18" s="42"/>
      <c r="WPK18" s="42"/>
      <c r="WQJ18" s="42"/>
      <c r="WRI18" s="42"/>
      <c r="WSH18" s="42"/>
      <c r="WTG18" s="42"/>
      <c r="WUF18" s="42"/>
      <c r="WVE18" s="42"/>
      <c r="WWD18" s="42"/>
      <c r="WXC18" s="42"/>
      <c r="WYB18" s="42"/>
      <c r="WZA18" s="42"/>
      <c r="WZZ18" s="42"/>
      <c r="XAY18" s="42"/>
      <c r="XBX18" s="42"/>
      <c r="XCW18" s="42"/>
      <c r="XDV18" s="42"/>
      <c r="XEU18" s="42"/>
    </row>
    <row r="19" spans="1:1000 1025:2025 2050:3050 3075:4075 4100:5100 5125:6125 6150:7150 7175:8175 8200:9200 9225:10225 10250:11250 11275:12275 12300:13300 13325:14325 14350:15350 15375:16375" ht="13.5" hidden="1">
      <c r="A19" s="123" t="s">
        <v>41</v>
      </c>
      <c r="B19" s="72">
        <v>5.6</v>
      </c>
      <c r="C19" s="123">
        <v>0</v>
      </c>
      <c r="D19" s="123">
        <v>0</v>
      </c>
      <c r="E19" s="123">
        <v>0</v>
      </c>
      <c r="F19" s="123">
        <v>0</v>
      </c>
      <c r="G19" s="123">
        <v>0</v>
      </c>
      <c r="H19" s="123">
        <v>0</v>
      </c>
      <c r="I19" s="123">
        <v>0</v>
      </c>
      <c r="J19" s="123">
        <v>0</v>
      </c>
      <c r="K19" s="123">
        <v>0</v>
      </c>
      <c r="L19" s="123">
        <v>0</v>
      </c>
      <c r="M19" s="123">
        <v>0</v>
      </c>
      <c r="N19" s="123">
        <v>0</v>
      </c>
      <c r="O19" s="123">
        <v>0</v>
      </c>
      <c r="P19" s="123">
        <v>0</v>
      </c>
      <c r="Q19" s="123">
        <v>0</v>
      </c>
      <c r="R19" s="123">
        <v>0</v>
      </c>
      <c r="S19" s="123">
        <v>0</v>
      </c>
      <c r="T19" s="123">
        <v>4</v>
      </c>
      <c r="U19" s="123">
        <v>5.5</v>
      </c>
      <c r="V19" s="123">
        <v>2.5</v>
      </c>
      <c r="W19" s="123">
        <v>5.6</v>
      </c>
      <c r="X19" s="123">
        <v>5.6</v>
      </c>
      <c r="Y19" s="123">
        <v>5.6</v>
      </c>
      <c r="Z19" s="123"/>
      <c r="AA19" s="123"/>
      <c r="AB19" s="123"/>
      <c r="AC19" s="123">
        <f>8</f>
        <v>8</v>
      </c>
      <c r="AD19" s="123"/>
      <c r="AX19" s="42"/>
      <c r="BW19" s="42"/>
      <c r="CV19" s="42"/>
      <c r="DU19" s="42"/>
      <c r="ET19" s="42"/>
      <c r="FS19" s="42"/>
      <c r="GR19" s="42"/>
      <c r="HQ19" s="42"/>
      <c r="IP19" s="42"/>
      <c r="JO19" s="42"/>
      <c r="KN19" s="42"/>
      <c r="LM19" s="42"/>
      <c r="ML19" s="42"/>
      <c r="NK19" s="42"/>
      <c r="OJ19" s="42"/>
      <c r="PI19" s="42"/>
      <c r="QH19" s="42"/>
      <c r="RG19" s="42"/>
      <c r="SF19" s="42"/>
      <c r="TE19" s="42"/>
      <c r="UD19" s="42"/>
      <c r="VC19" s="42"/>
      <c r="WB19" s="42"/>
      <c r="XA19" s="42"/>
      <c r="XZ19" s="42"/>
      <c r="YY19" s="42"/>
      <c r="ZX19" s="42"/>
      <c r="AAW19" s="42"/>
      <c r="ABV19" s="42"/>
      <c r="ACU19" s="42"/>
      <c r="ADT19" s="42"/>
      <c r="AES19" s="42"/>
      <c r="AFR19" s="42"/>
      <c r="AGQ19" s="42"/>
      <c r="AHP19" s="42"/>
      <c r="AIO19" s="42"/>
      <c r="AJN19" s="42"/>
      <c r="AKM19" s="42"/>
      <c r="ALL19" s="42"/>
      <c r="AMK19" s="42"/>
      <c r="ANJ19" s="42"/>
      <c r="AOI19" s="42"/>
      <c r="APH19" s="42"/>
      <c r="AQG19" s="42"/>
      <c r="ARF19" s="42"/>
      <c r="ASE19" s="42"/>
      <c r="ATD19" s="42"/>
      <c r="AUC19" s="42"/>
      <c r="AVB19" s="42"/>
      <c r="AWA19" s="42"/>
      <c r="AWZ19" s="42"/>
      <c r="AXY19" s="42"/>
      <c r="AYX19" s="42"/>
      <c r="AZW19" s="42"/>
      <c r="BAV19" s="42"/>
      <c r="BBU19" s="42"/>
      <c r="BCT19" s="42"/>
      <c r="BDS19" s="42"/>
      <c r="BER19" s="42"/>
      <c r="BFQ19" s="42"/>
      <c r="BGP19" s="42"/>
      <c r="BHO19" s="42"/>
      <c r="BIN19" s="42"/>
      <c r="BJM19" s="42"/>
      <c r="BKL19" s="42"/>
      <c r="BLK19" s="42"/>
      <c r="BMJ19" s="42"/>
      <c r="BNI19" s="42"/>
      <c r="BOH19" s="42"/>
      <c r="BPG19" s="42"/>
      <c r="BQF19" s="42"/>
      <c r="BRE19" s="42"/>
      <c r="BSD19" s="42"/>
      <c r="BTC19" s="42"/>
      <c r="BUB19" s="42"/>
      <c r="BVA19" s="42"/>
      <c r="BVZ19" s="42"/>
      <c r="BWY19" s="42"/>
      <c r="BXX19" s="42"/>
      <c r="BYW19" s="42"/>
      <c r="BZV19" s="42"/>
      <c r="CAU19" s="42"/>
      <c r="CBT19" s="42"/>
      <c r="CCS19" s="42"/>
      <c r="CDR19" s="42"/>
      <c r="CEQ19" s="42"/>
      <c r="CFP19" s="42"/>
      <c r="CGO19" s="42"/>
      <c r="CHN19" s="42"/>
      <c r="CIM19" s="42"/>
      <c r="CJL19" s="42"/>
      <c r="CKK19" s="42"/>
      <c r="CLJ19" s="42"/>
      <c r="CMI19" s="42"/>
      <c r="CNH19" s="42"/>
      <c r="COG19" s="42"/>
      <c r="CPF19" s="42"/>
      <c r="CQE19" s="42"/>
      <c r="CRD19" s="42"/>
      <c r="CSC19" s="42"/>
      <c r="CTB19" s="42"/>
      <c r="CUA19" s="42"/>
      <c r="CUZ19" s="42"/>
      <c r="CVY19" s="42"/>
      <c r="CWX19" s="42"/>
      <c r="CXW19" s="42"/>
      <c r="CYV19" s="42"/>
      <c r="CZU19" s="42"/>
      <c r="DAT19" s="42"/>
      <c r="DBS19" s="42"/>
      <c r="DCR19" s="42"/>
      <c r="DDQ19" s="42"/>
      <c r="DEP19" s="42"/>
      <c r="DFO19" s="42"/>
      <c r="DGN19" s="42"/>
      <c r="DHM19" s="42"/>
      <c r="DIL19" s="42"/>
      <c r="DJK19" s="42"/>
      <c r="DKJ19" s="42"/>
      <c r="DLI19" s="42"/>
      <c r="DMH19" s="42"/>
      <c r="DNG19" s="42"/>
      <c r="DOF19" s="42"/>
      <c r="DPE19" s="42"/>
      <c r="DQD19" s="42"/>
      <c r="DRC19" s="42"/>
      <c r="DSB19" s="42"/>
      <c r="DTA19" s="42"/>
      <c r="DTZ19" s="42"/>
      <c r="DUY19" s="42"/>
      <c r="DVX19" s="42"/>
      <c r="DWW19" s="42"/>
      <c r="DXV19" s="42"/>
      <c r="DYU19" s="42"/>
      <c r="DZT19" s="42"/>
      <c r="EAS19" s="42"/>
      <c r="EBR19" s="42"/>
      <c r="ECQ19" s="42"/>
      <c r="EDP19" s="42"/>
      <c r="EEO19" s="42"/>
      <c r="EFN19" s="42"/>
      <c r="EGM19" s="42"/>
      <c r="EHL19" s="42"/>
      <c r="EIK19" s="42"/>
      <c r="EJJ19" s="42"/>
      <c r="EKI19" s="42"/>
      <c r="ELH19" s="42"/>
      <c r="EMG19" s="42"/>
      <c r="ENF19" s="42"/>
      <c r="EOE19" s="42"/>
      <c r="EPD19" s="42"/>
      <c r="EQC19" s="42"/>
      <c r="ERB19" s="42"/>
      <c r="ESA19" s="42"/>
      <c r="ESZ19" s="42"/>
      <c r="ETY19" s="42"/>
      <c r="EUX19" s="42"/>
      <c r="EVW19" s="42"/>
      <c r="EWV19" s="42"/>
      <c r="EXU19" s="42"/>
      <c r="EYT19" s="42"/>
      <c r="EZS19" s="42"/>
      <c r="FAR19" s="42"/>
      <c r="FBQ19" s="42"/>
      <c r="FCP19" s="42"/>
      <c r="FDO19" s="42"/>
      <c r="FEN19" s="42"/>
      <c r="FFM19" s="42"/>
      <c r="FGL19" s="42"/>
      <c r="FHK19" s="42"/>
      <c r="FIJ19" s="42"/>
      <c r="FJI19" s="42"/>
      <c r="FKH19" s="42"/>
      <c r="FLG19" s="42"/>
      <c r="FMF19" s="42"/>
      <c r="FNE19" s="42"/>
      <c r="FOD19" s="42"/>
      <c r="FPC19" s="42"/>
      <c r="FQB19" s="42"/>
      <c r="FRA19" s="42"/>
      <c r="FRZ19" s="42"/>
      <c r="FSY19" s="42"/>
      <c r="FTX19" s="42"/>
      <c r="FUW19" s="42"/>
      <c r="FVV19" s="42"/>
      <c r="FWU19" s="42"/>
      <c r="FXT19" s="42"/>
      <c r="FYS19" s="42"/>
      <c r="FZR19" s="42"/>
      <c r="GAQ19" s="42"/>
      <c r="GBP19" s="42"/>
      <c r="GCO19" s="42"/>
      <c r="GDN19" s="42"/>
      <c r="GEM19" s="42"/>
      <c r="GFL19" s="42"/>
      <c r="GGK19" s="42"/>
      <c r="GHJ19" s="42"/>
      <c r="GII19" s="42"/>
      <c r="GJH19" s="42"/>
      <c r="GKG19" s="42"/>
      <c r="GLF19" s="42"/>
      <c r="GME19" s="42"/>
      <c r="GND19" s="42"/>
      <c r="GOC19" s="42"/>
      <c r="GPB19" s="42"/>
      <c r="GQA19" s="42"/>
      <c r="GQZ19" s="42"/>
      <c r="GRY19" s="42"/>
      <c r="GSX19" s="42"/>
      <c r="GTW19" s="42"/>
      <c r="GUV19" s="42"/>
      <c r="GVU19" s="42"/>
      <c r="GWT19" s="42"/>
      <c r="GXS19" s="42"/>
      <c r="GYR19" s="42"/>
      <c r="GZQ19" s="42"/>
      <c r="HAP19" s="42"/>
      <c r="HBO19" s="42"/>
      <c r="HCN19" s="42"/>
      <c r="HDM19" s="42"/>
      <c r="HEL19" s="42"/>
      <c r="HFK19" s="42"/>
      <c r="HGJ19" s="42"/>
      <c r="HHI19" s="42"/>
      <c r="HIH19" s="42"/>
      <c r="HJG19" s="42"/>
      <c r="HKF19" s="42"/>
      <c r="HLE19" s="42"/>
      <c r="HMD19" s="42"/>
      <c r="HNC19" s="42"/>
      <c r="HOB19" s="42"/>
      <c r="HPA19" s="42"/>
      <c r="HPZ19" s="42"/>
      <c r="HQY19" s="42"/>
      <c r="HRX19" s="42"/>
      <c r="HSW19" s="42"/>
      <c r="HTV19" s="42"/>
      <c r="HUU19" s="42"/>
      <c r="HVT19" s="42"/>
      <c r="HWS19" s="42"/>
      <c r="HXR19" s="42"/>
      <c r="HYQ19" s="42"/>
      <c r="HZP19" s="42"/>
      <c r="IAO19" s="42"/>
      <c r="IBN19" s="42"/>
      <c r="ICM19" s="42"/>
      <c r="IDL19" s="42"/>
      <c r="IEK19" s="42"/>
      <c r="IFJ19" s="42"/>
      <c r="IGI19" s="42"/>
      <c r="IHH19" s="42"/>
      <c r="IIG19" s="42"/>
      <c r="IJF19" s="42"/>
      <c r="IKE19" s="42"/>
      <c r="ILD19" s="42"/>
      <c r="IMC19" s="42"/>
      <c r="INB19" s="42"/>
      <c r="IOA19" s="42"/>
      <c r="IOZ19" s="42"/>
      <c r="IPY19" s="42"/>
      <c r="IQX19" s="42"/>
      <c r="IRW19" s="42"/>
      <c r="ISV19" s="42"/>
      <c r="ITU19" s="42"/>
      <c r="IUT19" s="42"/>
      <c r="IVS19" s="42"/>
      <c r="IWR19" s="42"/>
      <c r="IXQ19" s="42"/>
      <c r="IYP19" s="42"/>
      <c r="IZO19" s="42"/>
      <c r="JAN19" s="42"/>
      <c r="JBM19" s="42"/>
      <c r="JCL19" s="42"/>
      <c r="JDK19" s="42"/>
      <c r="JEJ19" s="42"/>
      <c r="JFI19" s="42"/>
      <c r="JGH19" s="42"/>
      <c r="JHG19" s="42"/>
      <c r="JIF19" s="42"/>
      <c r="JJE19" s="42"/>
      <c r="JKD19" s="42"/>
      <c r="JLC19" s="42"/>
      <c r="JMB19" s="42"/>
      <c r="JNA19" s="42"/>
      <c r="JNZ19" s="42"/>
      <c r="JOY19" s="42"/>
      <c r="JPX19" s="42"/>
      <c r="JQW19" s="42"/>
      <c r="JRV19" s="42"/>
      <c r="JSU19" s="42"/>
      <c r="JTT19" s="42"/>
      <c r="JUS19" s="42"/>
      <c r="JVR19" s="42"/>
      <c r="JWQ19" s="42"/>
      <c r="JXP19" s="42"/>
      <c r="JYO19" s="42"/>
      <c r="JZN19" s="42"/>
      <c r="KAM19" s="42"/>
      <c r="KBL19" s="42"/>
      <c r="KCK19" s="42"/>
      <c r="KDJ19" s="42"/>
      <c r="KEI19" s="42"/>
      <c r="KFH19" s="42"/>
      <c r="KGG19" s="42"/>
      <c r="KHF19" s="42"/>
      <c r="KIE19" s="42"/>
      <c r="KJD19" s="42"/>
      <c r="KKC19" s="42"/>
      <c r="KLB19" s="42"/>
      <c r="KMA19" s="42"/>
      <c r="KMZ19" s="42"/>
      <c r="KNY19" s="42"/>
      <c r="KOX19" s="42"/>
      <c r="KPW19" s="42"/>
      <c r="KQV19" s="42"/>
      <c r="KRU19" s="42"/>
      <c r="KST19" s="42"/>
      <c r="KTS19" s="42"/>
      <c r="KUR19" s="42"/>
      <c r="KVQ19" s="42"/>
      <c r="KWP19" s="42"/>
      <c r="KXO19" s="42"/>
      <c r="KYN19" s="42"/>
      <c r="KZM19" s="42"/>
      <c r="LAL19" s="42"/>
      <c r="LBK19" s="42"/>
      <c r="LCJ19" s="42"/>
      <c r="LDI19" s="42"/>
      <c r="LEH19" s="42"/>
      <c r="LFG19" s="42"/>
      <c r="LGF19" s="42"/>
      <c r="LHE19" s="42"/>
      <c r="LID19" s="42"/>
      <c r="LJC19" s="42"/>
      <c r="LKB19" s="42"/>
      <c r="LLA19" s="42"/>
      <c r="LLZ19" s="42"/>
      <c r="LMY19" s="42"/>
      <c r="LNX19" s="42"/>
      <c r="LOW19" s="42"/>
      <c r="LPV19" s="42"/>
      <c r="LQU19" s="42"/>
      <c r="LRT19" s="42"/>
      <c r="LSS19" s="42"/>
      <c r="LTR19" s="42"/>
      <c r="LUQ19" s="42"/>
      <c r="LVP19" s="42"/>
      <c r="LWO19" s="42"/>
      <c r="LXN19" s="42"/>
      <c r="LYM19" s="42"/>
      <c r="LZL19" s="42"/>
      <c r="MAK19" s="42"/>
      <c r="MBJ19" s="42"/>
      <c r="MCI19" s="42"/>
      <c r="MDH19" s="42"/>
      <c r="MEG19" s="42"/>
      <c r="MFF19" s="42"/>
      <c r="MGE19" s="42"/>
      <c r="MHD19" s="42"/>
      <c r="MIC19" s="42"/>
      <c r="MJB19" s="42"/>
      <c r="MKA19" s="42"/>
      <c r="MKZ19" s="42"/>
      <c r="MLY19" s="42"/>
      <c r="MMX19" s="42"/>
      <c r="MNW19" s="42"/>
      <c r="MOV19" s="42"/>
      <c r="MPU19" s="42"/>
      <c r="MQT19" s="42"/>
      <c r="MRS19" s="42"/>
      <c r="MSR19" s="42"/>
      <c r="MTQ19" s="42"/>
      <c r="MUP19" s="42"/>
      <c r="MVO19" s="42"/>
      <c r="MWN19" s="42"/>
      <c r="MXM19" s="42"/>
      <c r="MYL19" s="42"/>
      <c r="MZK19" s="42"/>
      <c r="NAJ19" s="42"/>
      <c r="NBI19" s="42"/>
      <c r="NCH19" s="42"/>
      <c r="NDG19" s="42"/>
      <c r="NEF19" s="42"/>
      <c r="NFE19" s="42"/>
      <c r="NGD19" s="42"/>
      <c r="NHC19" s="42"/>
      <c r="NIB19" s="42"/>
      <c r="NJA19" s="42"/>
      <c r="NJZ19" s="42"/>
      <c r="NKY19" s="42"/>
      <c r="NLX19" s="42"/>
      <c r="NMW19" s="42"/>
      <c r="NNV19" s="42"/>
      <c r="NOU19" s="42"/>
      <c r="NPT19" s="42"/>
      <c r="NQS19" s="42"/>
      <c r="NRR19" s="42"/>
      <c r="NSQ19" s="42"/>
      <c r="NTP19" s="42"/>
      <c r="NUO19" s="42"/>
      <c r="NVN19" s="42"/>
      <c r="NWM19" s="42"/>
      <c r="NXL19" s="42"/>
      <c r="NYK19" s="42"/>
      <c r="NZJ19" s="42"/>
      <c r="OAI19" s="42"/>
      <c r="OBH19" s="42"/>
      <c r="OCG19" s="42"/>
      <c r="ODF19" s="42"/>
      <c r="OEE19" s="42"/>
      <c r="OFD19" s="42"/>
      <c r="OGC19" s="42"/>
      <c r="OHB19" s="42"/>
      <c r="OIA19" s="42"/>
      <c r="OIZ19" s="42"/>
      <c r="OJY19" s="42"/>
      <c r="OKX19" s="42"/>
      <c r="OLW19" s="42"/>
      <c r="OMV19" s="42"/>
      <c r="ONU19" s="42"/>
      <c r="OOT19" s="42"/>
      <c r="OPS19" s="42"/>
      <c r="OQR19" s="42"/>
      <c r="ORQ19" s="42"/>
      <c r="OSP19" s="42"/>
      <c r="OTO19" s="42"/>
      <c r="OUN19" s="42"/>
      <c r="OVM19" s="42"/>
      <c r="OWL19" s="42"/>
      <c r="OXK19" s="42"/>
      <c r="OYJ19" s="42"/>
      <c r="OZI19" s="42"/>
      <c r="PAH19" s="42"/>
      <c r="PBG19" s="42"/>
      <c r="PCF19" s="42"/>
      <c r="PDE19" s="42"/>
      <c r="PED19" s="42"/>
      <c r="PFC19" s="42"/>
      <c r="PGB19" s="42"/>
      <c r="PHA19" s="42"/>
      <c r="PHZ19" s="42"/>
      <c r="PIY19" s="42"/>
      <c r="PJX19" s="42"/>
      <c r="PKW19" s="42"/>
      <c r="PLV19" s="42"/>
      <c r="PMU19" s="42"/>
      <c r="PNT19" s="42"/>
      <c r="POS19" s="42"/>
      <c r="PPR19" s="42"/>
      <c r="PQQ19" s="42"/>
      <c r="PRP19" s="42"/>
      <c r="PSO19" s="42"/>
      <c r="PTN19" s="42"/>
      <c r="PUM19" s="42"/>
      <c r="PVL19" s="42"/>
      <c r="PWK19" s="42"/>
      <c r="PXJ19" s="42"/>
      <c r="PYI19" s="42"/>
      <c r="PZH19" s="42"/>
      <c r="QAG19" s="42"/>
      <c r="QBF19" s="42"/>
      <c r="QCE19" s="42"/>
      <c r="QDD19" s="42"/>
      <c r="QEC19" s="42"/>
      <c r="QFB19" s="42"/>
      <c r="QGA19" s="42"/>
      <c r="QGZ19" s="42"/>
      <c r="QHY19" s="42"/>
      <c r="QIX19" s="42"/>
      <c r="QJW19" s="42"/>
      <c r="QKV19" s="42"/>
      <c r="QLU19" s="42"/>
      <c r="QMT19" s="42"/>
      <c r="QNS19" s="42"/>
      <c r="QOR19" s="42"/>
      <c r="QPQ19" s="42"/>
      <c r="QQP19" s="42"/>
      <c r="QRO19" s="42"/>
      <c r="QSN19" s="42"/>
      <c r="QTM19" s="42"/>
      <c r="QUL19" s="42"/>
      <c r="QVK19" s="42"/>
      <c r="QWJ19" s="42"/>
      <c r="QXI19" s="42"/>
      <c r="QYH19" s="42"/>
      <c r="QZG19" s="42"/>
      <c r="RAF19" s="42"/>
      <c r="RBE19" s="42"/>
      <c r="RCD19" s="42"/>
      <c r="RDC19" s="42"/>
      <c r="REB19" s="42"/>
      <c r="RFA19" s="42"/>
      <c r="RFZ19" s="42"/>
      <c r="RGY19" s="42"/>
      <c r="RHX19" s="42"/>
      <c r="RIW19" s="42"/>
      <c r="RJV19" s="42"/>
      <c r="RKU19" s="42"/>
      <c r="RLT19" s="42"/>
      <c r="RMS19" s="42"/>
      <c r="RNR19" s="42"/>
      <c r="ROQ19" s="42"/>
      <c r="RPP19" s="42"/>
      <c r="RQO19" s="42"/>
      <c r="RRN19" s="42"/>
      <c r="RSM19" s="42"/>
      <c r="RTL19" s="42"/>
      <c r="RUK19" s="42"/>
      <c r="RVJ19" s="42"/>
      <c r="RWI19" s="42"/>
      <c r="RXH19" s="42"/>
      <c r="RYG19" s="42"/>
      <c r="RZF19" s="42"/>
      <c r="SAE19" s="42"/>
      <c r="SBD19" s="42"/>
      <c r="SCC19" s="42"/>
      <c r="SDB19" s="42"/>
      <c r="SEA19" s="42"/>
      <c r="SEZ19" s="42"/>
      <c r="SFY19" s="42"/>
      <c r="SGX19" s="42"/>
      <c r="SHW19" s="42"/>
      <c r="SIV19" s="42"/>
      <c r="SJU19" s="42"/>
      <c r="SKT19" s="42"/>
      <c r="SLS19" s="42"/>
      <c r="SMR19" s="42"/>
      <c r="SNQ19" s="42"/>
      <c r="SOP19" s="42"/>
      <c r="SPO19" s="42"/>
      <c r="SQN19" s="42"/>
      <c r="SRM19" s="42"/>
      <c r="SSL19" s="42"/>
      <c r="STK19" s="42"/>
      <c r="SUJ19" s="42"/>
      <c r="SVI19" s="42"/>
      <c r="SWH19" s="42"/>
      <c r="SXG19" s="42"/>
      <c r="SYF19" s="42"/>
      <c r="SZE19" s="42"/>
      <c r="TAD19" s="42"/>
      <c r="TBC19" s="42"/>
      <c r="TCB19" s="42"/>
      <c r="TDA19" s="42"/>
      <c r="TDZ19" s="42"/>
      <c r="TEY19" s="42"/>
      <c r="TFX19" s="42"/>
      <c r="TGW19" s="42"/>
      <c r="THV19" s="42"/>
      <c r="TIU19" s="42"/>
      <c r="TJT19" s="42"/>
      <c r="TKS19" s="42"/>
      <c r="TLR19" s="42"/>
      <c r="TMQ19" s="42"/>
      <c r="TNP19" s="42"/>
      <c r="TOO19" s="42"/>
      <c r="TPN19" s="42"/>
      <c r="TQM19" s="42"/>
      <c r="TRL19" s="42"/>
      <c r="TSK19" s="42"/>
      <c r="TTJ19" s="42"/>
      <c r="TUI19" s="42"/>
      <c r="TVH19" s="42"/>
      <c r="TWG19" s="42"/>
      <c r="TXF19" s="42"/>
      <c r="TYE19" s="42"/>
      <c r="TZD19" s="42"/>
      <c r="UAC19" s="42"/>
      <c r="UBB19" s="42"/>
      <c r="UCA19" s="42"/>
      <c r="UCZ19" s="42"/>
      <c r="UDY19" s="42"/>
      <c r="UEX19" s="42"/>
      <c r="UFW19" s="42"/>
      <c r="UGV19" s="42"/>
      <c r="UHU19" s="42"/>
      <c r="UIT19" s="42"/>
      <c r="UJS19" s="42"/>
      <c r="UKR19" s="42"/>
      <c r="ULQ19" s="42"/>
      <c r="UMP19" s="42"/>
      <c r="UNO19" s="42"/>
      <c r="UON19" s="42"/>
      <c r="UPM19" s="42"/>
      <c r="UQL19" s="42"/>
      <c r="URK19" s="42"/>
      <c r="USJ19" s="42"/>
      <c r="UTI19" s="42"/>
      <c r="UUH19" s="42"/>
      <c r="UVG19" s="42"/>
      <c r="UWF19" s="42"/>
      <c r="UXE19" s="42"/>
      <c r="UYD19" s="42"/>
      <c r="UZC19" s="42"/>
      <c r="VAB19" s="42"/>
      <c r="VBA19" s="42"/>
      <c r="VBZ19" s="42"/>
      <c r="VCY19" s="42"/>
      <c r="VDX19" s="42"/>
      <c r="VEW19" s="42"/>
      <c r="VFV19" s="42"/>
      <c r="VGU19" s="42"/>
      <c r="VHT19" s="42"/>
      <c r="VIS19" s="42"/>
      <c r="VJR19" s="42"/>
      <c r="VKQ19" s="42"/>
      <c r="VLP19" s="42"/>
      <c r="VMO19" s="42"/>
      <c r="VNN19" s="42"/>
      <c r="VOM19" s="42"/>
      <c r="VPL19" s="42"/>
      <c r="VQK19" s="42"/>
      <c r="VRJ19" s="42"/>
      <c r="VSI19" s="42"/>
      <c r="VTH19" s="42"/>
      <c r="VUG19" s="42"/>
      <c r="VVF19" s="42"/>
      <c r="VWE19" s="42"/>
      <c r="VXD19" s="42"/>
      <c r="VYC19" s="42"/>
      <c r="VZB19" s="42"/>
      <c r="WAA19" s="42"/>
      <c r="WAZ19" s="42"/>
      <c r="WBY19" s="42"/>
      <c r="WCX19" s="42"/>
      <c r="WDW19" s="42"/>
      <c r="WEV19" s="42"/>
      <c r="WFU19" s="42"/>
      <c r="WGT19" s="42"/>
      <c r="WHS19" s="42"/>
      <c r="WIR19" s="42"/>
      <c r="WJQ19" s="42"/>
      <c r="WKP19" s="42"/>
      <c r="WLO19" s="42"/>
      <c r="WMN19" s="42"/>
      <c r="WNM19" s="42"/>
      <c r="WOL19" s="42"/>
      <c r="WPK19" s="42"/>
      <c r="WQJ19" s="42"/>
      <c r="WRI19" s="42"/>
      <c r="WSH19" s="42"/>
      <c r="WTG19" s="42"/>
      <c r="WUF19" s="42"/>
      <c r="WVE19" s="42"/>
      <c r="WWD19" s="42"/>
      <c r="WXC19" s="42"/>
      <c r="WYB19" s="42"/>
      <c r="WZA19" s="42"/>
      <c r="WZZ19" s="42"/>
      <c r="XAY19" s="42"/>
      <c r="XBX19" s="42"/>
      <c r="XCW19" s="42"/>
      <c r="XDV19" s="42"/>
      <c r="XEU19" s="42"/>
    </row>
    <row r="20" spans="1:1000 1025:2025 2050:3050 3075:4075 4100:5100 5125:6125 6150:7150 7175:8175 8200:9200 9225:10225 10250:11250 11275:12275 12300:13300 13325:14325 14350:15350 15375:16375" ht="13.5" hidden="1">
      <c r="A20" s="123" t="s">
        <v>42</v>
      </c>
      <c r="B20" s="72">
        <v>3.8</v>
      </c>
      <c r="C20" s="123">
        <v>0</v>
      </c>
      <c r="D20" s="123">
        <v>0</v>
      </c>
      <c r="E20" s="123">
        <v>0</v>
      </c>
      <c r="F20" s="123">
        <v>0</v>
      </c>
      <c r="G20" s="123">
        <v>0</v>
      </c>
      <c r="H20" s="123">
        <v>0</v>
      </c>
      <c r="I20" s="123">
        <v>0</v>
      </c>
      <c r="J20" s="123">
        <v>0</v>
      </c>
      <c r="K20" s="123">
        <v>0</v>
      </c>
      <c r="L20" s="123">
        <v>0</v>
      </c>
      <c r="M20" s="123">
        <v>0</v>
      </c>
      <c r="N20" s="123">
        <v>0</v>
      </c>
      <c r="O20" s="123">
        <v>0</v>
      </c>
      <c r="P20" s="123">
        <v>0</v>
      </c>
      <c r="Q20" s="123">
        <v>0</v>
      </c>
      <c r="R20" s="123">
        <v>0</v>
      </c>
      <c r="S20" s="123">
        <v>0</v>
      </c>
      <c r="T20" s="72">
        <v>4</v>
      </c>
      <c r="U20" s="72">
        <v>5.5</v>
      </c>
      <c r="V20" s="72">
        <v>2.5</v>
      </c>
      <c r="W20" s="72"/>
      <c r="X20" s="72">
        <v>3.8</v>
      </c>
      <c r="Y20" s="72"/>
      <c r="Z20" s="123">
        <v>2.5</v>
      </c>
      <c r="AA20" s="123">
        <v>4</v>
      </c>
      <c r="AB20" s="123">
        <v>5.5</v>
      </c>
      <c r="AC20" s="123"/>
      <c r="AD20" s="123"/>
      <c r="AX20" s="42"/>
      <c r="BW20" s="42"/>
      <c r="CV20" s="42"/>
      <c r="DU20" s="42"/>
      <c r="ET20" s="42"/>
      <c r="FS20" s="42"/>
      <c r="GR20" s="42"/>
      <c r="HQ20" s="42"/>
      <c r="IP20" s="42"/>
      <c r="JO20" s="42"/>
      <c r="KN20" s="42"/>
      <c r="LM20" s="42"/>
      <c r="ML20" s="42"/>
      <c r="NK20" s="42"/>
      <c r="OJ20" s="42"/>
      <c r="PI20" s="42"/>
      <c r="QH20" s="42"/>
      <c r="RG20" s="42"/>
      <c r="SF20" s="42"/>
      <c r="TE20" s="42"/>
      <c r="UD20" s="42"/>
      <c r="VC20" s="42"/>
      <c r="WB20" s="42"/>
      <c r="XA20" s="42"/>
      <c r="XZ20" s="42"/>
      <c r="YY20" s="42"/>
      <c r="ZX20" s="42"/>
      <c r="AAW20" s="42"/>
      <c r="ABV20" s="42"/>
      <c r="ACU20" s="42"/>
      <c r="ADT20" s="42"/>
      <c r="AES20" s="42"/>
      <c r="AFR20" s="42"/>
      <c r="AGQ20" s="42"/>
      <c r="AHP20" s="42"/>
      <c r="AIO20" s="42"/>
      <c r="AJN20" s="42"/>
      <c r="AKM20" s="42"/>
      <c r="ALL20" s="42"/>
      <c r="AMK20" s="42"/>
      <c r="ANJ20" s="42"/>
      <c r="AOI20" s="42"/>
      <c r="APH20" s="42"/>
      <c r="AQG20" s="42"/>
      <c r="ARF20" s="42"/>
      <c r="ASE20" s="42"/>
      <c r="ATD20" s="42"/>
      <c r="AUC20" s="42"/>
      <c r="AVB20" s="42"/>
      <c r="AWA20" s="42"/>
      <c r="AWZ20" s="42"/>
      <c r="AXY20" s="42"/>
      <c r="AYX20" s="42"/>
      <c r="AZW20" s="42"/>
      <c r="BAV20" s="42"/>
      <c r="BBU20" s="42"/>
      <c r="BCT20" s="42"/>
      <c r="BDS20" s="42"/>
      <c r="BER20" s="42"/>
      <c r="BFQ20" s="42"/>
      <c r="BGP20" s="42"/>
      <c r="BHO20" s="42"/>
      <c r="BIN20" s="42"/>
      <c r="BJM20" s="42"/>
      <c r="BKL20" s="42"/>
      <c r="BLK20" s="42"/>
      <c r="BMJ20" s="42"/>
      <c r="BNI20" s="42"/>
      <c r="BOH20" s="42"/>
      <c r="BPG20" s="42"/>
      <c r="BQF20" s="42"/>
      <c r="BRE20" s="42"/>
      <c r="BSD20" s="42"/>
      <c r="BTC20" s="42"/>
      <c r="BUB20" s="42"/>
      <c r="BVA20" s="42"/>
      <c r="BVZ20" s="42"/>
      <c r="BWY20" s="42"/>
      <c r="BXX20" s="42"/>
      <c r="BYW20" s="42"/>
      <c r="BZV20" s="42"/>
      <c r="CAU20" s="42"/>
      <c r="CBT20" s="42"/>
      <c r="CCS20" s="42"/>
      <c r="CDR20" s="42"/>
      <c r="CEQ20" s="42"/>
      <c r="CFP20" s="42"/>
      <c r="CGO20" s="42"/>
      <c r="CHN20" s="42"/>
      <c r="CIM20" s="42"/>
      <c r="CJL20" s="42"/>
      <c r="CKK20" s="42"/>
      <c r="CLJ20" s="42"/>
      <c r="CMI20" s="42"/>
      <c r="CNH20" s="42"/>
      <c r="COG20" s="42"/>
      <c r="CPF20" s="42"/>
      <c r="CQE20" s="42"/>
      <c r="CRD20" s="42"/>
      <c r="CSC20" s="42"/>
      <c r="CTB20" s="42"/>
      <c r="CUA20" s="42"/>
      <c r="CUZ20" s="42"/>
      <c r="CVY20" s="42"/>
      <c r="CWX20" s="42"/>
      <c r="CXW20" s="42"/>
      <c r="CYV20" s="42"/>
      <c r="CZU20" s="42"/>
      <c r="DAT20" s="42"/>
      <c r="DBS20" s="42"/>
      <c r="DCR20" s="42"/>
      <c r="DDQ20" s="42"/>
      <c r="DEP20" s="42"/>
      <c r="DFO20" s="42"/>
      <c r="DGN20" s="42"/>
      <c r="DHM20" s="42"/>
      <c r="DIL20" s="42"/>
      <c r="DJK20" s="42"/>
      <c r="DKJ20" s="42"/>
      <c r="DLI20" s="42"/>
      <c r="DMH20" s="42"/>
      <c r="DNG20" s="42"/>
      <c r="DOF20" s="42"/>
      <c r="DPE20" s="42"/>
      <c r="DQD20" s="42"/>
      <c r="DRC20" s="42"/>
      <c r="DSB20" s="42"/>
      <c r="DTA20" s="42"/>
      <c r="DTZ20" s="42"/>
      <c r="DUY20" s="42"/>
      <c r="DVX20" s="42"/>
      <c r="DWW20" s="42"/>
      <c r="DXV20" s="42"/>
      <c r="DYU20" s="42"/>
      <c r="DZT20" s="42"/>
      <c r="EAS20" s="42"/>
      <c r="EBR20" s="42"/>
      <c r="ECQ20" s="42"/>
      <c r="EDP20" s="42"/>
      <c r="EEO20" s="42"/>
      <c r="EFN20" s="42"/>
      <c r="EGM20" s="42"/>
      <c r="EHL20" s="42"/>
      <c r="EIK20" s="42"/>
      <c r="EJJ20" s="42"/>
      <c r="EKI20" s="42"/>
      <c r="ELH20" s="42"/>
      <c r="EMG20" s="42"/>
      <c r="ENF20" s="42"/>
      <c r="EOE20" s="42"/>
      <c r="EPD20" s="42"/>
      <c r="EQC20" s="42"/>
      <c r="ERB20" s="42"/>
      <c r="ESA20" s="42"/>
      <c r="ESZ20" s="42"/>
      <c r="ETY20" s="42"/>
      <c r="EUX20" s="42"/>
      <c r="EVW20" s="42"/>
      <c r="EWV20" s="42"/>
      <c r="EXU20" s="42"/>
      <c r="EYT20" s="42"/>
      <c r="EZS20" s="42"/>
      <c r="FAR20" s="42"/>
      <c r="FBQ20" s="42"/>
      <c r="FCP20" s="42"/>
      <c r="FDO20" s="42"/>
      <c r="FEN20" s="42"/>
      <c r="FFM20" s="42"/>
      <c r="FGL20" s="42"/>
      <c r="FHK20" s="42"/>
      <c r="FIJ20" s="42"/>
      <c r="FJI20" s="42"/>
      <c r="FKH20" s="42"/>
      <c r="FLG20" s="42"/>
      <c r="FMF20" s="42"/>
      <c r="FNE20" s="42"/>
      <c r="FOD20" s="42"/>
      <c r="FPC20" s="42"/>
      <c r="FQB20" s="42"/>
      <c r="FRA20" s="42"/>
      <c r="FRZ20" s="42"/>
      <c r="FSY20" s="42"/>
      <c r="FTX20" s="42"/>
      <c r="FUW20" s="42"/>
      <c r="FVV20" s="42"/>
      <c r="FWU20" s="42"/>
      <c r="FXT20" s="42"/>
      <c r="FYS20" s="42"/>
      <c r="FZR20" s="42"/>
      <c r="GAQ20" s="42"/>
      <c r="GBP20" s="42"/>
      <c r="GCO20" s="42"/>
      <c r="GDN20" s="42"/>
      <c r="GEM20" s="42"/>
      <c r="GFL20" s="42"/>
      <c r="GGK20" s="42"/>
      <c r="GHJ20" s="42"/>
      <c r="GII20" s="42"/>
      <c r="GJH20" s="42"/>
      <c r="GKG20" s="42"/>
      <c r="GLF20" s="42"/>
      <c r="GME20" s="42"/>
      <c r="GND20" s="42"/>
      <c r="GOC20" s="42"/>
      <c r="GPB20" s="42"/>
      <c r="GQA20" s="42"/>
      <c r="GQZ20" s="42"/>
      <c r="GRY20" s="42"/>
      <c r="GSX20" s="42"/>
      <c r="GTW20" s="42"/>
      <c r="GUV20" s="42"/>
      <c r="GVU20" s="42"/>
      <c r="GWT20" s="42"/>
      <c r="GXS20" s="42"/>
      <c r="GYR20" s="42"/>
      <c r="GZQ20" s="42"/>
      <c r="HAP20" s="42"/>
      <c r="HBO20" s="42"/>
      <c r="HCN20" s="42"/>
      <c r="HDM20" s="42"/>
      <c r="HEL20" s="42"/>
      <c r="HFK20" s="42"/>
      <c r="HGJ20" s="42"/>
      <c r="HHI20" s="42"/>
      <c r="HIH20" s="42"/>
      <c r="HJG20" s="42"/>
      <c r="HKF20" s="42"/>
      <c r="HLE20" s="42"/>
      <c r="HMD20" s="42"/>
      <c r="HNC20" s="42"/>
      <c r="HOB20" s="42"/>
      <c r="HPA20" s="42"/>
      <c r="HPZ20" s="42"/>
      <c r="HQY20" s="42"/>
      <c r="HRX20" s="42"/>
      <c r="HSW20" s="42"/>
      <c r="HTV20" s="42"/>
      <c r="HUU20" s="42"/>
      <c r="HVT20" s="42"/>
      <c r="HWS20" s="42"/>
      <c r="HXR20" s="42"/>
      <c r="HYQ20" s="42"/>
      <c r="HZP20" s="42"/>
      <c r="IAO20" s="42"/>
      <c r="IBN20" s="42"/>
      <c r="ICM20" s="42"/>
      <c r="IDL20" s="42"/>
      <c r="IEK20" s="42"/>
      <c r="IFJ20" s="42"/>
      <c r="IGI20" s="42"/>
      <c r="IHH20" s="42"/>
      <c r="IIG20" s="42"/>
      <c r="IJF20" s="42"/>
      <c r="IKE20" s="42"/>
      <c r="ILD20" s="42"/>
      <c r="IMC20" s="42"/>
      <c r="INB20" s="42"/>
      <c r="IOA20" s="42"/>
      <c r="IOZ20" s="42"/>
      <c r="IPY20" s="42"/>
      <c r="IQX20" s="42"/>
      <c r="IRW20" s="42"/>
      <c r="ISV20" s="42"/>
      <c r="ITU20" s="42"/>
      <c r="IUT20" s="42"/>
      <c r="IVS20" s="42"/>
      <c r="IWR20" s="42"/>
      <c r="IXQ20" s="42"/>
      <c r="IYP20" s="42"/>
      <c r="IZO20" s="42"/>
      <c r="JAN20" s="42"/>
      <c r="JBM20" s="42"/>
      <c r="JCL20" s="42"/>
      <c r="JDK20" s="42"/>
      <c r="JEJ20" s="42"/>
      <c r="JFI20" s="42"/>
      <c r="JGH20" s="42"/>
      <c r="JHG20" s="42"/>
      <c r="JIF20" s="42"/>
      <c r="JJE20" s="42"/>
      <c r="JKD20" s="42"/>
      <c r="JLC20" s="42"/>
      <c r="JMB20" s="42"/>
      <c r="JNA20" s="42"/>
      <c r="JNZ20" s="42"/>
      <c r="JOY20" s="42"/>
      <c r="JPX20" s="42"/>
      <c r="JQW20" s="42"/>
      <c r="JRV20" s="42"/>
      <c r="JSU20" s="42"/>
      <c r="JTT20" s="42"/>
      <c r="JUS20" s="42"/>
      <c r="JVR20" s="42"/>
      <c r="JWQ20" s="42"/>
      <c r="JXP20" s="42"/>
      <c r="JYO20" s="42"/>
      <c r="JZN20" s="42"/>
      <c r="KAM20" s="42"/>
      <c r="KBL20" s="42"/>
      <c r="KCK20" s="42"/>
      <c r="KDJ20" s="42"/>
      <c r="KEI20" s="42"/>
      <c r="KFH20" s="42"/>
      <c r="KGG20" s="42"/>
      <c r="KHF20" s="42"/>
      <c r="KIE20" s="42"/>
      <c r="KJD20" s="42"/>
      <c r="KKC20" s="42"/>
      <c r="KLB20" s="42"/>
      <c r="KMA20" s="42"/>
      <c r="KMZ20" s="42"/>
      <c r="KNY20" s="42"/>
      <c r="KOX20" s="42"/>
      <c r="KPW20" s="42"/>
      <c r="KQV20" s="42"/>
      <c r="KRU20" s="42"/>
      <c r="KST20" s="42"/>
      <c r="KTS20" s="42"/>
      <c r="KUR20" s="42"/>
      <c r="KVQ20" s="42"/>
      <c r="KWP20" s="42"/>
      <c r="KXO20" s="42"/>
      <c r="KYN20" s="42"/>
      <c r="KZM20" s="42"/>
      <c r="LAL20" s="42"/>
      <c r="LBK20" s="42"/>
      <c r="LCJ20" s="42"/>
      <c r="LDI20" s="42"/>
      <c r="LEH20" s="42"/>
      <c r="LFG20" s="42"/>
      <c r="LGF20" s="42"/>
      <c r="LHE20" s="42"/>
      <c r="LID20" s="42"/>
      <c r="LJC20" s="42"/>
      <c r="LKB20" s="42"/>
      <c r="LLA20" s="42"/>
      <c r="LLZ20" s="42"/>
      <c r="LMY20" s="42"/>
      <c r="LNX20" s="42"/>
      <c r="LOW20" s="42"/>
      <c r="LPV20" s="42"/>
      <c r="LQU20" s="42"/>
      <c r="LRT20" s="42"/>
      <c r="LSS20" s="42"/>
      <c r="LTR20" s="42"/>
      <c r="LUQ20" s="42"/>
      <c r="LVP20" s="42"/>
      <c r="LWO20" s="42"/>
      <c r="LXN20" s="42"/>
      <c r="LYM20" s="42"/>
      <c r="LZL20" s="42"/>
      <c r="MAK20" s="42"/>
      <c r="MBJ20" s="42"/>
      <c r="MCI20" s="42"/>
      <c r="MDH20" s="42"/>
      <c r="MEG20" s="42"/>
      <c r="MFF20" s="42"/>
      <c r="MGE20" s="42"/>
      <c r="MHD20" s="42"/>
      <c r="MIC20" s="42"/>
      <c r="MJB20" s="42"/>
      <c r="MKA20" s="42"/>
      <c r="MKZ20" s="42"/>
      <c r="MLY20" s="42"/>
      <c r="MMX20" s="42"/>
      <c r="MNW20" s="42"/>
      <c r="MOV20" s="42"/>
      <c r="MPU20" s="42"/>
      <c r="MQT20" s="42"/>
      <c r="MRS20" s="42"/>
      <c r="MSR20" s="42"/>
      <c r="MTQ20" s="42"/>
      <c r="MUP20" s="42"/>
      <c r="MVO20" s="42"/>
      <c r="MWN20" s="42"/>
      <c r="MXM20" s="42"/>
      <c r="MYL20" s="42"/>
      <c r="MZK20" s="42"/>
      <c r="NAJ20" s="42"/>
      <c r="NBI20" s="42"/>
      <c r="NCH20" s="42"/>
      <c r="NDG20" s="42"/>
      <c r="NEF20" s="42"/>
      <c r="NFE20" s="42"/>
      <c r="NGD20" s="42"/>
      <c r="NHC20" s="42"/>
      <c r="NIB20" s="42"/>
      <c r="NJA20" s="42"/>
      <c r="NJZ20" s="42"/>
      <c r="NKY20" s="42"/>
      <c r="NLX20" s="42"/>
      <c r="NMW20" s="42"/>
      <c r="NNV20" s="42"/>
      <c r="NOU20" s="42"/>
      <c r="NPT20" s="42"/>
      <c r="NQS20" s="42"/>
      <c r="NRR20" s="42"/>
      <c r="NSQ20" s="42"/>
      <c r="NTP20" s="42"/>
      <c r="NUO20" s="42"/>
      <c r="NVN20" s="42"/>
      <c r="NWM20" s="42"/>
      <c r="NXL20" s="42"/>
      <c r="NYK20" s="42"/>
      <c r="NZJ20" s="42"/>
      <c r="OAI20" s="42"/>
      <c r="OBH20" s="42"/>
      <c r="OCG20" s="42"/>
      <c r="ODF20" s="42"/>
      <c r="OEE20" s="42"/>
      <c r="OFD20" s="42"/>
      <c r="OGC20" s="42"/>
      <c r="OHB20" s="42"/>
      <c r="OIA20" s="42"/>
      <c r="OIZ20" s="42"/>
      <c r="OJY20" s="42"/>
      <c r="OKX20" s="42"/>
      <c r="OLW20" s="42"/>
      <c r="OMV20" s="42"/>
      <c r="ONU20" s="42"/>
      <c r="OOT20" s="42"/>
      <c r="OPS20" s="42"/>
      <c r="OQR20" s="42"/>
      <c r="ORQ20" s="42"/>
      <c r="OSP20" s="42"/>
      <c r="OTO20" s="42"/>
      <c r="OUN20" s="42"/>
      <c r="OVM20" s="42"/>
      <c r="OWL20" s="42"/>
      <c r="OXK20" s="42"/>
      <c r="OYJ20" s="42"/>
      <c r="OZI20" s="42"/>
      <c r="PAH20" s="42"/>
      <c r="PBG20" s="42"/>
      <c r="PCF20" s="42"/>
      <c r="PDE20" s="42"/>
      <c r="PED20" s="42"/>
      <c r="PFC20" s="42"/>
      <c r="PGB20" s="42"/>
      <c r="PHA20" s="42"/>
      <c r="PHZ20" s="42"/>
      <c r="PIY20" s="42"/>
      <c r="PJX20" s="42"/>
      <c r="PKW20" s="42"/>
      <c r="PLV20" s="42"/>
      <c r="PMU20" s="42"/>
      <c r="PNT20" s="42"/>
      <c r="POS20" s="42"/>
      <c r="PPR20" s="42"/>
      <c r="PQQ20" s="42"/>
      <c r="PRP20" s="42"/>
      <c r="PSO20" s="42"/>
      <c r="PTN20" s="42"/>
      <c r="PUM20" s="42"/>
      <c r="PVL20" s="42"/>
      <c r="PWK20" s="42"/>
      <c r="PXJ20" s="42"/>
      <c r="PYI20" s="42"/>
      <c r="PZH20" s="42"/>
      <c r="QAG20" s="42"/>
      <c r="QBF20" s="42"/>
      <c r="QCE20" s="42"/>
      <c r="QDD20" s="42"/>
      <c r="QEC20" s="42"/>
      <c r="QFB20" s="42"/>
      <c r="QGA20" s="42"/>
      <c r="QGZ20" s="42"/>
      <c r="QHY20" s="42"/>
      <c r="QIX20" s="42"/>
      <c r="QJW20" s="42"/>
      <c r="QKV20" s="42"/>
      <c r="QLU20" s="42"/>
      <c r="QMT20" s="42"/>
      <c r="QNS20" s="42"/>
      <c r="QOR20" s="42"/>
      <c r="QPQ20" s="42"/>
      <c r="QQP20" s="42"/>
      <c r="QRO20" s="42"/>
      <c r="QSN20" s="42"/>
      <c r="QTM20" s="42"/>
      <c r="QUL20" s="42"/>
      <c r="QVK20" s="42"/>
      <c r="QWJ20" s="42"/>
      <c r="QXI20" s="42"/>
      <c r="QYH20" s="42"/>
      <c r="QZG20" s="42"/>
      <c r="RAF20" s="42"/>
      <c r="RBE20" s="42"/>
      <c r="RCD20" s="42"/>
      <c r="RDC20" s="42"/>
      <c r="REB20" s="42"/>
      <c r="RFA20" s="42"/>
      <c r="RFZ20" s="42"/>
      <c r="RGY20" s="42"/>
      <c r="RHX20" s="42"/>
      <c r="RIW20" s="42"/>
      <c r="RJV20" s="42"/>
      <c r="RKU20" s="42"/>
      <c r="RLT20" s="42"/>
      <c r="RMS20" s="42"/>
      <c r="RNR20" s="42"/>
      <c r="ROQ20" s="42"/>
      <c r="RPP20" s="42"/>
      <c r="RQO20" s="42"/>
      <c r="RRN20" s="42"/>
      <c r="RSM20" s="42"/>
      <c r="RTL20" s="42"/>
      <c r="RUK20" s="42"/>
      <c r="RVJ20" s="42"/>
      <c r="RWI20" s="42"/>
      <c r="RXH20" s="42"/>
      <c r="RYG20" s="42"/>
      <c r="RZF20" s="42"/>
      <c r="SAE20" s="42"/>
      <c r="SBD20" s="42"/>
      <c r="SCC20" s="42"/>
      <c r="SDB20" s="42"/>
      <c r="SEA20" s="42"/>
      <c r="SEZ20" s="42"/>
      <c r="SFY20" s="42"/>
      <c r="SGX20" s="42"/>
      <c r="SHW20" s="42"/>
      <c r="SIV20" s="42"/>
      <c r="SJU20" s="42"/>
      <c r="SKT20" s="42"/>
      <c r="SLS20" s="42"/>
      <c r="SMR20" s="42"/>
      <c r="SNQ20" s="42"/>
      <c r="SOP20" s="42"/>
      <c r="SPO20" s="42"/>
      <c r="SQN20" s="42"/>
      <c r="SRM20" s="42"/>
      <c r="SSL20" s="42"/>
      <c r="STK20" s="42"/>
      <c r="SUJ20" s="42"/>
      <c r="SVI20" s="42"/>
      <c r="SWH20" s="42"/>
      <c r="SXG20" s="42"/>
      <c r="SYF20" s="42"/>
      <c r="SZE20" s="42"/>
      <c r="TAD20" s="42"/>
      <c r="TBC20" s="42"/>
      <c r="TCB20" s="42"/>
      <c r="TDA20" s="42"/>
      <c r="TDZ20" s="42"/>
      <c r="TEY20" s="42"/>
      <c r="TFX20" s="42"/>
      <c r="TGW20" s="42"/>
      <c r="THV20" s="42"/>
      <c r="TIU20" s="42"/>
      <c r="TJT20" s="42"/>
      <c r="TKS20" s="42"/>
      <c r="TLR20" s="42"/>
      <c r="TMQ20" s="42"/>
      <c r="TNP20" s="42"/>
      <c r="TOO20" s="42"/>
      <c r="TPN20" s="42"/>
      <c r="TQM20" s="42"/>
      <c r="TRL20" s="42"/>
      <c r="TSK20" s="42"/>
      <c r="TTJ20" s="42"/>
      <c r="TUI20" s="42"/>
      <c r="TVH20" s="42"/>
      <c r="TWG20" s="42"/>
      <c r="TXF20" s="42"/>
      <c r="TYE20" s="42"/>
      <c r="TZD20" s="42"/>
      <c r="UAC20" s="42"/>
      <c r="UBB20" s="42"/>
      <c r="UCA20" s="42"/>
      <c r="UCZ20" s="42"/>
      <c r="UDY20" s="42"/>
      <c r="UEX20" s="42"/>
      <c r="UFW20" s="42"/>
      <c r="UGV20" s="42"/>
      <c r="UHU20" s="42"/>
      <c r="UIT20" s="42"/>
      <c r="UJS20" s="42"/>
      <c r="UKR20" s="42"/>
      <c r="ULQ20" s="42"/>
      <c r="UMP20" s="42"/>
      <c r="UNO20" s="42"/>
      <c r="UON20" s="42"/>
      <c r="UPM20" s="42"/>
      <c r="UQL20" s="42"/>
      <c r="URK20" s="42"/>
      <c r="USJ20" s="42"/>
      <c r="UTI20" s="42"/>
      <c r="UUH20" s="42"/>
      <c r="UVG20" s="42"/>
      <c r="UWF20" s="42"/>
      <c r="UXE20" s="42"/>
      <c r="UYD20" s="42"/>
      <c r="UZC20" s="42"/>
      <c r="VAB20" s="42"/>
      <c r="VBA20" s="42"/>
      <c r="VBZ20" s="42"/>
      <c r="VCY20" s="42"/>
      <c r="VDX20" s="42"/>
      <c r="VEW20" s="42"/>
      <c r="VFV20" s="42"/>
      <c r="VGU20" s="42"/>
      <c r="VHT20" s="42"/>
      <c r="VIS20" s="42"/>
      <c r="VJR20" s="42"/>
      <c r="VKQ20" s="42"/>
      <c r="VLP20" s="42"/>
      <c r="VMO20" s="42"/>
      <c r="VNN20" s="42"/>
      <c r="VOM20" s="42"/>
      <c r="VPL20" s="42"/>
      <c r="VQK20" s="42"/>
      <c r="VRJ20" s="42"/>
      <c r="VSI20" s="42"/>
      <c r="VTH20" s="42"/>
      <c r="VUG20" s="42"/>
      <c r="VVF20" s="42"/>
      <c r="VWE20" s="42"/>
      <c r="VXD20" s="42"/>
      <c r="VYC20" s="42"/>
      <c r="VZB20" s="42"/>
      <c r="WAA20" s="42"/>
      <c r="WAZ20" s="42"/>
      <c r="WBY20" s="42"/>
      <c r="WCX20" s="42"/>
      <c r="WDW20" s="42"/>
      <c r="WEV20" s="42"/>
      <c r="WFU20" s="42"/>
      <c r="WGT20" s="42"/>
      <c r="WHS20" s="42"/>
      <c r="WIR20" s="42"/>
      <c r="WJQ20" s="42"/>
      <c r="WKP20" s="42"/>
      <c r="WLO20" s="42"/>
      <c r="WMN20" s="42"/>
      <c r="WNM20" s="42"/>
      <c r="WOL20" s="42"/>
      <c r="WPK20" s="42"/>
      <c r="WQJ20" s="42"/>
      <c r="WRI20" s="42"/>
      <c r="WSH20" s="42"/>
      <c r="WTG20" s="42"/>
      <c r="WUF20" s="42"/>
      <c r="WVE20" s="42"/>
      <c r="WWD20" s="42"/>
      <c r="WXC20" s="42"/>
      <c r="WYB20" s="42"/>
      <c r="WZA20" s="42"/>
      <c r="WZZ20" s="42"/>
      <c r="XAY20" s="42"/>
      <c r="XBX20" s="42"/>
      <c r="XCW20" s="42"/>
      <c r="XDV20" s="42"/>
      <c r="XEU20" s="42"/>
    </row>
    <row r="21" spans="1:1000 1025:2025 2050:3050 3075:4075 4100:5100 5125:6125 6150:7150 7175:8175 8200:9200 9225:10225 10250:11250 11275:12275 12300:13300 13325:14325 14350:15350 15375:16375" ht="13.5" hidden="1">
      <c r="A21" s="123" t="s">
        <v>43</v>
      </c>
      <c r="B21" s="72">
        <v>1.8</v>
      </c>
      <c r="C21" s="123">
        <v>0</v>
      </c>
      <c r="D21" s="123">
        <v>0</v>
      </c>
      <c r="E21" s="123">
        <v>0</v>
      </c>
      <c r="F21" s="123">
        <v>0</v>
      </c>
      <c r="G21" s="123">
        <v>0</v>
      </c>
      <c r="H21" s="123">
        <v>0</v>
      </c>
      <c r="I21" s="123">
        <v>0</v>
      </c>
      <c r="J21" s="123">
        <v>0</v>
      </c>
      <c r="K21" s="123">
        <v>0</v>
      </c>
      <c r="L21" s="123">
        <v>0</v>
      </c>
      <c r="M21" s="123">
        <v>0</v>
      </c>
      <c r="N21" s="123">
        <v>0</v>
      </c>
      <c r="O21" s="123">
        <v>0</v>
      </c>
      <c r="P21" s="123">
        <v>0</v>
      </c>
      <c r="Q21" s="123">
        <v>0</v>
      </c>
      <c r="R21" s="123">
        <v>0</v>
      </c>
      <c r="S21" s="123">
        <v>0</v>
      </c>
      <c r="T21" s="72">
        <v>4</v>
      </c>
      <c r="U21" s="72">
        <v>5.5</v>
      </c>
      <c r="V21" s="72">
        <v>2.5</v>
      </c>
      <c r="W21" s="72"/>
      <c r="X21" s="72">
        <v>1.8</v>
      </c>
      <c r="Y21" s="72"/>
      <c r="Z21" s="123">
        <v>2.5</v>
      </c>
      <c r="AA21" s="123">
        <v>4</v>
      </c>
      <c r="AB21" s="123">
        <v>5.5</v>
      </c>
      <c r="AC21" s="123"/>
      <c r="AD21" s="123"/>
      <c r="AX21" s="42"/>
      <c r="BW21" s="42"/>
      <c r="CV21" s="42"/>
      <c r="DU21" s="42"/>
      <c r="ET21" s="42"/>
      <c r="FS21" s="42"/>
      <c r="GR21" s="42"/>
      <c r="HQ21" s="42"/>
      <c r="IP21" s="42"/>
      <c r="JO21" s="42"/>
      <c r="KN21" s="42"/>
      <c r="LM21" s="42"/>
      <c r="ML21" s="42"/>
      <c r="NK21" s="42"/>
      <c r="OJ21" s="42"/>
      <c r="PI21" s="42"/>
      <c r="QH21" s="42"/>
      <c r="RG21" s="42"/>
      <c r="SF21" s="42"/>
      <c r="TE21" s="42"/>
      <c r="UD21" s="42"/>
      <c r="VC21" s="42"/>
      <c r="WB21" s="42"/>
      <c r="XA21" s="42"/>
      <c r="XZ21" s="42"/>
      <c r="YY21" s="42"/>
      <c r="ZX21" s="42"/>
      <c r="AAW21" s="42"/>
      <c r="ABV21" s="42"/>
      <c r="ACU21" s="42"/>
      <c r="ADT21" s="42"/>
      <c r="AES21" s="42"/>
      <c r="AFR21" s="42"/>
      <c r="AGQ21" s="42"/>
      <c r="AHP21" s="42"/>
      <c r="AIO21" s="42"/>
      <c r="AJN21" s="42"/>
      <c r="AKM21" s="42"/>
      <c r="ALL21" s="42"/>
      <c r="AMK21" s="42"/>
      <c r="ANJ21" s="42"/>
      <c r="AOI21" s="42"/>
      <c r="APH21" s="42"/>
      <c r="AQG21" s="42"/>
      <c r="ARF21" s="42"/>
      <c r="ASE21" s="42"/>
      <c r="ATD21" s="42"/>
      <c r="AUC21" s="42"/>
      <c r="AVB21" s="42"/>
      <c r="AWA21" s="42"/>
      <c r="AWZ21" s="42"/>
      <c r="AXY21" s="42"/>
      <c r="AYX21" s="42"/>
      <c r="AZW21" s="42"/>
      <c r="BAV21" s="42"/>
      <c r="BBU21" s="42"/>
      <c r="BCT21" s="42"/>
      <c r="BDS21" s="42"/>
      <c r="BER21" s="42"/>
      <c r="BFQ21" s="42"/>
      <c r="BGP21" s="42"/>
      <c r="BHO21" s="42"/>
      <c r="BIN21" s="42"/>
      <c r="BJM21" s="42"/>
      <c r="BKL21" s="42"/>
      <c r="BLK21" s="42"/>
      <c r="BMJ21" s="42"/>
      <c r="BNI21" s="42"/>
      <c r="BOH21" s="42"/>
      <c r="BPG21" s="42"/>
      <c r="BQF21" s="42"/>
      <c r="BRE21" s="42"/>
      <c r="BSD21" s="42"/>
      <c r="BTC21" s="42"/>
      <c r="BUB21" s="42"/>
      <c r="BVA21" s="42"/>
      <c r="BVZ21" s="42"/>
      <c r="BWY21" s="42"/>
      <c r="BXX21" s="42"/>
      <c r="BYW21" s="42"/>
      <c r="BZV21" s="42"/>
      <c r="CAU21" s="42"/>
      <c r="CBT21" s="42"/>
      <c r="CCS21" s="42"/>
      <c r="CDR21" s="42"/>
      <c r="CEQ21" s="42"/>
      <c r="CFP21" s="42"/>
      <c r="CGO21" s="42"/>
      <c r="CHN21" s="42"/>
      <c r="CIM21" s="42"/>
      <c r="CJL21" s="42"/>
      <c r="CKK21" s="42"/>
      <c r="CLJ21" s="42"/>
      <c r="CMI21" s="42"/>
      <c r="CNH21" s="42"/>
      <c r="COG21" s="42"/>
      <c r="CPF21" s="42"/>
      <c r="CQE21" s="42"/>
      <c r="CRD21" s="42"/>
      <c r="CSC21" s="42"/>
      <c r="CTB21" s="42"/>
      <c r="CUA21" s="42"/>
      <c r="CUZ21" s="42"/>
      <c r="CVY21" s="42"/>
      <c r="CWX21" s="42"/>
      <c r="CXW21" s="42"/>
      <c r="CYV21" s="42"/>
      <c r="CZU21" s="42"/>
      <c r="DAT21" s="42"/>
      <c r="DBS21" s="42"/>
      <c r="DCR21" s="42"/>
      <c r="DDQ21" s="42"/>
      <c r="DEP21" s="42"/>
      <c r="DFO21" s="42"/>
      <c r="DGN21" s="42"/>
      <c r="DHM21" s="42"/>
      <c r="DIL21" s="42"/>
      <c r="DJK21" s="42"/>
      <c r="DKJ21" s="42"/>
      <c r="DLI21" s="42"/>
      <c r="DMH21" s="42"/>
      <c r="DNG21" s="42"/>
      <c r="DOF21" s="42"/>
      <c r="DPE21" s="42"/>
      <c r="DQD21" s="42"/>
      <c r="DRC21" s="42"/>
      <c r="DSB21" s="42"/>
      <c r="DTA21" s="42"/>
      <c r="DTZ21" s="42"/>
      <c r="DUY21" s="42"/>
      <c r="DVX21" s="42"/>
      <c r="DWW21" s="42"/>
      <c r="DXV21" s="42"/>
      <c r="DYU21" s="42"/>
      <c r="DZT21" s="42"/>
      <c r="EAS21" s="42"/>
      <c r="EBR21" s="42"/>
      <c r="ECQ21" s="42"/>
      <c r="EDP21" s="42"/>
      <c r="EEO21" s="42"/>
      <c r="EFN21" s="42"/>
      <c r="EGM21" s="42"/>
      <c r="EHL21" s="42"/>
      <c r="EIK21" s="42"/>
      <c r="EJJ21" s="42"/>
      <c r="EKI21" s="42"/>
      <c r="ELH21" s="42"/>
      <c r="EMG21" s="42"/>
      <c r="ENF21" s="42"/>
      <c r="EOE21" s="42"/>
      <c r="EPD21" s="42"/>
      <c r="EQC21" s="42"/>
      <c r="ERB21" s="42"/>
      <c r="ESA21" s="42"/>
      <c r="ESZ21" s="42"/>
      <c r="ETY21" s="42"/>
      <c r="EUX21" s="42"/>
      <c r="EVW21" s="42"/>
      <c r="EWV21" s="42"/>
      <c r="EXU21" s="42"/>
      <c r="EYT21" s="42"/>
      <c r="EZS21" s="42"/>
      <c r="FAR21" s="42"/>
      <c r="FBQ21" s="42"/>
      <c r="FCP21" s="42"/>
      <c r="FDO21" s="42"/>
      <c r="FEN21" s="42"/>
      <c r="FFM21" s="42"/>
      <c r="FGL21" s="42"/>
      <c r="FHK21" s="42"/>
      <c r="FIJ21" s="42"/>
      <c r="FJI21" s="42"/>
      <c r="FKH21" s="42"/>
      <c r="FLG21" s="42"/>
      <c r="FMF21" s="42"/>
      <c r="FNE21" s="42"/>
      <c r="FOD21" s="42"/>
      <c r="FPC21" s="42"/>
      <c r="FQB21" s="42"/>
      <c r="FRA21" s="42"/>
      <c r="FRZ21" s="42"/>
      <c r="FSY21" s="42"/>
      <c r="FTX21" s="42"/>
      <c r="FUW21" s="42"/>
      <c r="FVV21" s="42"/>
      <c r="FWU21" s="42"/>
      <c r="FXT21" s="42"/>
      <c r="FYS21" s="42"/>
      <c r="FZR21" s="42"/>
      <c r="GAQ21" s="42"/>
      <c r="GBP21" s="42"/>
      <c r="GCO21" s="42"/>
      <c r="GDN21" s="42"/>
      <c r="GEM21" s="42"/>
      <c r="GFL21" s="42"/>
      <c r="GGK21" s="42"/>
      <c r="GHJ21" s="42"/>
      <c r="GII21" s="42"/>
      <c r="GJH21" s="42"/>
      <c r="GKG21" s="42"/>
      <c r="GLF21" s="42"/>
      <c r="GME21" s="42"/>
      <c r="GND21" s="42"/>
      <c r="GOC21" s="42"/>
      <c r="GPB21" s="42"/>
      <c r="GQA21" s="42"/>
      <c r="GQZ21" s="42"/>
      <c r="GRY21" s="42"/>
      <c r="GSX21" s="42"/>
      <c r="GTW21" s="42"/>
      <c r="GUV21" s="42"/>
      <c r="GVU21" s="42"/>
      <c r="GWT21" s="42"/>
      <c r="GXS21" s="42"/>
      <c r="GYR21" s="42"/>
      <c r="GZQ21" s="42"/>
      <c r="HAP21" s="42"/>
      <c r="HBO21" s="42"/>
      <c r="HCN21" s="42"/>
      <c r="HDM21" s="42"/>
      <c r="HEL21" s="42"/>
      <c r="HFK21" s="42"/>
      <c r="HGJ21" s="42"/>
      <c r="HHI21" s="42"/>
      <c r="HIH21" s="42"/>
      <c r="HJG21" s="42"/>
      <c r="HKF21" s="42"/>
      <c r="HLE21" s="42"/>
      <c r="HMD21" s="42"/>
      <c r="HNC21" s="42"/>
      <c r="HOB21" s="42"/>
      <c r="HPA21" s="42"/>
      <c r="HPZ21" s="42"/>
      <c r="HQY21" s="42"/>
      <c r="HRX21" s="42"/>
      <c r="HSW21" s="42"/>
      <c r="HTV21" s="42"/>
      <c r="HUU21" s="42"/>
      <c r="HVT21" s="42"/>
      <c r="HWS21" s="42"/>
      <c r="HXR21" s="42"/>
      <c r="HYQ21" s="42"/>
      <c r="HZP21" s="42"/>
      <c r="IAO21" s="42"/>
      <c r="IBN21" s="42"/>
      <c r="ICM21" s="42"/>
      <c r="IDL21" s="42"/>
      <c r="IEK21" s="42"/>
      <c r="IFJ21" s="42"/>
      <c r="IGI21" s="42"/>
      <c r="IHH21" s="42"/>
      <c r="IIG21" s="42"/>
      <c r="IJF21" s="42"/>
      <c r="IKE21" s="42"/>
      <c r="ILD21" s="42"/>
      <c r="IMC21" s="42"/>
      <c r="INB21" s="42"/>
      <c r="IOA21" s="42"/>
      <c r="IOZ21" s="42"/>
      <c r="IPY21" s="42"/>
      <c r="IQX21" s="42"/>
      <c r="IRW21" s="42"/>
      <c r="ISV21" s="42"/>
      <c r="ITU21" s="42"/>
      <c r="IUT21" s="42"/>
      <c r="IVS21" s="42"/>
      <c r="IWR21" s="42"/>
      <c r="IXQ21" s="42"/>
      <c r="IYP21" s="42"/>
      <c r="IZO21" s="42"/>
      <c r="JAN21" s="42"/>
      <c r="JBM21" s="42"/>
      <c r="JCL21" s="42"/>
      <c r="JDK21" s="42"/>
      <c r="JEJ21" s="42"/>
      <c r="JFI21" s="42"/>
      <c r="JGH21" s="42"/>
      <c r="JHG21" s="42"/>
      <c r="JIF21" s="42"/>
      <c r="JJE21" s="42"/>
      <c r="JKD21" s="42"/>
      <c r="JLC21" s="42"/>
      <c r="JMB21" s="42"/>
      <c r="JNA21" s="42"/>
      <c r="JNZ21" s="42"/>
      <c r="JOY21" s="42"/>
      <c r="JPX21" s="42"/>
      <c r="JQW21" s="42"/>
      <c r="JRV21" s="42"/>
      <c r="JSU21" s="42"/>
      <c r="JTT21" s="42"/>
      <c r="JUS21" s="42"/>
      <c r="JVR21" s="42"/>
      <c r="JWQ21" s="42"/>
      <c r="JXP21" s="42"/>
      <c r="JYO21" s="42"/>
      <c r="JZN21" s="42"/>
      <c r="KAM21" s="42"/>
      <c r="KBL21" s="42"/>
      <c r="KCK21" s="42"/>
      <c r="KDJ21" s="42"/>
      <c r="KEI21" s="42"/>
      <c r="KFH21" s="42"/>
      <c r="KGG21" s="42"/>
      <c r="KHF21" s="42"/>
      <c r="KIE21" s="42"/>
      <c r="KJD21" s="42"/>
      <c r="KKC21" s="42"/>
      <c r="KLB21" s="42"/>
      <c r="KMA21" s="42"/>
      <c r="KMZ21" s="42"/>
      <c r="KNY21" s="42"/>
      <c r="KOX21" s="42"/>
      <c r="KPW21" s="42"/>
      <c r="KQV21" s="42"/>
      <c r="KRU21" s="42"/>
      <c r="KST21" s="42"/>
      <c r="KTS21" s="42"/>
      <c r="KUR21" s="42"/>
      <c r="KVQ21" s="42"/>
      <c r="KWP21" s="42"/>
      <c r="KXO21" s="42"/>
      <c r="KYN21" s="42"/>
      <c r="KZM21" s="42"/>
      <c r="LAL21" s="42"/>
      <c r="LBK21" s="42"/>
      <c r="LCJ21" s="42"/>
      <c r="LDI21" s="42"/>
      <c r="LEH21" s="42"/>
      <c r="LFG21" s="42"/>
      <c r="LGF21" s="42"/>
      <c r="LHE21" s="42"/>
      <c r="LID21" s="42"/>
      <c r="LJC21" s="42"/>
      <c r="LKB21" s="42"/>
      <c r="LLA21" s="42"/>
      <c r="LLZ21" s="42"/>
      <c r="LMY21" s="42"/>
      <c r="LNX21" s="42"/>
      <c r="LOW21" s="42"/>
      <c r="LPV21" s="42"/>
      <c r="LQU21" s="42"/>
      <c r="LRT21" s="42"/>
      <c r="LSS21" s="42"/>
      <c r="LTR21" s="42"/>
      <c r="LUQ21" s="42"/>
      <c r="LVP21" s="42"/>
      <c r="LWO21" s="42"/>
      <c r="LXN21" s="42"/>
      <c r="LYM21" s="42"/>
      <c r="LZL21" s="42"/>
      <c r="MAK21" s="42"/>
      <c r="MBJ21" s="42"/>
      <c r="MCI21" s="42"/>
      <c r="MDH21" s="42"/>
      <c r="MEG21" s="42"/>
      <c r="MFF21" s="42"/>
      <c r="MGE21" s="42"/>
      <c r="MHD21" s="42"/>
      <c r="MIC21" s="42"/>
      <c r="MJB21" s="42"/>
      <c r="MKA21" s="42"/>
      <c r="MKZ21" s="42"/>
      <c r="MLY21" s="42"/>
      <c r="MMX21" s="42"/>
      <c r="MNW21" s="42"/>
      <c r="MOV21" s="42"/>
      <c r="MPU21" s="42"/>
      <c r="MQT21" s="42"/>
      <c r="MRS21" s="42"/>
      <c r="MSR21" s="42"/>
      <c r="MTQ21" s="42"/>
      <c r="MUP21" s="42"/>
      <c r="MVO21" s="42"/>
      <c r="MWN21" s="42"/>
      <c r="MXM21" s="42"/>
      <c r="MYL21" s="42"/>
      <c r="MZK21" s="42"/>
      <c r="NAJ21" s="42"/>
      <c r="NBI21" s="42"/>
      <c r="NCH21" s="42"/>
      <c r="NDG21" s="42"/>
      <c r="NEF21" s="42"/>
      <c r="NFE21" s="42"/>
      <c r="NGD21" s="42"/>
      <c r="NHC21" s="42"/>
      <c r="NIB21" s="42"/>
      <c r="NJA21" s="42"/>
      <c r="NJZ21" s="42"/>
      <c r="NKY21" s="42"/>
      <c r="NLX21" s="42"/>
      <c r="NMW21" s="42"/>
      <c r="NNV21" s="42"/>
      <c r="NOU21" s="42"/>
      <c r="NPT21" s="42"/>
      <c r="NQS21" s="42"/>
      <c r="NRR21" s="42"/>
      <c r="NSQ21" s="42"/>
      <c r="NTP21" s="42"/>
      <c r="NUO21" s="42"/>
      <c r="NVN21" s="42"/>
      <c r="NWM21" s="42"/>
      <c r="NXL21" s="42"/>
      <c r="NYK21" s="42"/>
      <c r="NZJ21" s="42"/>
      <c r="OAI21" s="42"/>
      <c r="OBH21" s="42"/>
      <c r="OCG21" s="42"/>
      <c r="ODF21" s="42"/>
      <c r="OEE21" s="42"/>
      <c r="OFD21" s="42"/>
      <c r="OGC21" s="42"/>
      <c r="OHB21" s="42"/>
      <c r="OIA21" s="42"/>
      <c r="OIZ21" s="42"/>
      <c r="OJY21" s="42"/>
      <c r="OKX21" s="42"/>
      <c r="OLW21" s="42"/>
      <c r="OMV21" s="42"/>
      <c r="ONU21" s="42"/>
      <c r="OOT21" s="42"/>
      <c r="OPS21" s="42"/>
      <c r="OQR21" s="42"/>
      <c r="ORQ21" s="42"/>
      <c r="OSP21" s="42"/>
      <c r="OTO21" s="42"/>
      <c r="OUN21" s="42"/>
      <c r="OVM21" s="42"/>
      <c r="OWL21" s="42"/>
      <c r="OXK21" s="42"/>
      <c r="OYJ21" s="42"/>
      <c r="OZI21" s="42"/>
      <c r="PAH21" s="42"/>
      <c r="PBG21" s="42"/>
      <c r="PCF21" s="42"/>
      <c r="PDE21" s="42"/>
      <c r="PED21" s="42"/>
      <c r="PFC21" s="42"/>
      <c r="PGB21" s="42"/>
      <c r="PHA21" s="42"/>
      <c r="PHZ21" s="42"/>
      <c r="PIY21" s="42"/>
      <c r="PJX21" s="42"/>
      <c r="PKW21" s="42"/>
      <c r="PLV21" s="42"/>
      <c r="PMU21" s="42"/>
      <c r="PNT21" s="42"/>
      <c r="POS21" s="42"/>
      <c r="PPR21" s="42"/>
      <c r="PQQ21" s="42"/>
      <c r="PRP21" s="42"/>
      <c r="PSO21" s="42"/>
      <c r="PTN21" s="42"/>
      <c r="PUM21" s="42"/>
      <c r="PVL21" s="42"/>
      <c r="PWK21" s="42"/>
      <c r="PXJ21" s="42"/>
      <c r="PYI21" s="42"/>
      <c r="PZH21" s="42"/>
      <c r="QAG21" s="42"/>
      <c r="QBF21" s="42"/>
      <c r="QCE21" s="42"/>
      <c r="QDD21" s="42"/>
      <c r="QEC21" s="42"/>
      <c r="QFB21" s="42"/>
      <c r="QGA21" s="42"/>
      <c r="QGZ21" s="42"/>
      <c r="QHY21" s="42"/>
      <c r="QIX21" s="42"/>
      <c r="QJW21" s="42"/>
      <c r="QKV21" s="42"/>
      <c r="QLU21" s="42"/>
      <c r="QMT21" s="42"/>
      <c r="QNS21" s="42"/>
      <c r="QOR21" s="42"/>
      <c r="QPQ21" s="42"/>
      <c r="QQP21" s="42"/>
      <c r="QRO21" s="42"/>
      <c r="QSN21" s="42"/>
      <c r="QTM21" s="42"/>
      <c r="QUL21" s="42"/>
      <c r="QVK21" s="42"/>
      <c r="QWJ21" s="42"/>
      <c r="QXI21" s="42"/>
      <c r="QYH21" s="42"/>
      <c r="QZG21" s="42"/>
      <c r="RAF21" s="42"/>
      <c r="RBE21" s="42"/>
      <c r="RCD21" s="42"/>
      <c r="RDC21" s="42"/>
      <c r="REB21" s="42"/>
      <c r="RFA21" s="42"/>
      <c r="RFZ21" s="42"/>
      <c r="RGY21" s="42"/>
      <c r="RHX21" s="42"/>
      <c r="RIW21" s="42"/>
      <c r="RJV21" s="42"/>
      <c r="RKU21" s="42"/>
      <c r="RLT21" s="42"/>
      <c r="RMS21" s="42"/>
      <c r="RNR21" s="42"/>
      <c r="ROQ21" s="42"/>
      <c r="RPP21" s="42"/>
      <c r="RQO21" s="42"/>
      <c r="RRN21" s="42"/>
      <c r="RSM21" s="42"/>
      <c r="RTL21" s="42"/>
      <c r="RUK21" s="42"/>
      <c r="RVJ21" s="42"/>
      <c r="RWI21" s="42"/>
      <c r="RXH21" s="42"/>
      <c r="RYG21" s="42"/>
      <c r="RZF21" s="42"/>
      <c r="SAE21" s="42"/>
      <c r="SBD21" s="42"/>
      <c r="SCC21" s="42"/>
      <c r="SDB21" s="42"/>
      <c r="SEA21" s="42"/>
      <c r="SEZ21" s="42"/>
      <c r="SFY21" s="42"/>
      <c r="SGX21" s="42"/>
      <c r="SHW21" s="42"/>
      <c r="SIV21" s="42"/>
      <c r="SJU21" s="42"/>
      <c r="SKT21" s="42"/>
      <c r="SLS21" s="42"/>
      <c r="SMR21" s="42"/>
      <c r="SNQ21" s="42"/>
      <c r="SOP21" s="42"/>
      <c r="SPO21" s="42"/>
      <c r="SQN21" s="42"/>
      <c r="SRM21" s="42"/>
      <c r="SSL21" s="42"/>
      <c r="STK21" s="42"/>
      <c r="SUJ21" s="42"/>
      <c r="SVI21" s="42"/>
      <c r="SWH21" s="42"/>
      <c r="SXG21" s="42"/>
      <c r="SYF21" s="42"/>
      <c r="SZE21" s="42"/>
      <c r="TAD21" s="42"/>
      <c r="TBC21" s="42"/>
      <c r="TCB21" s="42"/>
      <c r="TDA21" s="42"/>
      <c r="TDZ21" s="42"/>
      <c r="TEY21" s="42"/>
      <c r="TFX21" s="42"/>
      <c r="TGW21" s="42"/>
      <c r="THV21" s="42"/>
      <c r="TIU21" s="42"/>
      <c r="TJT21" s="42"/>
      <c r="TKS21" s="42"/>
      <c r="TLR21" s="42"/>
      <c r="TMQ21" s="42"/>
      <c r="TNP21" s="42"/>
      <c r="TOO21" s="42"/>
      <c r="TPN21" s="42"/>
      <c r="TQM21" s="42"/>
      <c r="TRL21" s="42"/>
      <c r="TSK21" s="42"/>
      <c r="TTJ21" s="42"/>
      <c r="TUI21" s="42"/>
      <c r="TVH21" s="42"/>
      <c r="TWG21" s="42"/>
      <c r="TXF21" s="42"/>
      <c r="TYE21" s="42"/>
      <c r="TZD21" s="42"/>
      <c r="UAC21" s="42"/>
      <c r="UBB21" s="42"/>
      <c r="UCA21" s="42"/>
      <c r="UCZ21" s="42"/>
      <c r="UDY21" s="42"/>
      <c r="UEX21" s="42"/>
      <c r="UFW21" s="42"/>
      <c r="UGV21" s="42"/>
      <c r="UHU21" s="42"/>
      <c r="UIT21" s="42"/>
      <c r="UJS21" s="42"/>
      <c r="UKR21" s="42"/>
      <c r="ULQ21" s="42"/>
      <c r="UMP21" s="42"/>
      <c r="UNO21" s="42"/>
      <c r="UON21" s="42"/>
      <c r="UPM21" s="42"/>
      <c r="UQL21" s="42"/>
      <c r="URK21" s="42"/>
      <c r="USJ21" s="42"/>
      <c r="UTI21" s="42"/>
      <c r="UUH21" s="42"/>
      <c r="UVG21" s="42"/>
      <c r="UWF21" s="42"/>
      <c r="UXE21" s="42"/>
      <c r="UYD21" s="42"/>
      <c r="UZC21" s="42"/>
      <c r="VAB21" s="42"/>
      <c r="VBA21" s="42"/>
      <c r="VBZ21" s="42"/>
      <c r="VCY21" s="42"/>
      <c r="VDX21" s="42"/>
      <c r="VEW21" s="42"/>
      <c r="VFV21" s="42"/>
      <c r="VGU21" s="42"/>
      <c r="VHT21" s="42"/>
      <c r="VIS21" s="42"/>
      <c r="VJR21" s="42"/>
      <c r="VKQ21" s="42"/>
      <c r="VLP21" s="42"/>
      <c r="VMO21" s="42"/>
      <c r="VNN21" s="42"/>
      <c r="VOM21" s="42"/>
      <c r="VPL21" s="42"/>
      <c r="VQK21" s="42"/>
      <c r="VRJ21" s="42"/>
      <c r="VSI21" s="42"/>
      <c r="VTH21" s="42"/>
      <c r="VUG21" s="42"/>
      <c r="VVF21" s="42"/>
      <c r="VWE21" s="42"/>
      <c r="VXD21" s="42"/>
      <c r="VYC21" s="42"/>
      <c r="VZB21" s="42"/>
      <c r="WAA21" s="42"/>
      <c r="WAZ21" s="42"/>
      <c r="WBY21" s="42"/>
      <c r="WCX21" s="42"/>
      <c r="WDW21" s="42"/>
      <c r="WEV21" s="42"/>
      <c r="WFU21" s="42"/>
      <c r="WGT21" s="42"/>
      <c r="WHS21" s="42"/>
      <c r="WIR21" s="42"/>
      <c r="WJQ21" s="42"/>
      <c r="WKP21" s="42"/>
      <c r="WLO21" s="42"/>
      <c r="WMN21" s="42"/>
      <c r="WNM21" s="42"/>
      <c r="WOL21" s="42"/>
      <c r="WPK21" s="42"/>
      <c r="WQJ21" s="42"/>
      <c r="WRI21" s="42"/>
      <c r="WSH21" s="42"/>
      <c r="WTG21" s="42"/>
      <c r="WUF21" s="42"/>
      <c r="WVE21" s="42"/>
      <c r="WWD21" s="42"/>
      <c r="WXC21" s="42"/>
      <c r="WYB21" s="42"/>
      <c r="WZA21" s="42"/>
      <c r="WZZ21" s="42"/>
      <c r="XAY21" s="42"/>
      <c r="XBX21" s="42"/>
      <c r="XCW21" s="42"/>
      <c r="XDV21" s="42"/>
      <c r="XEU21" s="42"/>
    </row>
    <row r="22" spans="1:1000 1025:2025 2050:3050 3075:4075 4100:5100 5125:6125 6150:7150 7175:8175 8200:9200 9225:10225 10250:11250 11275:12275 12300:13300 13325:14325 14350:15350 15375:16375" ht="13.5" hidden="1">
      <c r="A22" s="123" t="s">
        <v>44</v>
      </c>
      <c r="B22" s="72">
        <v>1.5</v>
      </c>
      <c r="C22" s="124">
        <v>0</v>
      </c>
      <c r="D22" s="124">
        <v>0</v>
      </c>
      <c r="E22" s="124">
        <v>0</v>
      </c>
      <c r="F22" s="124">
        <v>0</v>
      </c>
      <c r="G22" s="124">
        <v>0</v>
      </c>
      <c r="H22" s="124">
        <v>0</v>
      </c>
      <c r="I22" s="124">
        <v>0</v>
      </c>
      <c r="J22" s="124">
        <v>0</v>
      </c>
      <c r="K22" s="124">
        <v>0</v>
      </c>
      <c r="L22" s="124">
        <v>0</v>
      </c>
      <c r="M22" s="124">
        <v>0</v>
      </c>
      <c r="N22" s="124">
        <v>0</v>
      </c>
      <c r="O22" s="124">
        <v>0</v>
      </c>
      <c r="P22" s="124">
        <v>0</v>
      </c>
      <c r="Q22" s="124">
        <v>0</v>
      </c>
      <c r="R22" s="124">
        <v>0</v>
      </c>
      <c r="S22" s="124">
        <v>0</v>
      </c>
      <c r="T22" s="72">
        <v>4</v>
      </c>
      <c r="U22" s="72">
        <v>5.5</v>
      </c>
      <c r="V22" s="72">
        <v>2.5</v>
      </c>
      <c r="W22" s="72"/>
      <c r="X22" s="72">
        <v>1.5</v>
      </c>
      <c r="Y22" s="72"/>
      <c r="Z22" s="123">
        <v>2.5</v>
      </c>
      <c r="AA22" s="123">
        <v>4</v>
      </c>
      <c r="AB22" s="123">
        <v>5.5</v>
      </c>
      <c r="AC22" s="123"/>
      <c r="AD22" s="123"/>
    </row>
    <row r="23" spans="1:1000 1025:2025 2050:3050 3075:4075 4100:5100 5125:6125 6150:7150 7175:8175 8200:9200 9225:10225 10250:11250 11275:12275 12300:13300 13325:14325 14350:15350 15375:16375" ht="13.5" hidden="1">
      <c r="A23" s="123" t="s">
        <v>45</v>
      </c>
      <c r="B23" s="72">
        <v>4.5999999999999996</v>
      </c>
      <c r="C23" s="124">
        <v>0</v>
      </c>
      <c r="D23" s="124">
        <v>0</v>
      </c>
      <c r="E23" s="124">
        <v>0</v>
      </c>
      <c r="F23" s="124">
        <v>0</v>
      </c>
      <c r="G23" s="124">
        <v>0</v>
      </c>
      <c r="H23" s="124">
        <v>0</v>
      </c>
      <c r="I23" s="124">
        <v>0</v>
      </c>
      <c r="J23" s="124">
        <v>0</v>
      </c>
      <c r="K23" s="124">
        <v>0</v>
      </c>
      <c r="L23" s="124">
        <v>0</v>
      </c>
      <c r="M23" s="124">
        <v>0</v>
      </c>
      <c r="N23" s="124">
        <v>0</v>
      </c>
      <c r="O23" s="124">
        <v>0</v>
      </c>
      <c r="P23" s="124">
        <v>0</v>
      </c>
      <c r="Q23" s="124">
        <v>0</v>
      </c>
      <c r="R23" s="124">
        <v>0</v>
      </c>
      <c r="S23" s="124">
        <v>0</v>
      </c>
      <c r="T23" s="72">
        <v>4</v>
      </c>
      <c r="U23" s="72">
        <v>5.5</v>
      </c>
      <c r="V23" s="72">
        <v>2.5</v>
      </c>
      <c r="W23" s="72"/>
      <c r="X23" s="72">
        <v>4.5999999999999996</v>
      </c>
      <c r="Y23" s="72"/>
      <c r="Z23" s="123">
        <v>2.5</v>
      </c>
      <c r="AA23" s="123">
        <v>4</v>
      </c>
      <c r="AB23" s="123">
        <v>5.5</v>
      </c>
      <c r="AC23" s="123"/>
      <c r="AD23" s="123"/>
    </row>
    <row r="24" spans="1:1000 1025:2025 2050:3050 3075:4075 4100:5100 5125:6125 6150:7150 7175:8175 8200:9200 9225:10225 10250:11250 11275:12275 12300:13300 13325:14325 14350:15350 15375:16375" ht="16.5">
      <c r="A24" t="s">
        <v>46</v>
      </c>
      <c r="B24" s="125">
        <v>-0.1</v>
      </c>
      <c r="C24" s="120">
        <v>0</v>
      </c>
      <c r="D24" s="120">
        <v>0</v>
      </c>
      <c r="E24" s="120">
        <v>0</v>
      </c>
      <c r="F24" s="120">
        <v>0</v>
      </c>
      <c r="G24" s="120">
        <v>0</v>
      </c>
      <c r="H24" s="120">
        <v>0</v>
      </c>
      <c r="I24" s="120">
        <v>0</v>
      </c>
      <c r="J24" s="120">
        <v>0</v>
      </c>
      <c r="K24" s="120">
        <v>0</v>
      </c>
      <c r="L24" s="120">
        <v>0</v>
      </c>
      <c r="M24" s="120">
        <v>0</v>
      </c>
      <c r="N24" s="120">
        <v>0</v>
      </c>
      <c r="O24" s="120">
        <v>0</v>
      </c>
      <c r="P24" s="120">
        <v>0</v>
      </c>
      <c r="Q24" s="120">
        <v>0</v>
      </c>
      <c r="R24" s="120">
        <v>0</v>
      </c>
      <c r="S24" s="120">
        <v>0</v>
      </c>
      <c r="T24" s="120">
        <v>4</v>
      </c>
      <c r="U24">
        <v>5.5</v>
      </c>
      <c r="V24">
        <v>2.5</v>
      </c>
      <c r="W24" s="126"/>
      <c r="X24">
        <v>-0.1</v>
      </c>
      <c r="Y24" s="126"/>
      <c r="Z24" s="72">
        <v>2.5</v>
      </c>
      <c r="AA24" s="72">
        <v>4</v>
      </c>
      <c r="AB24" s="72">
        <v>5.5</v>
      </c>
      <c r="AC24" s="72"/>
      <c r="AD24" s="72"/>
    </row>
    <row r="25" spans="1:1000 1025:2025 2050:3050 3075:4075 4100:5100 5125:6125 6150:7150 7175:8175 8200:9200 9225:10225 10250:11250 11275:12275 12300:13300 13325:14325 14350:15350 15375:16375" ht="16.5">
      <c r="A25" t="s">
        <v>47</v>
      </c>
      <c r="B25" s="125">
        <v>1.1000000000000001</v>
      </c>
      <c r="C25" s="127">
        <v>0</v>
      </c>
      <c r="D25" s="127">
        <v>0</v>
      </c>
      <c r="E25" s="127">
        <v>0</v>
      </c>
      <c r="F25" s="127">
        <v>0</v>
      </c>
      <c r="G25" s="127">
        <v>0</v>
      </c>
      <c r="H25" s="127">
        <v>0</v>
      </c>
      <c r="I25" s="127">
        <v>0</v>
      </c>
      <c r="J25" s="127">
        <v>0</v>
      </c>
      <c r="K25" s="127">
        <v>0</v>
      </c>
      <c r="L25" s="127">
        <v>0</v>
      </c>
      <c r="M25" s="127">
        <v>0</v>
      </c>
      <c r="N25" s="127">
        <v>0</v>
      </c>
      <c r="O25" s="127">
        <v>0</v>
      </c>
      <c r="P25" s="127">
        <v>0</v>
      </c>
      <c r="Q25" s="127">
        <v>0</v>
      </c>
      <c r="R25" s="127">
        <v>0</v>
      </c>
      <c r="S25" s="127">
        <v>0</v>
      </c>
      <c r="T25" s="120">
        <v>4</v>
      </c>
      <c r="U25">
        <v>5.5</v>
      </c>
      <c r="V25">
        <v>2.5</v>
      </c>
      <c r="W25" s="126"/>
      <c r="X25">
        <v>1.1000000000000001</v>
      </c>
      <c r="Y25" s="126"/>
      <c r="Z25" s="72">
        <v>2.5</v>
      </c>
      <c r="AA25" s="72">
        <v>4</v>
      </c>
      <c r="AB25" s="72">
        <v>5.5</v>
      </c>
      <c r="AC25" s="72"/>
      <c r="AD25" s="72"/>
    </row>
    <row r="26" spans="1:1000 1025:2025 2050:3050 3075:4075 4100:5100 5125:6125 6150:7150 7175:8175 8200:9200 9225:10225 10250:11250 11275:12275 12300:13300 13325:14325 14350:15350 15375:16375" ht="16.5">
      <c r="A26" t="s">
        <v>48</v>
      </c>
      <c r="B26" s="125">
        <v>1</v>
      </c>
      <c r="C26" s="125">
        <v>0</v>
      </c>
      <c r="D26" s="125">
        <v>0</v>
      </c>
      <c r="E26" s="125">
        <v>0</v>
      </c>
      <c r="F26" s="125">
        <v>0</v>
      </c>
      <c r="G26" s="125">
        <v>0</v>
      </c>
      <c r="H26" s="125">
        <v>0</v>
      </c>
      <c r="I26" s="125">
        <v>0</v>
      </c>
      <c r="J26" s="125">
        <v>0</v>
      </c>
      <c r="K26" s="125">
        <v>0</v>
      </c>
      <c r="L26" s="125">
        <v>0</v>
      </c>
      <c r="M26" s="125">
        <v>0</v>
      </c>
      <c r="N26" s="125">
        <v>0</v>
      </c>
      <c r="O26" s="125">
        <v>0</v>
      </c>
      <c r="P26" s="125">
        <v>0</v>
      </c>
      <c r="Q26" s="125">
        <v>0</v>
      </c>
      <c r="R26" s="125">
        <v>0</v>
      </c>
      <c r="S26" s="125">
        <v>0</v>
      </c>
      <c r="T26" s="120">
        <v>4</v>
      </c>
      <c r="U26">
        <v>5.5</v>
      </c>
      <c r="V26">
        <v>2.5</v>
      </c>
      <c r="W26" s="126"/>
      <c r="X26">
        <v>1</v>
      </c>
      <c r="Y26" s="126"/>
      <c r="Z26" s="72">
        <v>2.5</v>
      </c>
      <c r="AA26" s="72">
        <v>4</v>
      </c>
      <c r="AB26" s="72">
        <v>5.5</v>
      </c>
      <c r="AC26" s="72"/>
      <c r="AD26" s="72"/>
    </row>
    <row r="27" spans="1:1000 1025:2025 2050:3050 3075:4075 4100:5100 5125:6125 6150:7150 7175:8175 8200:9200 9225:10225 10250:11250 11275:12275 12300:13300 13325:14325 14350:15350 15375:16375" ht="16.5">
      <c r="A27" t="s">
        <v>49</v>
      </c>
      <c r="B27" s="125">
        <v>2.6</v>
      </c>
      <c r="C27" s="125">
        <v>0</v>
      </c>
      <c r="D27" s="125">
        <v>0</v>
      </c>
      <c r="E27" s="125">
        <v>0</v>
      </c>
      <c r="F27" s="125">
        <v>0</v>
      </c>
      <c r="G27" s="125">
        <v>0</v>
      </c>
      <c r="H27" s="125">
        <v>0</v>
      </c>
      <c r="I27" s="125">
        <v>0</v>
      </c>
      <c r="J27" s="125">
        <v>0</v>
      </c>
      <c r="K27" s="125">
        <v>0</v>
      </c>
      <c r="L27" s="125">
        <v>0</v>
      </c>
      <c r="M27" s="125">
        <v>0</v>
      </c>
      <c r="N27" s="125">
        <v>0</v>
      </c>
      <c r="O27" s="125">
        <v>0</v>
      </c>
      <c r="P27" s="125">
        <v>0</v>
      </c>
      <c r="Q27" s="125">
        <v>0</v>
      </c>
      <c r="R27" s="125">
        <v>0</v>
      </c>
      <c r="S27" s="125">
        <v>0</v>
      </c>
      <c r="T27" s="120">
        <v>4</v>
      </c>
      <c r="U27">
        <v>5.5</v>
      </c>
      <c r="V27">
        <v>2.5</v>
      </c>
      <c r="W27" s="126"/>
      <c r="X27">
        <v>2.6</v>
      </c>
      <c r="Y27" s="126"/>
      <c r="Z27" s="72">
        <v>2.5</v>
      </c>
      <c r="AA27" s="72">
        <v>4</v>
      </c>
      <c r="AB27" s="72">
        <v>5.5</v>
      </c>
      <c r="AC27" s="72"/>
      <c r="AD27" s="72"/>
    </row>
    <row r="28" spans="1:1000 1025:2025 2050:3050 3075:4075 4100:5100 5125:6125 6150:7150 7175:8175 8200:9200 9225:10225 10250:11250 11275:12275 12300:13300 13325:14325 14350:15350 15375:16375" ht="16.5">
      <c r="A28" t="s">
        <v>50</v>
      </c>
      <c r="B28" s="125">
        <v>3.7</v>
      </c>
      <c r="C28" s="125">
        <v>0</v>
      </c>
      <c r="D28" s="125">
        <v>0</v>
      </c>
      <c r="E28" s="125">
        <v>0</v>
      </c>
      <c r="F28" s="125">
        <v>0</v>
      </c>
      <c r="G28" s="125">
        <v>0</v>
      </c>
      <c r="H28" s="125">
        <v>0</v>
      </c>
      <c r="I28" s="125">
        <v>0</v>
      </c>
      <c r="J28" s="125">
        <v>0</v>
      </c>
      <c r="K28" s="125">
        <v>0</v>
      </c>
      <c r="L28" s="125">
        <v>0</v>
      </c>
      <c r="M28" s="125">
        <v>0</v>
      </c>
      <c r="N28" s="125">
        <v>0</v>
      </c>
      <c r="O28" s="125">
        <v>0</v>
      </c>
      <c r="P28" s="125">
        <v>0</v>
      </c>
      <c r="Q28" s="125">
        <v>0</v>
      </c>
      <c r="R28" s="125">
        <v>0</v>
      </c>
      <c r="S28" s="125">
        <v>0</v>
      </c>
      <c r="T28" s="120">
        <v>4</v>
      </c>
      <c r="U28">
        <v>5.5</v>
      </c>
      <c r="V28">
        <v>2.5</v>
      </c>
      <c r="W28"/>
      <c r="X28">
        <v>3.7</v>
      </c>
      <c r="Y28" s="126"/>
      <c r="Z28" s="72">
        <v>2.5</v>
      </c>
      <c r="AA28" s="72">
        <v>4</v>
      </c>
      <c r="AB28" s="72">
        <v>5.5</v>
      </c>
      <c r="AC28" s="72"/>
      <c r="AD28" s="72"/>
    </row>
    <row r="29" spans="1:1000 1025:2025 2050:3050 3075:4075 4100:5100 5125:6125 6150:7150 7175:8175 8200:9200 9225:10225 10250:11250 11275:12275 12300:13300 13325:14325 14350:15350 15375:16375" ht="16.5">
      <c r="A29" t="s">
        <v>51</v>
      </c>
      <c r="B29" s="128">
        <v>0.9</v>
      </c>
      <c r="C29" s="125">
        <v>0</v>
      </c>
      <c r="D29" s="125">
        <v>0</v>
      </c>
      <c r="E29" s="125">
        <v>0</v>
      </c>
      <c r="F29" s="125">
        <v>0</v>
      </c>
      <c r="G29" s="125">
        <v>0</v>
      </c>
      <c r="H29" s="125">
        <v>0</v>
      </c>
      <c r="I29" s="125">
        <v>0</v>
      </c>
      <c r="J29" s="125">
        <v>0</v>
      </c>
      <c r="K29" s="125">
        <v>0</v>
      </c>
      <c r="L29" s="125">
        <v>0</v>
      </c>
      <c r="M29" s="125">
        <v>0</v>
      </c>
      <c r="N29" s="125">
        <v>0</v>
      </c>
      <c r="O29" s="125">
        <v>0</v>
      </c>
      <c r="P29" s="125">
        <v>0</v>
      </c>
      <c r="Q29" s="125">
        <v>0</v>
      </c>
      <c r="R29" s="125">
        <v>0</v>
      </c>
      <c r="S29" s="125">
        <v>0</v>
      </c>
      <c r="T29" s="120">
        <v>4</v>
      </c>
      <c r="U29">
        <v>5.5</v>
      </c>
      <c r="V29">
        <v>2.5</v>
      </c>
      <c r="W29" s="26"/>
      <c r="X29" s="26">
        <v>0.9</v>
      </c>
      <c r="Y29" s="126"/>
      <c r="Z29" s="72">
        <v>2.5</v>
      </c>
      <c r="AA29" s="72">
        <v>4</v>
      </c>
      <c r="AB29" s="72">
        <v>5.5</v>
      </c>
      <c r="AC29" s="72"/>
      <c r="AD29" s="72"/>
    </row>
    <row r="30" spans="1:1000 1025:2025 2050:3050 3075:4075 4100:5100 5125:6125 6150:7150 7175:8175 8200:9200 9225:10225 10250:11250 11275:12275 12300:13300 13325:14325 14350:15350 15375:16375" ht="16.5">
      <c r="A30" t="s">
        <v>52</v>
      </c>
      <c r="B30" s="128">
        <v>3.5</v>
      </c>
      <c r="C30" s="125">
        <v>0</v>
      </c>
      <c r="D30" s="125">
        <v>0</v>
      </c>
      <c r="E30" s="125">
        <v>0</v>
      </c>
      <c r="F30" s="125">
        <v>0</v>
      </c>
      <c r="G30" s="125">
        <v>0</v>
      </c>
      <c r="H30" s="125">
        <v>0</v>
      </c>
      <c r="I30" s="125">
        <v>0</v>
      </c>
      <c r="J30" s="125">
        <v>0</v>
      </c>
      <c r="K30" s="125">
        <v>0</v>
      </c>
      <c r="L30" s="125">
        <v>0</v>
      </c>
      <c r="M30" s="125">
        <v>0</v>
      </c>
      <c r="N30" s="125">
        <v>0</v>
      </c>
      <c r="O30" s="125">
        <v>0</v>
      </c>
      <c r="P30" s="125">
        <v>0</v>
      </c>
      <c r="Q30" s="125">
        <v>0</v>
      </c>
      <c r="R30" s="125">
        <v>0</v>
      </c>
      <c r="S30" s="125">
        <v>0</v>
      </c>
      <c r="T30" s="120">
        <v>4</v>
      </c>
      <c r="U30">
        <v>5.5</v>
      </c>
      <c r="V30">
        <v>2.5</v>
      </c>
      <c r="W30" s="26"/>
      <c r="X30">
        <v>3.5</v>
      </c>
      <c r="Y30" s="126"/>
      <c r="Z30" s="72">
        <v>2.5</v>
      </c>
      <c r="AA30" s="72">
        <v>4</v>
      </c>
      <c r="AB30" s="72">
        <v>5.5</v>
      </c>
      <c r="AC30" s="72"/>
      <c r="AD30" s="72"/>
    </row>
    <row r="31" spans="1:1000 1025:2025 2050:3050 3075:4075 4100:5100 5125:6125 6150:7150 7175:8175 8200:9200 9225:10225 10250:11250 11275:12275 12300:13300 13325:14325 14350:15350 15375:16375" ht="16.5">
      <c r="A31" t="s">
        <v>53</v>
      </c>
      <c r="B31" s="128">
        <v>1.8</v>
      </c>
      <c r="C31" s="125">
        <v>0</v>
      </c>
      <c r="D31" s="125">
        <v>0</v>
      </c>
      <c r="E31" s="125">
        <v>0</v>
      </c>
      <c r="F31" s="125">
        <v>0</v>
      </c>
      <c r="G31" s="125">
        <v>0</v>
      </c>
      <c r="H31" s="125">
        <v>0</v>
      </c>
      <c r="I31" s="125">
        <v>0</v>
      </c>
      <c r="J31" s="125">
        <v>0</v>
      </c>
      <c r="K31" s="125">
        <v>0</v>
      </c>
      <c r="L31" s="125">
        <v>0</v>
      </c>
      <c r="M31" s="125">
        <v>0</v>
      </c>
      <c r="N31" s="125">
        <v>0</v>
      </c>
      <c r="O31" s="125">
        <v>0</v>
      </c>
      <c r="P31" s="125">
        <v>0</v>
      </c>
      <c r="Q31" s="125">
        <v>0</v>
      </c>
      <c r="R31" s="125">
        <v>0</v>
      </c>
      <c r="S31" s="125">
        <v>0</v>
      </c>
      <c r="T31" s="120">
        <v>4</v>
      </c>
      <c r="U31">
        <v>5.5</v>
      </c>
      <c r="V31">
        <v>2.5</v>
      </c>
      <c r="W31" s="26"/>
      <c r="X31">
        <v>1.8</v>
      </c>
      <c r="Y31" s="126"/>
      <c r="Z31" s="72">
        <v>2.5</v>
      </c>
      <c r="AA31" s="72">
        <v>4</v>
      </c>
      <c r="AB31" s="72">
        <v>5.5</v>
      </c>
      <c r="AC31" s="72"/>
      <c r="AD31" s="72"/>
    </row>
    <row r="32" spans="1:1000 1025:2025 2050:3050 3075:4075 4100:5100 5125:6125 6150:7150 7175:8175 8200:9200 9225:10225 10250:11250 11275:12275 12300:13300 13325:14325 14350:15350 15375:16375" ht="16.5">
      <c r="A32" t="s">
        <v>54</v>
      </c>
      <c r="B32" s="128">
        <v>1.9</v>
      </c>
      <c r="C32" s="125">
        <v>0</v>
      </c>
      <c r="D32" s="125">
        <v>0</v>
      </c>
      <c r="E32" s="125">
        <v>0</v>
      </c>
      <c r="F32" s="125">
        <v>0</v>
      </c>
      <c r="G32" s="125">
        <v>0</v>
      </c>
      <c r="H32" s="125">
        <v>0</v>
      </c>
      <c r="I32" s="125">
        <v>0</v>
      </c>
      <c r="J32" s="125">
        <v>0</v>
      </c>
      <c r="K32" s="125">
        <v>0</v>
      </c>
      <c r="L32" s="125">
        <v>0</v>
      </c>
      <c r="M32" s="125">
        <v>0</v>
      </c>
      <c r="N32" s="125">
        <v>0</v>
      </c>
      <c r="O32" s="125">
        <v>0</v>
      </c>
      <c r="P32" s="125">
        <v>0</v>
      </c>
      <c r="Q32" s="125">
        <v>0</v>
      </c>
      <c r="R32" s="125">
        <v>0</v>
      </c>
      <c r="S32" s="125">
        <v>0</v>
      </c>
      <c r="T32" s="120">
        <v>4</v>
      </c>
      <c r="U32">
        <v>5.5</v>
      </c>
      <c r="V32">
        <v>2.5</v>
      </c>
      <c r="W32"/>
      <c r="X32">
        <v>1.9</v>
      </c>
      <c r="Y32" s="126"/>
      <c r="Z32" s="72">
        <v>2.5</v>
      </c>
      <c r="AA32" s="72">
        <v>4</v>
      </c>
      <c r="AB32" s="72">
        <v>5.5</v>
      </c>
      <c r="AC32" s="72"/>
      <c r="AD32" s="72"/>
    </row>
    <row r="33" spans="1:30" ht="16.5">
      <c r="A33" t="s">
        <v>55</v>
      </c>
      <c r="B33" s="128">
        <v>2.5</v>
      </c>
      <c r="C33" s="125">
        <v>0</v>
      </c>
      <c r="D33" s="125">
        <v>0</v>
      </c>
      <c r="E33" s="125">
        <v>0</v>
      </c>
      <c r="F33" s="125">
        <v>0</v>
      </c>
      <c r="G33" s="125">
        <v>0</v>
      </c>
      <c r="H33" s="125">
        <v>0</v>
      </c>
      <c r="I33" s="125">
        <v>0</v>
      </c>
      <c r="J33" s="125">
        <v>0</v>
      </c>
      <c r="K33" s="125">
        <v>0</v>
      </c>
      <c r="L33" s="125">
        <v>0</v>
      </c>
      <c r="M33" s="125">
        <v>0</v>
      </c>
      <c r="N33" s="125">
        <v>0</v>
      </c>
      <c r="O33" s="125">
        <v>0</v>
      </c>
      <c r="P33" s="125">
        <v>0</v>
      </c>
      <c r="Q33" s="125">
        <v>0</v>
      </c>
      <c r="R33" s="125">
        <v>0</v>
      </c>
      <c r="S33" s="125">
        <v>0</v>
      </c>
      <c r="T33" s="120">
        <v>4</v>
      </c>
      <c r="U33">
        <v>5.5</v>
      </c>
      <c r="V33">
        <v>2.5</v>
      </c>
      <c r="W33"/>
      <c r="X33">
        <v>2.5</v>
      </c>
      <c r="Y33"/>
      <c r="Z33" s="72">
        <v>2.5</v>
      </c>
      <c r="AA33" s="72">
        <v>4</v>
      </c>
      <c r="AB33" s="72">
        <v>5.5</v>
      </c>
      <c r="AC33" s="72"/>
      <c r="AD33" s="72"/>
    </row>
    <row r="34" spans="1:30" ht="16.5">
      <c r="A34" t="s">
        <v>56</v>
      </c>
      <c r="B34" s="128">
        <v>0.5</v>
      </c>
      <c r="C34" s="125">
        <v>0</v>
      </c>
      <c r="D34" s="125">
        <v>0</v>
      </c>
      <c r="E34" s="125">
        <v>0</v>
      </c>
      <c r="F34" s="125">
        <v>0</v>
      </c>
      <c r="G34" s="125">
        <v>0</v>
      </c>
      <c r="H34" s="125">
        <v>0</v>
      </c>
      <c r="I34" s="125">
        <v>0</v>
      </c>
      <c r="J34" s="125">
        <v>0</v>
      </c>
      <c r="K34" s="125">
        <v>0</v>
      </c>
      <c r="L34" s="125">
        <v>0</v>
      </c>
      <c r="M34" s="125">
        <v>0</v>
      </c>
      <c r="N34" s="125">
        <v>0</v>
      </c>
      <c r="O34" s="125">
        <v>0</v>
      </c>
      <c r="P34" s="125">
        <v>0</v>
      </c>
      <c r="Q34" s="125">
        <v>0</v>
      </c>
      <c r="R34" s="125">
        <v>0</v>
      </c>
      <c r="S34" s="125">
        <v>0</v>
      </c>
      <c r="T34" s="120">
        <v>4</v>
      </c>
      <c r="U34">
        <v>5.5</v>
      </c>
      <c r="V34">
        <v>2.5</v>
      </c>
      <c r="W34" s="26"/>
      <c r="X34" s="26">
        <v>0.5</v>
      </c>
      <c r="Y34" s="26"/>
      <c r="Z34" s="72">
        <v>2.5</v>
      </c>
      <c r="AA34" s="72">
        <v>4</v>
      </c>
      <c r="AB34" s="72">
        <v>5.5</v>
      </c>
      <c r="AC34" s="72"/>
      <c r="AD34" s="72"/>
    </row>
    <row r="35" spans="1:30" ht="16.5">
      <c r="A35" t="s">
        <v>57</v>
      </c>
      <c r="B35" s="128">
        <v>0.7</v>
      </c>
      <c r="C35" s="125">
        <v>0</v>
      </c>
      <c r="D35" s="125">
        <v>0</v>
      </c>
      <c r="E35" s="125">
        <v>0</v>
      </c>
      <c r="F35" s="125">
        <v>0</v>
      </c>
      <c r="G35" s="125">
        <v>0</v>
      </c>
      <c r="H35" s="125">
        <v>0</v>
      </c>
      <c r="I35" s="125">
        <v>0</v>
      </c>
      <c r="J35" s="125">
        <v>0</v>
      </c>
      <c r="K35" s="125">
        <v>0</v>
      </c>
      <c r="L35" s="125">
        <v>0</v>
      </c>
      <c r="M35" s="125">
        <v>0</v>
      </c>
      <c r="N35" s="125">
        <v>0</v>
      </c>
      <c r="O35" s="125">
        <v>0</v>
      </c>
      <c r="P35" s="125">
        <v>0</v>
      </c>
      <c r="Q35" s="125">
        <v>0</v>
      </c>
      <c r="R35" s="125">
        <v>0</v>
      </c>
      <c r="S35" s="125">
        <v>0</v>
      </c>
      <c r="T35" s="120">
        <v>4</v>
      </c>
      <c r="U35">
        <v>5.5</v>
      </c>
      <c r="V35">
        <v>2.5</v>
      </c>
      <c r="W35" s="26"/>
      <c r="X35" s="26">
        <v>0.7</v>
      </c>
      <c r="Y35" s="26"/>
      <c r="Z35" s="72">
        <v>2.5</v>
      </c>
      <c r="AA35" s="72">
        <v>4</v>
      </c>
      <c r="AB35" s="72">
        <v>5.5</v>
      </c>
      <c r="AC35" s="72"/>
      <c r="AD35" s="72"/>
    </row>
    <row r="36" spans="1:30" ht="16.5">
      <c r="A36" t="s">
        <v>58</v>
      </c>
      <c r="B36" s="128">
        <v>-0.1</v>
      </c>
      <c r="C36" s="125">
        <v>0</v>
      </c>
      <c r="D36" s="125">
        <v>0</v>
      </c>
      <c r="E36" s="125">
        <v>0</v>
      </c>
      <c r="F36" s="125">
        <v>0</v>
      </c>
      <c r="G36" s="125">
        <v>0</v>
      </c>
      <c r="H36" s="125">
        <v>0</v>
      </c>
      <c r="I36" s="125">
        <v>0</v>
      </c>
      <c r="J36" s="125">
        <v>0</v>
      </c>
      <c r="K36" s="125">
        <v>0</v>
      </c>
      <c r="L36" s="125">
        <v>0</v>
      </c>
      <c r="M36" s="125">
        <v>0</v>
      </c>
      <c r="N36" s="125">
        <v>0</v>
      </c>
      <c r="O36" s="125">
        <v>0</v>
      </c>
      <c r="P36" s="125">
        <v>0</v>
      </c>
      <c r="Q36" s="125">
        <v>0</v>
      </c>
      <c r="R36" s="125">
        <v>0</v>
      </c>
      <c r="S36" s="125">
        <v>0</v>
      </c>
      <c r="T36" s="120">
        <v>4</v>
      </c>
      <c r="U36">
        <v>5.5</v>
      </c>
      <c r="V36">
        <v>2.5</v>
      </c>
      <c r="W36" s="26"/>
      <c r="X36" s="26">
        <v>-0.1</v>
      </c>
      <c r="Y36" s="26"/>
      <c r="Z36" s="72">
        <v>2.5</v>
      </c>
      <c r="AA36" s="72">
        <v>4</v>
      </c>
      <c r="AB36" s="72">
        <v>5.5</v>
      </c>
      <c r="AC36" s="72"/>
      <c r="AD36" s="72"/>
    </row>
    <row r="37" spans="1:30" ht="16.5">
      <c r="A37" t="s">
        <v>59</v>
      </c>
      <c r="B37" s="128">
        <v>1.7</v>
      </c>
      <c r="C37" s="129">
        <v>0</v>
      </c>
      <c r="D37" s="129">
        <v>0</v>
      </c>
      <c r="E37" s="129">
        <v>0</v>
      </c>
      <c r="F37" s="129">
        <v>0</v>
      </c>
      <c r="G37" s="129">
        <v>0</v>
      </c>
      <c r="H37" s="129">
        <v>0</v>
      </c>
      <c r="I37" s="129">
        <v>0</v>
      </c>
      <c r="J37" s="129">
        <v>0</v>
      </c>
      <c r="K37" s="129">
        <v>0</v>
      </c>
      <c r="L37" s="129">
        <v>0</v>
      </c>
      <c r="M37" s="129">
        <v>0</v>
      </c>
      <c r="N37" s="129">
        <v>0</v>
      </c>
      <c r="O37" s="129">
        <v>0</v>
      </c>
      <c r="P37" s="129">
        <v>0</v>
      </c>
      <c r="Q37" s="129">
        <v>0</v>
      </c>
      <c r="R37" s="129">
        <v>0</v>
      </c>
      <c r="S37" s="129">
        <v>0</v>
      </c>
      <c r="T37" s="120">
        <v>4</v>
      </c>
      <c r="U37">
        <v>5.5</v>
      </c>
      <c r="V37">
        <v>2.5</v>
      </c>
      <c r="W37" s="26"/>
      <c r="X37" s="26">
        <v>1.7</v>
      </c>
      <c r="Y37" s="26"/>
      <c r="Z37" s="72">
        <v>2.5</v>
      </c>
      <c r="AA37" s="72">
        <v>4</v>
      </c>
      <c r="AB37" s="72">
        <v>5.5</v>
      </c>
      <c r="AC37" s="72"/>
      <c r="AD37" s="72"/>
    </row>
    <row r="38" spans="1:30" ht="16.5">
      <c r="A38" t="s">
        <v>60</v>
      </c>
      <c r="B38" s="128">
        <v>1.4</v>
      </c>
      <c r="C38" s="129">
        <v>0</v>
      </c>
      <c r="D38" s="129">
        <v>0</v>
      </c>
      <c r="E38" s="129">
        <v>0</v>
      </c>
      <c r="F38" s="129">
        <v>0</v>
      </c>
      <c r="G38" s="129">
        <v>0</v>
      </c>
      <c r="H38" s="129">
        <v>0</v>
      </c>
      <c r="I38" s="129">
        <v>0</v>
      </c>
      <c r="J38" s="129">
        <v>0</v>
      </c>
      <c r="K38" s="129">
        <v>0</v>
      </c>
      <c r="L38" s="129">
        <v>0</v>
      </c>
      <c r="M38" s="129">
        <v>0</v>
      </c>
      <c r="N38" s="129">
        <v>0</v>
      </c>
      <c r="O38" s="129">
        <v>0</v>
      </c>
      <c r="P38" s="129">
        <v>0</v>
      </c>
      <c r="Q38" s="129">
        <v>0</v>
      </c>
      <c r="R38" s="129">
        <v>0</v>
      </c>
      <c r="S38" s="129">
        <v>0</v>
      </c>
      <c r="T38" s="120">
        <v>4</v>
      </c>
      <c r="U38">
        <v>5.5</v>
      </c>
      <c r="V38">
        <v>2.5</v>
      </c>
      <c r="W38" s="126"/>
      <c r="X38" s="126">
        <v>1.4</v>
      </c>
      <c r="Y38" s="126"/>
      <c r="Z38" s="72">
        <v>2.5</v>
      </c>
      <c r="AA38" s="72">
        <v>4</v>
      </c>
      <c r="AB38" s="72">
        <v>5.5</v>
      </c>
      <c r="AC38" s="72"/>
      <c r="AD38" s="72"/>
    </row>
    <row r="39" spans="1:30" ht="16.5">
      <c r="A39" t="s">
        <v>61</v>
      </c>
      <c r="B39" s="128">
        <v>3.6</v>
      </c>
      <c r="C39" s="129">
        <v>0</v>
      </c>
      <c r="D39" s="129">
        <v>0</v>
      </c>
      <c r="E39" s="129">
        <v>0</v>
      </c>
      <c r="F39" s="129">
        <v>0</v>
      </c>
      <c r="G39" s="129">
        <v>0</v>
      </c>
      <c r="H39" s="129">
        <v>0</v>
      </c>
      <c r="I39" s="129">
        <v>0</v>
      </c>
      <c r="J39" s="129">
        <v>0</v>
      </c>
      <c r="K39" s="129">
        <v>0</v>
      </c>
      <c r="L39" s="129">
        <v>0</v>
      </c>
      <c r="M39" s="129">
        <v>0</v>
      </c>
      <c r="N39" s="129">
        <v>0</v>
      </c>
      <c r="O39" s="129">
        <v>0</v>
      </c>
      <c r="P39" s="129">
        <v>0</v>
      </c>
      <c r="Q39" s="129">
        <v>0</v>
      </c>
      <c r="R39" s="129">
        <v>0</v>
      </c>
      <c r="S39" s="129">
        <v>0</v>
      </c>
      <c r="T39" s="120">
        <v>4</v>
      </c>
      <c r="U39">
        <v>5.5</v>
      </c>
      <c r="V39">
        <v>2.5</v>
      </c>
      <c r="W39" s="126"/>
      <c r="X39" s="126">
        <v>3.6</v>
      </c>
      <c r="Y39" s="126"/>
      <c r="Z39" s="72">
        <v>2.5</v>
      </c>
      <c r="AA39" s="72">
        <v>4</v>
      </c>
      <c r="AB39" s="72">
        <v>5.5</v>
      </c>
      <c r="AC39" s="72"/>
      <c r="AD39" s="72"/>
    </row>
    <row r="40" spans="1:30" ht="16.5">
      <c r="A40" t="s">
        <v>62</v>
      </c>
      <c r="B40" s="128">
        <v>5.8</v>
      </c>
      <c r="C40" s="129">
        <v>0</v>
      </c>
      <c r="D40" s="129">
        <v>0</v>
      </c>
      <c r="E40" s="129">
        <v>0</v>
      </c>
      <c r="F40" s="129">
        <v>0</v>
      </c>
      <c r="G40" s="129">
        <v>0</v>
      </c>
      <c r="H40" s="129">
        <v>0</v>
      </c>
      <c r="I40" s="129">
        <v>0</v>
      </c>
      <c r="J40" s="129">
        <v>0</v>
      </c>
      <c r="K40" s="129">
        <v>0</v>
      </c>
      <c r="L40" s="129">
        <v>0</v>
      </c>
      <c r="M40" s="129">
        <v>0</v>
      </c>
      <c r="N40" s="129">
        <v>0</v>
      </c>
      <c r="O40" s="129">
        <v>0</v>
      </c>
      <c r="P40" s="129">
        <v>0</v>
      </c>
      <c r="Q40" s="129">
        <v>0</v>
      </c>
      <c r="R40" s="129">
        <v>0</v>
      </c>
      <c r="S40" s="129">
        <v>0</v>
      </c>
      <c r="T40" s="120">
        <v>4</v>
      </c>
      <c r="U40">
        <v>5.5</v>
      </c>
      <c r="V40">
        <v>2.5</v>
      </c>
      <c r="W40" s="126"/>
      <c r="X40" s="126">
        <v>5.7</v>
      </c>
      <c r="Y40" s="126"/>
      <c r="Z40" s="72">
        <v>2.5</v>
      </c>
      <c r="AA40" s="72">
        <v>4</v>
      </c>
      <c r="AB40" s="72">
        <v>5.5</v>
      </c>
      <c r="AC40" s="72"/>
      <c r="AD40" s="72"/>
    </row>
    <row r="41" spans="1:30" ht="16.5">
      <c r="A41" t="s">
        <v>63</v>
      </c>
      <c r="B41" s="128">
        <v>6.5</v>
      </c>
      <c r="C41" s="129">
        <v>0</v>
      </c>
      <c r="D41" s="129">
        <v>0</v>
      </c>
      <c r="E41" s="129">
        <v>0</v>
      </c>
      <c r="F41" s="129">
        <v>0</v>
      </c>
      <c r="G41" s="129">
        <v>0</v>
      </c>
      <c r="H41" s="129">
        <v>0</v>
      </c>
      <c r="I41" s="129">
        <v>0</v>
      </c>
      <c r="J41" s="129">
        <v>0</v>
      </c>
      <c r="K41" s="129">
        <v>0</v>
      </c>
      <c r="L41" s="129">
        <v>0</v>
      </c>
      <c r="M41" s="129">
        <v>0</v>
      </c>
      <c r="N41" s="129">
        <v>0</v>
      </c>
      <c r="O41" s="129">
        <v>0</v>
      </c>
      <c r="P41" s="129">
        <v>0</v>
      </c>
      <c r="Q41" s="129">
        <v>0</v>
      </c>
      <c r="R41" s="129">
        <v>0</v>
      </c>
      <c r="S41" s="129">
        <v>0</v>
      </c>
      <c r="T41" s="120">
        <v>4</v>
      </c>
      <c r="U41">
        <v>5.5</v>
      </c>
      <c r="V41">
        <v>2.5</v>
      </c>
      <c r="W41" s="126"/>
      <c r="X41" s="126">
        <v>6.5</v>
      </c>
      <c r="Y41" s="126"/>
      <c r="Z41" s="72">
        <v>2.5</v>
      </c>
      <c r="AA41" s="72">
        <v>4</v>
      </c>
      <c r="AB41" s="72">
        <v>5.5</v>
      </c>
      <c r="AC41" s="72"/>
      <c r="AD41" s="72"/>
    </row>
    <row r="42" spans="1:30" ht="16.5">
      <c r="A42" t="s">
        <v>64</v>
      </c>
      <c r="B42" s="128">
        <v>8.9</v>
      </c>
      <c r="C42" s="129">
        <v>0</v>
      </c>
      <c r="D42" s="129">
        <v>0</v>
      </c>
      <c r="E42" s="129">
        <v>0</v>
      </c>
      <c r="F42" s="129">
        <v>0</v>
      </c>
      <c r="G42" s="129">
        <v>0</v>
      </c>
      <c r="H42" s="129">
        <v>0</v>
      </c>
      <c r="I42" s="129">
        <v>0</v>
      </c>
      <c r="J42" s="129">
        <v>0</v>
      </c>
      <c r="K42" s="129">
        <v>0</v>
      </c>
      <c r="L42" s="129">
        <v>0</v>
      </c>
      <c r="M42" s="129">
        <v>0</v>
      </c>
      <c r="N42" s="129">
        <v>0</v>
      </c>
      <c r="O42" s="129">
        <v>0</v>
      </c>
      <c r="P42" s="129">
        <v>0</v>
      </c>
      <c r="Q42" s="129">
        <v>0</v>
      </c>
      <c r="R42" s="129">
        <v>0</v>
      </c>
      <c r="S42" s="129">
        <v>0</v>
      </c>
      <c r="T42" s="120">
        <v>4</v>
      </c>
      <c r="U42">
        <v>5.5</v>
      </c>
      <c r="V42">
        <v>2.5</v>
      </c>
      <c r="W42" s="126"/>
      <c r="X42" s="126">
        <v>8.9</v>
      </c>
      <c r="Y42" s="126"/>
      <c r="Z42" s="72">
        <v>2.5</v>
      </c>
      <c r="AA42" s="72">
        <v>4</v>
      </c>
      <c r="AB42" s="72">
        <v>5.5</v>
      </c>
      <c r="AC42" s="72"/>
      <c r="AD42" s="72"/>
    </row>
    <row r="43" spans="1:30" ht="16.5">
      <c r="A43" t="s">
        <v>65</v>
      </c>
      <c r="B43" s="128">
        <v>7.7</v>
      </c>
      <c r="C43" s="129">
        <v>0</v>
      </c>
      <c r="D43" s="129">
        <v>0</v>
      </c>
      <c r="E43" s="129">
        <v>0</v>
      </c>
      <c r="F43" s="129">
        <v>0</v>
      </c>
      <c r="G43" s="129">
        <v>0</v>
      </c>
      <c r="H43" s="129">
        <v>0</v>
      </c>
      <c r="I43" s="129">
        <v>0</v>
      </c>
      <c r="J43" s="129">
        <v>0</v>
      </c>
      <c r="K43" s="129">
        <v>0</v>
      </c>
      <c r="L43" s="129">
        <v>0</v>
      </c>
      <c r="M43" s="129">
        <v>0</v>
      </c>
      <c r="N43" s="129">
        <v>0</v>
      </c>
      <c r="O43" s="129">
        <v>0</v>
      </c>
      <c r="P43" s="129">
        <v>0</v>
      </c>
      <c r="Q43" s="129">
        <v>0</v>
      </c>
      <c r="R43" s="129">
        <v>0</v>
      </c>
      <c r="S43" s="129">
        <v>0</v>
      </c>
      <c r="T43" s="120">
        <v>4</v>
      </c>
      <c r="U43">
        <v>5.5</v>
      </c>
      <c r="V43">
        <v>2.5</v>
      </c>
      <c r="W43" s="126"/>
      <c r="X43" s="126">
        <v>7.7</v>
      </c>
      <c r="Y43" s="126"/>
      <c r="Z43" s="72">
        <v>2.5</v>
      </c>
      <c r="AA43" s="72">
        <v>4</v>
      </c>
      <c r="AB43" s="72">
        <v>5.5</v>
      </c>
      <c r="AC43" s="72"/>
      <c r="AD43" s="72"/>
    </row>
    <row r="44" spans="1:30" ht="16.5">
      <c r="A44" t="s">
        <v>66</v>
      </c>
      <c r="B44" s="128">
        <v>7.4</v>
      </c>
      <c r="C44" s="129">
        <v>0</v>
      </c>
      <c r="D44" s="129">
        <v>0</v>
      </c>
      <c r="E44" s="129">
        <v>0</v>
      </c>
      <c r="F44" s="129">
        <v>0</v>
      </c>
      <c r="G44" s="129">
        <v>0</v>
      </c>
      <c r="H44" s="129">
        <v>0</v>
      </c>
      <c r="I44" s="129">
        <v>0</v>
      </c>
      <c r="J44" s="129">
        <v>0</v>
      </c>
      <c r="K44" s="129">
        <v>0</v>
      </c>
      <c r="L44" s="129">
        <v>0</v>
      </c>
      <c r="M44" s="129">
        <v>0</v>
      </c>
      <c r="N44" s="129">
        <v>0</v>
      </c>
      <c r="O44" s="129">
        <v>0</v>
      </c>
      <c r="P44" s="129">
        <v>0</v>
      </c>
      <c r="Q44" s="129">
        <v>0</v>
      </c>
      <c r="R44" s="129">
        <v>0</v>
      </c>
      <c r="S44" s="129">
        <v>0</v>
      </c>
      <c r="T44">
        <v>4</v>
      </c>
      <c r="U44">
        <v>5.5</v>
      </c>
      <c r="V44">
        <v>2.5</v>
      </c>
      <c r="W44" s="126"/>
      <c r="X44" s="126">
        <v>7.4</v>
      </c>
      <c r="Y44" s="126"/>
      <c r="Z44" s="72">
        <v>2.5</v>
      </c>
      <c r="AA44" s="72">
        <v>4</v>
      </c>
      <c r="AB44" s="72">
        <v>5.5</v>
      </c>
      <c r="AC44" s="72"/>
      <c r="AD44" s="72"/>
    </row>
    <row r="45" spans="1:30" ht="16.5">
      <c r="A45" t="s">
        <v>67</v>
      </c>
      <c r="B45" s="128">
        <v>10.27</v>
      </c>
      <c r="C45" s="129">
        <v>0</v>
      </c>
      <c r="D45" s="129">
        <v>0</v>
      </c>
      <c r="E45" s="129">
        <v>0</v>
      </c>
      <c r="F45" s="129">
        <v>0</v>
      </c>
      <c r="G45" s="129">
        <v>0</v>
      </c>
      <c r="H45" s="129">
        <v>0</v>
      </c>
      <c r="I45" s="129">
        <v>0</v>
      </c>
      <c r="J45" s="129">
        <v>0</v>
      </c>
      <c r="K45" s="129">
        <v>0</v>
      </c>
      <c r="L45" s="129">
        <v>0</v>
      </c>
      <c r="M45" s="129">
        <v>0</v>
      </c>
      <c r="N45" s="129">
        <v>0</v>
      </c>
      <c r="O45" s="129">
        <v>0</v>
      </c>
      <c r="P45" s="129">
        <v>0</v>
      </c>
      <c r="Q45" s="129">
        <v>0</v>
      </c>
      <c r="R45" s="129">
        <v>0</v>
      </c>
      <c r="S45" s="129">
        <v>0</v>
      </c>
      <c r="T45">
        <v>4</v>
      </c>
      <c r="U45">
        <v>5.5</v>
      </c>
      <c r="V45">
        <v>2.5</v>
      </c>
      <c r="W45" s="126"/>
      <c r="X45" s="126">
        <v>10.27</v>
      </c>
      <c r="Y45" s="187"/>
      <c r="Z45" s="72">
        <v>2.5</v>
      </c>
      <c r="AA45" s="72">
        <v>4</v>
      </c>
      <c r="AB45" s="72">
        <v>5.5</v>
      </c>
      <c r="AC45" s="72"/>
      <c r="AD45" s="72"/>
    </row>
    <row r="46" spans="1:30" ht="16.5">
      <c r="A46" t="s">
        <v>68</v>
      </c>
      <c r="B46" s="128">
        <v>9.9151144159478548</v>
      </c>
      <c r="C46" s="129">
        <v>0</v>
      </c>
      <c r="D46" s="129">
        <v>0</v>
      </c>
      <c r="E46" s="129">
        <v>0</v>
      </c>
      <c r="F46" s="129">
        <v>0</v>
      </c>
      <c r="G46" s="129">
        <v>0</v>
      </c>
      <c r="H46" s="129">
        <v>0</v>
      </c>
      <c r="I46" s="129">
        <v>0</v>
      </c>
      <c r="J46" s="129">
        <v>0</v>
      </c>
      <c r="K46" s="129">
        <v>0</v>
      </c>
      <c r="L46" s="129">
        <v>0</v>
      </c>
      <c r="M46" s="129">
        <v>0</v>
      </c>
      <c r="N46" s="129">
        <v>0</v>
      </c>
      <c r="O46" s="129">
        <v>0</v>
      </c>
      <c r="P46" s="129">
        <v>0</v>
      </c>
      <c r="Q46" s="129">
        <v>0</v>
      </c>
      <c r="R46" s="129">
        <v>0</v>
      </c>
      <c r="S46" s="129">
        <v>0</v>
      </c>
      <c r="T46">
        <v>4</v>
      </c>
      <c r="U46">
        <v>5.5</v>
      </c>
      <c r="V46">
        <v>2.5</v>
      </c>
      <c r="W46" s="126"/>
      <c r="X46" s="126">
        <v>9.9151144159478548</v>
      </c>
      <c r="Y46" s="130"/>
      <c r="Z46" s="72">
        <v>2.5</v>
      </c>
      <c r="AA46" s="72">
        <v>4</v>
      </c>
      <c r="AB46" s="72">
        <v>5.5</v>
      </c>
      <c r="AC46" s="123"/>
      <c r="AD46" s="123"/>
    </row>
    <row r="47" spans="1:30" ht="16.5">
      <c r="A47" t="s">
        <v>69</v>
      </c>
      <c r="B47" s="128">
        <v>8.3050314000890069</v>
      </c>
      <c r="C47" s="129">
        <v>0</v>
      </c>
      <c r="D47" s="129">
        <v>0</v>
      </c>
      <c r="E47" s="129">
        <v>0</v>
      </c>
      <c r="F47" s="129">
        <v>0</v>
      </c>
      <c r="G47" s="129">
        <v>0</v>
      </c>
      <c r="H47" s="129">
        <v>0</v>
      </c>
      <c r="I47" s="129">
        <v>0</v>
      </c>
      <c r="J47" s="129">
        <v>0</v>
      </c>
      <c r="K47" s="129">
        <v>0</v>
      </c>
      <c r="L47" s="129">
        <v>0</v>
      </c>
      <c r="M47" s="129">
        <v>0</v>
      </c>
      <c r="N47" s="129">
        <v>0</v>
      </c>
      <c r="O47" s="129">
        <v>0</v>
      </c>
      <c r="P47" s="129">
        <v>0</v>
      </c>
      <c r="Q47" s="129">
        <v>0</v>
      </c>
      <c r="R47" s="129">
        <v>0</v>
      </c>
      <c r="S47" s="129">
        <v>0</v>
      </c>
      <c r="T47">
        <v>4</v>
      </c>
      <c r="U47">
        <v>5.5</v>
      </c>
      <c r="V47">
        <v>2.5</v>
      </c>
      <c r="W47" s="130"/>
      <c r="X47" s="126">
        <v>8.3038746400000001</v>
      </c>
      <c r="Y47" s="130">
        <v>8.3038746400000001</v>
      </c>
      <c r="Z47" s="72">
        <v>2.5</v>
      </c>
      <c r="AA47" s="72">
        <v>4</v>
      </c>
      <c r="AB47" s="72">
        <v>5.5</v>
      </c>
      <c r="AC47" s="72"/>
      <c r="AD47" s="72"/>
    </row>
    <row r="48" spans="1:30" ht="16.5">
      <c r="A48" t="s">
        <v>70</v>
      </c>
      <c r="B48" s="128">
        <v>5.4543570386767612</v>
      </c>
      <c r="C48" s="129">
        <v>0</v>
      </c>
      <c r="D48" s="129">
        <v>0</v>
      </c>
      <c r="E48" s="129">
        <v>0</v>
      </c>
      <c r="F48" s="129">
        <v>0</v>
      </c>
      <c r="G48" s="129">
        <v>0</v>
      </c>
      <c r="H48" s="129">
        <v>0</v>
      </c>
      <c r="I48" s="129">
        <v>0</v>
      </c>
      <c r="J48" s="129">
        <v>0</v>
      </c>
      <c r="K48" s="129">
        <v>0</v>
      </c>
      <c r="L48" s="129">
        <v>0</v>
      </c>
      <c r="M48" s="129">
        <v>0</v>
      </c>
      <c r="N48" s="129">
        <v>0</v>
      </c>
      <c r="O48" s="129">
        <v>0</v>
      </c>
      <c r="P48" s="129">
        <v>0</v>
      </c>
      <c r="Q48" s="129">
        <v>0</v>
      </c>
      <c r="R48" s="129">
        <v>0</v>
      </c>
      <c r="S48" s="129">
        <v>0</v>
      </c>
      <c r="T48">
        <v>4</v>
      </c>
      <c r="U48">
        <v>5.5</v>
      </c>
      <c r="V48">
        <v>2.5</v>
      </c>
      <c r="W48" s="130">
        <v>5.4543570386767612</v>
      </c>
      <c r="X48" s="126">
        <v>5.4543570386767612</v>
      </c>
      <c r="Y48" s="130">
        <v>6.8902521300000004</v>
      </c>
      <c r="Z48" s="72">
        <v>2.5</v>
      </c>
      <c r="AA48" s="72">
        <v>4</v>
      </c>
      <c r="AB48" s="72">
        <v>5.5</v>
      </c>
      <c r="AC48" s="72"/>
      <c r="AD48" s="72"/>
    </row>
    <row r="49" spans="1:30" ht="16.5">
      <c r="A49" t="s">
        <v>71</v>
      </c>
      <c r="B49" s="128">
        <v>-0.82316302455302215</v>
      </c>
      <c r="C49" s="129">
        <v>0.19285723760861506</v>
      </c>
      <c r="D49" s="129">
        <v>0.13011986262274289</v>
      </c>
      <c r="E49" s="129">
        <v>0.10341514192896928</v>
      </c>
      <c r="F49" s="129">
        <v>8.8720983516215046E-2</v>
      </c>
      <c r="G49" s="129">
        <v>7.9674185234830608E-2</v>
      </c>
      <c r="H49" s="129">
        <v>7.383000644730231E-2</v>
      </c>
      <c r="I49" s="129">
        <v>7.0057456266417573E-2</v>
      </c>
      <c r="J49" s="129">
        <v>6.7781399706095646E-2</v>
      </c>
      <c r="K49" s="129">
        <v>0.13577589958166736</v>
      </c>
      <c r="L49" s="129">
        <v>7.0181855158389705E-2</v>
      </c>
      <c r="M49" s="129">
        <v>7.2538517495572052E-2</v>
      </c>
      <c r="N49" s="129">
        <v>7.6444671271100439E-2</v>
      </c>
      <c r="O49" s="129">
        <v>8.2495819682973592E-2</v>
      </c>
      <c r="P49" s="129">
        <v>9.1863007279930242E-2</v>
      </c>
      <c r="Q49" s="129">
        <v>0.10707755436615074</v>
      </c>
      <c r="R49" s="129">
        <v>0.13472801375327303</v>
      </c>
      <c r="S49" s="129">
        <v>0.19968721175401472</v>
      </c>
      <c r="T49">
        <v>4</v>
      </c>
      <c r="U49">
        <v>5.5</v>
      </c>
      <c r="V49">
        <v>2.5</v>
      </c>
      <c r="W49" s="130">
        <v>0.15</v>
      </c>
      <c r="X49" s="126"/>
      <c r="Y49" s="130">
        <v>3.8585587499999998</v>
      </c>
      <c r="Z49" s="72">
        <v>2.5</v>
      </c>
      <c r="AA49" s="72">
        <v>4</v>
      </c>
      <c r="AB49" s="72">
        <v>5.5</v>
      </c>
      <c r="AC49" s="72"/>
      <c r="AD49" s="72"/>
    </row>
    <row r="50" spans="1:30" ht="16.5">
      <c r="A50" t="s">
        <v>72</v>
      </c>
      <c r="B50" s="128">
        <v>-2.228434732141392</v>
      </c>
      <c r="C50" s="129">
        <v>0.51428596695630668</v>
      </c>
      <c r="D50" s="129">
        <v>0.34698630032731415</v>
      </c>
      <c r="E50" s="129">
        <v>0.27577371181058496</v>
      </c>
      <c r="F50" s="129">
        <v>0.23658928937657331</v>
      </c>
      <c r="G50" s="129">
        <v>0.21246449395954836</v>
      </c>
      <c r="H50" s="129">
        <v>0.19688001719280601</v>
      </c>
      <c r="I50" s="129">
        <v>0.18681988337711375</v>
      </c>
      <c r="J50" s="129">
        <v>0.18075039921625491</v>
      </c>
      <c r="K50" s="129">
        <v>0.36206906555111296</v>
      </c>
      <c r="L50" s="129">
        <v>0.18715161375570588</v>
      </c>
      <c r="M50" s="129">
        <v>0.19343604665485881</v>
      </c>
      <c r="N50" s="129">
        <v>0.20385245672293451</v>
      </c>
      <c r="O50" s="129">
        <v>0.21998885248792965</v>
      </c>
      <c r="P50" s="129">
        <v>0.24496801941314761</v>
      </c>
      <c r="Q50" s="129">
        <v>0.2855401449764019</v>
      </c>
      <c r="R50" s="129">
        <v>0.35927470334206157</v>
      </c>
      <c r="S50" s="129">
        <v>0.53249923134403865</v>
      </c>
      <c r="T50">
        <v>4</v>
      </c>
      <c r="U50">
        <v>5.5</v>
      </c>
      <c r="V50">
        <v>2.5</v>
      </c>
      <c r="W50" s="130">
        <v>0.1</v>
      </c>
      <c r="X50" s="126"/>
      <c r="Y50" s="130">
        <v>2.7323730300000002</v>
      </c>
      <c r="Z50" s="72">
        <v>2.5</v>
      </c>
      <c r="AA50" s="72">
        <v>4</v>
      </c>
      <c r="AB50" s="72">
        <v>5.5</v>
      </c>
      <c r="AC50" s="72"/>
      <c r="AD50" s="72"/>
    </row>
    <row r="51" spans="1:30" ht="16.5">
      <c r="A51" t="s">
        <v>73</v>
      </c>
      <c r="B51" s="128">
        <v>-2.2194890736590658</v>
      </c>
      <c r="C51" s="129">
        <v>0.57857171282584496</v>
      </c>
      <c r="D51" s="129">
        <v>0.39035958786822822</v>
      </c>
      <c r="E51" s="129">
        <v>0.31024542578690828</v>
      </c>
      <c r="F51" s="129">
        <v>0.26616295054864492</v>
      </c>
      <c r="G51" s="129">
        <v>0.23902255570449188</v>
      </c>
      <c r="H51" s="129">
        <v>0.22149001934190676</v>
      </c>
      <c r="I51" s="129">
        <v>0.210172368799253</v>
      </c>
      <c r="J51" s="129">
        <v>0.20334419911828683</v>
      </c>
      <c r="K51" s="129">
        <v>0.40732769874500202</v>
      </c>
      <c r="L51" s="129">
        <v>0.21054556547516912</v>
      </c>
      <c r="M51" s="129">
        <v>0.21761555248671627</v>
      </c>
      <c r="N51" s="129">
        <v>0.22933401381330132</v>
      </c>
      <c r="O51" s="129">
        <v>0.24748745904892067</v>
      </c>
      <c r="P51" s="129">
        <v>0.27558902183979117</v>
      </c>
      <c r="Q51" s="129">
        <v>0.32123266309845211</v>
      </c>
      <c r="R51" s="129">
        <v>0.40418404125981944</v>
      </c>
      <c r="S51" s="129">
        <v>0.5990616352620437</v>
      </c>
      <c r="T51">
        <v>4</v>
      </c>
      <c r="U51">
        <v>5.5</v>
      </c>
      <c r="V51">
        <v>2.5</v>
      </c>
      <c r="W51" s="130">
        <v>0.4</v>
      </c>
      <c r="X51" s="126"/>
      <c r="Y51" s="130">
        <v>2.81790853</v>
      </c>
      <c r="Z51" s="72">
        <v>2.5</v>
      </c>
      <c r="AA51" s="72">
        <v>4</v>
      </c>
      <c r="AB51" s="72">
        <v>5.5</v>
      </c>
      <c r="AC51" s="123">
        <v>10</v>
      </c>
      <c r="AD51" s="123"/>
    </row>
    <row r="52" spans="1:30" ht="16.5">
      <c r="A52" t="s">
        <v>74</v>
      </c>
      <c r="B52" s="128">
        <v>-1.4005434151767402</v>
      </c>
      <c r="C52" s="129">
        <v>0.64285745869538324</v>
      </c>
      <c r="D52" s="129">
        <v>0.43373287540914296</v>
      </c>
      <c r="E52" s="129">
        <v>0.34471713976323071</v>
      </c>
      <c r="F52" s="129">
        <v>0.29573661172071719</v>
      </c>
      <c r="G52" s="129">
        <v>0.26558061744943562</v>
      </c>
      <c r="H52" s="129">
        <v>0.24610002149100685</v>
      </c>
      <c r="I52" s="129">
        <v>0.23352485422139302</v>
      </c>
      <c r="J52" s="129">
        <v>0.22593799902031808</v>
      </c>
      <c r="K52" s="129">
        <v>0.45258633193889097</v>
      </c>
      <c r="L52" s="129">
        <v>0.23393951719463235</v>
      </c>
      <c r="M52" s="129">
        <v>0.24179505831857395</v>
      </c>
      <c r="N52" s="129">
        <v>0.25481557090366813</v>
      </c>
      <c r="O52" s="129">
        <v>0.2749860656099119</v>
      </c>
      <c r="P52" s="129">
        <v>0.30621002426643429</v>
      </c>
      <c r="Q52" s="129">
        <v>0.35692518122050254</v>
      </c>
      <c r="R52" s="129">
        <v>0.44909337917757686</v>
      </c>
      <c r="S52" s="129">
        <v>0.66562403918004875</v>
      </c>
      <c r="T52">
        <v>4</v>
      </c>
      <c r="U52">
        <v>5.5</v>
      </c>
      <c r="V52">
        <v>2.5</v>
      </c>
      <c r="W52" s="130">
        <v>1.51</v>
      </c>
      <c r="X52" s="126"/>
      <c r="Y52" s="130">
        <v>3.5479307200000001</v>
      </c>
      <c r="Z52" s="72">
        <v>2.5</v>
      </c>
      <c r="AA52" s="72">
        <v>4</v>
      </c>
      <c r="AB52" s="72">
        <v>5.5</v>
      </c>
      <c r="AC52" s="123"/>
      <c r="AD52" s="123"/>
    </row>
    <row r="53" spans="1:30" ht="16.5">
      <c r="A53" t="s">
        <v>75</v>
      </c>
      <c r="B53" s="128">
        <v>0.47214743594216552</v>
      </c>
      <c r="C53" s="129">
        <v>0.68643751916300788</v>
      </c>
      <c r="D53" s="129">
        <v>0.46313613530984821</v>
      </c>
      <c r="E53" s="129">
        <v>0.36808591863000428</v>
      </c>
      <c r="F53" s="129">
        <v>0.31578494319288275</v>
      </c>
      <c r="G53" s="129">
        <v>0.28358463873117401</v>
      </c>
      <c r="H53" s="129">
        <v>0.26278343034407881</v>
      </c>
      <c r="I53" s="129">
        <v>0.24935577774884932</v>
      </c>
      <c r="J53" s="129">
        <v>0.24125460074291727</v>
      </c>
      <c r="K53" s="129">
        <v>0.48273385751663289</v>
      </c>
      <c r="L53" s="129">
        <v>0.24925611891705168</v>
      </c>
      <c r="M53" s="129">
        <v>0.25762598184584284</v>
      </c>
      <c r="N53" s="129">
        <v>0.27149897975654369</v>
      </c>
      <c r="O53" s="129">
        <v>0.2929900868914368</v>
      </c>
      <c r="P53" s="129">
        <v>0.32625835573836426</v>
      </c>
      <c r="Q53" s="129">
        <v>0.380293960087001</v>
      </c>
      <c r="R53" s="129">
        <v>0.47849663907793527</v>
      </c>
      <c r="S53" s="129">
        <v>0.70920409964715869</v>
      </c>
      <c r="T53">
        <v>4</v>
      </c>
      <c r="U53">
        <v>5.5</v>
      </c>
      <c r="V53">
        <v>2.5</v>
      </c>
      <c r="W53" s="130">
        <v>3.58</v>
      </c>
      <c r="X53" s="126"/>
      <c r="Y53" s="130">
        <v>3.8785478699999998</v>
      </c>
      <c r="Z53" s="72">
        <v>2.5</v>
      </c>
      <c r="AA53" s="72">
        <v>4</v>
      </c>
      <c r="AB53" s="72">
        <v>5.5</v>
      </c>
      <c r="AC53" s="123"/>
      <c r="AD53" s="123"/>
    </row>
    <row r="54" spans="1:30" ht="16.5">
      <c r="A54" t="s">
        <v>76</v>
      </c>
      <c r="B54" s="128">
        <v>0.19329885447367434</v>
      </c>
      <c r="C54" s="129">
        <v>0.75907095327571583</v>
      </c>
      <c r="D54" s="129">
        <v>0.51214156847769032</v>
      </c>
      <c r="E54" s="129">
        <v>0.40703388340795987</v>
      </c>
      <c r="F54" s="129">
        <v>0.34919882897982601</v>
      </c>
      <c r="G54" s="129">
        <v>0.31359134086740337</v>
      </c>
      <c r="H54" s="129">
        <v>0.29058911176586566</v>
      </c>
      <c r="I54" s="129">
        <v>0.27574065029461003</v>
      </c>
      <c r="J54" s="129">
        <v>0.26678227028058288</v>
      </c>
      <c r="K54" s="129">
        <v>0.53297973347953587</v>
      </c>
      <c r="L54" s="129">
        <v>0.27478378845441664</v>
      </c>
      <c r="M54" s="129">
        <v>0.28401085439129226</v>
      </c>
      <c r="N54" s="129">
        <v>0.29930466117800236</v>
      </c>
      <c r="O54" s="129">
        <v>0.32299678902731266</v>
      </c>
      <c r="P54" s="129">
        <v>0.35967224152491362</v>
      </c>
      <c r="Q54" s="129">
        <v>0.41924192486449829</v>
      </c>
      <c r="R54" s="129">
        <v>0.52750207224519841</v>
      </c>
      <c r="S54" s="129">
        <v>0.78183753375900888</v>
      </c>
      <c r="T54">
        <v>4</v>
      </c>
      <c r="U54">
        <v>5.5</v>
      </c>
      <c r="V54">
        <v>2.5</v>
      </c>
      <c r="W54" s="130">
        <v>3.63</v>
      </c>
      <c r="X54" s="126"/>
      <c r="Y54" s="130">
        <v>3.9170607899999998</v>
      </c>
      <c r="Z54" s="72">
        <v>2.5</v>
      </c>
      <c r="AA54" s="72">
        <v>4</v>
      </c>
      <c r="AB54" s="72">
        <v>5.5</v>
      </c>
      <c r="AC54" s="123"/>
      <c r="AD54" s="123"/>
    </row>
    <row r="55" spans="1:30" ht="16.5">
      <c r="A55" t="s">
        <v>77</v>
      </c>
      <c r="B55" s="72">
        <v>-2.247086182002378E-2</v>
      </c>
      <c r="C55" s="124">
        <v>0.77359764009825749</v>
      </c>
      <c r="D55" s="124">
        <v>0.52194265511125859</v>
      </c>
      <c r="E55" s="124">
        <v>0.41482347636355099</v>
      </c>
      <c r="F55" s="124">
        <v>0.35588160613721476</v>
      </c>
      <c r="G55" s="124">
        <v>0.31959268129464924</v>
      </c>
      <c r="H55" s="124">
        <v>0.29615024805022294</v>
      </c>
      <c r="I55" s="124">
        <v>0.28101762480376236</v>
      </c>
      <c r="J55" s="124">
        <v>0.27188780418811564</v>
      </c>
      <c r="K55" s="124">
        <v>0.54302890867211673</v>
      </c>
      <c r="L55" s="124">
        <v>0.2798893223618899</v>
      </c>
      <c r="M55" s="124">
        <v>0.28928782890038285</v>
      </c>
      <c r="N55" s="124">
        <v>0.30486579746229392</v>
      </c>
      <c r="O55" s="124">
        <v>0.32899812945448748</v>
      </c>
      <c r="P55" s="124">
        <v>0.3663550186822242</v>
      </c>
      <c r="Q55" s="124">
        <v>0.42703151781999615</v>
      </c>
      <c r="R55" s="124">
        <v>0.53730315887865121</v>
      </c>
      <c r="S55" s="124">
        <v>0.79636422058138034</v>
      </c>
      <c r="T55">
        <v>4</v>
      </c>
      <c r="U55">
        <v>5.5</v>
      </c>
      <c r="V55">
        <v>2.5</v>
      </c>
      <c r="W55" s="130">
        <v>3.48</v>
      </c>
      <c r="X55" s="132"/>
      <c r="Y55" s="130">
        <v>4.0406104899999997</v>
      </c>
      <c r="Z55" s="72">
        <v>2.5</v>
      </c>
      <c r="AA55" s="72">
        <v>4</v>
      </c>
      <c r="AB55" s="72">
        <v>5.5</v>
      </c>
      <c r="AC55" s="123"/>
      <c r="AD55" s="123"/>
    </row>
    <row r="56" spans="1:30" ht="16.5">
      <c r="A56" t="s">
        <v>78</v>
      </c>
      <c r="B56" s="124">
        <v>3.1759421886277561E-2</v>
      </c>
      <c r="C56" s="124">
        <v>0.78812432692079915</v>
      </c>
      <c r="D56" s="124">
        <v>0.53174374174482697</v>
      </c>
      <c r="E56" s="124">
        <v>0.42261306931914211</v>
      </c>
      <c r="F56" s="124">
        <v>0.3625643832946035</v>
      </c>
      <c r="G56" s="124">
        <v>0.32559402172189511</v>
      </c>
      <c r="H56" s="124">
        <v>0.30171138433457978</v>
      </c>
      <c r="I56" s="124">
        <v>0.28629459931291423</v>
      </c>
      <c r="J56" s="124">
        <v>0.27699333809564974</v>
      </c>
      <c r="K56" s="124">
        <v>0.55307808386469715</v>
      </c>
      <c r="L56" s="124">
        <v>0.28499485626936227</v>
      </c>
      <c r="M56" s="124">
        <v>0.29456480340947255</v>
      </c>
      <c r="N56" s="124">
        <v>0.31042693374658548</v>
      </c>
      <c r="O56" s="124">
        <v>0.33499946988166407</v>
      </c>
      <c r="P56" s="124">
        <v>0.373037795839533</v>
      </c>
      <c r="Q56" s="124">
        <v>0.43482111077549579</v>
      </c>
      <c r="R56" s="124">
        <v>0.5471042455121049</v>
      </c>
      <c r="S56" s="124">
        <v>0.81089090740374825</v>
      </c>
      <c r="T56" s="123">
        <v>4</v>
      </c>
      <c r="U56" s="123">
        <v>5.5</v>
      </c>
      <c r="V56" s="123">
        <v>2.5</v>
      </c>
      <c r="W56" s="130">
        <v>3.6</v>
      </c>
      <c r="X56" s="132"/>
      <c r="Y56" s="130">
        <v>4.1394717400000003</v>
      </c>
      <c r="Z56" s="123">
        <v>2.5</v>
      </c>
      <c r="AA56" s="123">
        <v>4</v>
      </c>
      <c r="AB56" s="123">
        <v>5.5</v>
      </c>
      <c r="AC56" s="123"/>
      <c r="AD56" s="123"/>
    </row>
    <row r="57" spans="1:30" ht="16.5">
      <c r="A57" t="s">
        <v>79</v>
      </c>
      <c r="B57" s="124">
        <v>-3.557225193315218E-2</v>
      </c>
      <c r="C57" s="124">
        <v>0.83170936251593419</v>
      </c>
      <c r="D57" s="124">
        <v>0.56115035834044413</v>
      </c>
      <c r="E57" s="124">
        <v>0.44598451598062194</v>
      </c>
      <c r="F57" s="124">
        <v>0.38261500349708277</v>
      </c>
      <c r="G57" s="124">
        <v>0.34360009835419048</v>
      </c>
      <c r="H57" s="124">
        <v>0.31839669777625135</v>
      </c>
      <c r="I57" s="124">
        <v>0.30212733010870219</v>
      </c>
      <c r="J57" s="124">
        <v>0.29231168837127486</v>
      </c>
      <c r="K57" s="124">
        <v>0.58322905110348877</v>
      </c>
      <c r="L57" s="124">
        <v>0.30031320654510463</v>
      </c>
      <c r="M57" s="124">
        <v>0.3103975342053813</v>
      </c>
      <c r="N57" s="124">
        <v>0.32711224718838494</v>
      </c>
      <c r="O57" s="124">
        <v>0.35300554651409666</v>
      </c>
      <c r="P57" s="124">
        <v>0.39308841604216571</v>
      </c>
      <c r="Q57" s="124">
        <v>0.4581925574371537</v>
      </c>
      <c r="R57" s="124">
        <v>0.57651086210794666</v>
      </c>
      <c r="S57" s="124">
        <v>0.85447594299921548</v>
      </c>
      <c r="T57" s="123">
        <v>4</v>
      </c>
      <c r="U57" s="123">
        <v>5.5</v>
      </c>
      <c r="V57" s="123">
        <v>2.5</v>
      </c>
      <c r="W57" s="130">
        <v>3.73</v>
      </c>
      <c r="X57" s="132"/>
      <c r="Y57" s="130">
        <v>4.1935526100000002</v>
      </c>
      <c r="Z57" s="123">
        <v>2.5</v>
      </c>
      <c r="AA57" s="123">
        <v>4</v>
      </c>
      <c r="AB57" s="123">
        <v>5.5</v>
      </c>
      <c r="AC57" s="123"/>
      <c r="AD57" s="123"/>
    </row>
    <row r="58" spans="1:30" ht="16.5">
      <c r="A58" t="s">
        <v>80</v>
      </c>
      <c r="B58" s="124">
        <v>-0.27445837496553505</v>
      </c>
      <c r="C58" s="124">
        <v>0.90435108850782608</v>
      </c>
      <c r="D58" s="124">
        <v>0.61016138599980596</v>
      </c>
      <c r="E58" s="124">
        <v>0.48493692708308833</v>
      </c>
      <c r="F58" s="124">
        <v>0.41603270383454838</v>
      </c>
      <c r="G58" s="124">
        <v>0.37361022607468275</v>
      </c>
      <c r="H58" s="124">
        <v>0.34620555351237092</v>
      </c>
      <c r="I58" s="124">
        <v>0.32851521476834877</v>
      </c>
      <c r="J58" s="124">
        <v>0.31784227216398309</v>
      </c>
      <c r="K58" s="124">
        <v>0.63348066316814133</v>
      </c>
      <c r="L58" s="124">
        <v>0.32584379033800825</v>
      </c>
      <c r="M58" s="124">
        <v>0.3367854188652295</v>
      </c>
      <c r="N58" s="124">
        <v>0.35492110292471679</v>
      </c>
      <c r="O58" s="124">
        <v>0.38301567423481764</v>
      </c>
      <c r="P58" s="124">
        <v>0.42650611637988689</v>
      </c>
      <c r="Q58" s="124">
        <v>0.49714496853991719</v>
      </c>
      <c r="R58" s="124">
        <v>0.62552188976768441</v>
      </c>
      <c r="S58" s="124">
        <v>0.92711766899166115</v>
      </c>
      <c r="T58" s="123">
        <v>4</v>
      </c>
      <c r="U58" s="123">
        <v>5.5</v>
      </c>
      <c r="V58" s="123">
        <v>2.5</v>
      </c>
      <c r="W58" s="130">
        <v>3.82</v>
      </c>
      <c r="X58" s="132"/>
      <c r="Y58" s="130">
        <v>4.0999999999999996</v>
      </c>
      <c r="Z58" s="123">
        <v>2.5</v>
      </c>
      <c r="AA58" s="123">
        <v>4</v>
      </c>
      <c r="AB58" s="123">
        <v>5.5</v>
      </c>
      <c r="AC58" s="123"/>
      <c r="AD58" s="123"/>
    </row>
    <row r="59" spans="1:30" ht="16.5">
      <c r="A59" t="s">
        <v>81</v>
      </c>
      <c r="B59" s="124">
        <v>-0.29023559957201134</v>
      </c>
      <c r="C59" s="124">
        <v>0.91887943370620451</v>
      </c>
      <c r="D59" s="124">
        <v>0.61996359153167835</v>
      </c>
      <c r="E59" s="124">
        <v>0.49272740930358161</v>
      </c>
      <c r="F59" s="124">
        <v>0.42271624390204132</v>
      </c>
      <c r="G59" s="124">
        <v>0.3796122516187812</v>
      </c>
      <c r="H59" s="124">
        <v>0.35176732465959493</v>
      </c>
      <c r="I59" s="124">
        <v>0.33379279170027809</v>
      </c>
      <c r="J59" s="124">
        <v>0.32294838892252509</v>
      </c>
      <c r="K59" s="124">
        <v>0.64353098558107114</v>
      </c>
      <c r="L59" s="124">
        <v>0.33094990709659022</v>
      </c>
      <c r="M59" s="124">
        <v>0.34206299579719879</v>
      </c>
      <c r="N59" s="124">
        <v>0.36048287407198298</v>
      </c>
      <c r="O59" s="124">
        <v>0.38901769977896183</v>
      </c>
      <c r="P59" s="124">
        <v>0.43318965644743113</v>
      </c>
      <c r="Q59" s="124">
        <v>0.50493545076047042</v>
      </c>
      <c r="R59" s="124">
        <v>0.63532409529963196</v>
      </c>
      <c r="S59" s="124">
        <v>0.94164601419014993</v>
      </c>
      <c r="T59" s="123">
        <v>4</v>
      </c>
      <c r="U59" s="123">
        <v>5.5</v>
      </c>
      <c r="V59" s="123">
        <v>2.5</v>
      </c>
      <c r="W59" s="130">
        <v>3.87</v>
      </c>
      <c r="X59" s="132"/>
      <c r="Y59" s="130">
        <v>4</v>
      </c>
      <c r="Z59" s="123">
        <v>2.5</v>
      </c>
      <c r="AA59" s="123">
        <v>4</v>
      </c>
      <c r="AB59" s="123">
        <v>5.5</v>
      </c>
      <c r="AC59" s="123"/>
      <c r="AD59" s="123"/>
    </row>
    <row r="60" spans="1:30" ht="16.5">
      <c r="A60" t="s">
        <v>82</v>
      </c>
      <c r="B60" s="124">
        <v>-0.226012824178488</v>
      </c>
      <c r="C60" s="124">
        <v>0.93340777890458293</v>
      </c>
      <c r="D60" s="124">
        <v>0.62976579706355063</v>
      </c>
      <c r="E60" s="124">
        <v>0.50051789152407489</v>
      </c>
      <c r="F60" s="124">
        <v>0.42939978396953515</v>
      </c>
      <c r="G60" s="124">
        <v>0.38561427716287877</v>
      </c>
      <c r="H60" s="124">
        <v>0.35732909580681937</v>
      </c>
      <c r="I60" s="124">
        <v>0.33907036863220696</v>
      </c>
      <c r="J60" s="124">
        <v>0.32805450568106753</v>
      </c>
      <c r="K60" s="124">
        <v>0.65358130799400183</v>
      </c>
      <c r="L60" s="124">
        <v>0.33605602385516953</v>
      </c>
      <c r="M60" s="124">
        <v>0.34734057272916807</v>
      </c>
      <c r="N60" s="124">
        <v>0.36604464521925006</v>
      </c>
      <c r="O60" s="124">
        <v>0.39501972532310692</v>
      </c>
      <c r="P60" s="124">
        <v>0.43987319651497536</v>
      </c>
      <c r="Q60" s="124">
        <v>0.51272593298102276</v>
      </c>
      <c r="R60" s="124">
        <v>0.64512630083157863</v>
      </c>
      <c r="S60" s="124">
        <v>0.95617435938863871</v>
      </c>
      <c r="T60" s="123">
        <v>4</v>
      </c>
      <c r="U60" s="123">
        <v>5.5</v>
      </c>
      <c r="V60" s="123">
        <v>2.5</v>
      </c>
      <c r="W60" s="130">
        <v>4</v>
      </c>
      <c r="X60" s="132"/>
      <c r="Y60" s="132"/>
      <c r="Z60" s="123">
        <v>2.5</v>
      </c>
      <c r="AA60" s="123">
        <v>4</v>
      </c>
      <c r="AB60" s="123">
        <v>5.5</v>
      </c>
      <c r="AC60" s="123">
        <v>10</v>
      </c>
      <c r="AD60" s="123"/>
    </row>
  </sheetData>
  <pageMargins left="0.7" right="0.7" top="0.75" bottom="0.75" header="0.3" footer="0.3"/>
  <pageSetup orientation="portrait"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67"/>
  <sheetViews>
    <sheetView zoomScaleNormal="100" workbookViewId="0"/>
  </sheetViews>
  <sheetFormatPr defaultColWidth="8.88671875" defaultRowHeight="14.25"/>
  <cols>
    <col min="1" max="1" width="8.88671875" style="18"/>
    <col min="2" max="2" width="8.88671875" style="1"/>
    <col min="3" max="3" width="11.44140625" style="1" customWidth="1"/>
    <col min="4" max="4" width="10" style="1" customWidth="1"/>
    <col min="5" max="16384" width="8.88671875" style="1"/>
  </cols>
  <sheetData>
    <row r="1" spans="1:11">
      <c r="A1" s="33" t="s">
        <v>906</v>
      </c>
      <c r="B1" s="6"/>
      <c r="C1" s="6"/>
      <c r="D1" s="36"/>
      <c r="E1" s="7"/>
      <c r="F1" s="7"/>
      <c r="G1" s="8"/>
      <c r="H1" s="8"/>
      <c r="I1" s="7"/>
      <c r="J1" s="7"/>
      <c r="K1" s="37"/>
    </row>
    <row r="2" spans="1:11" hidden="1">
      <c r="A2" s="23" t="s">
        <v>83</v>
      </c>
      <c r="B2" s="9"/>
      <c r="C2" s="9"/>
      <c r="D2" s="34"/>
      <c r="E2" s="9"/>
      <c r="F2" s="9"/>
      <c r="G2" s="10"/>
      <c r="H2" s="10"/>
      <c r="I2" s="9"/>
      <c r="J2" s="9"/>
      <c r="K2" s="34"/>
    </row>
    <row r="3" spans="1:11" hidden="1">
      <c r="A3" s="23" t="s">
        <v>84</v>
      </c>
      <c r="B3" s="9"/>
      <c r="C3" s="9"/>
      <c r="D3" s="34"/>
      <c r="E3" s="9"/>
      <c r="F3" s="9"/>
      <c r="G3" s="10"/>
      <c r="H3" s="10"/>
      <c r="I3" s="9"/>
      <c r="J3" s="9"/>
      <c r="K3" s="34"/>
    </row>
    <row r="4" spans="1:11" hidden="1">
      <c r="A4" s="23" t="s">
        <v>85</v>
      </c>
      <c r="B4" s="9"/>
      <c r="C4" s="9"/>
      <c r="D4" s="34"/>
      <c r="E4" s="9"/>
      <c r="F4" s="9"/>
      <c r="G4" s="10"/>
      <c r="H4" s="10"/>
      <c r="I4" s="9"/>
      <c r="J4" s="9"/>
      <c r="K4" s="34"/>
    </row>
    <row r="5" spans="1:11" hidden="1">
      <c r="A5" s="23" t="s">
        <v>86</v>
      </c>
      <c r="B5" s="9"/>
      <c r="C5" s="9"/>
      <c r="D5" s="34"/>
      <c r="E5" s="9"/>
      <c r="F5" s="9"/>
      <c r="G5" s="10"/>
      <c r="H5" s="10"/>
      <c r="I5" s="9"/>
      <c r="J5" s="9"/>
      <c r="K5" s="34"/>
    </row>
    <row r="6" spans="1:11" hidden="1">
      <c r="A6" s="23" t="s">
        <v>87</v>
      </c>
      <c r="B6" s="9"/>
      <c r="C6" s="9"/>
      <c r="D6" s="34"/>
      <c r="E6" s="9"/>
      <c r="F6" s="9"/>
      <c r="G6" s="10"/>
      <c r="H6" s="10"/>
      <c r="I6" s="9"/>
      <c r="J6" s="9"/>
      <c r="K6" s="34"/>
    </row>
    <row r="7" spans="1:11" hidden="1">
      <c r="A7" s="23" t="s">
        <v>84</v>
      </c>
      <c r="B7" s="9"/>
      <c r="C7" s="9"/>
      <c r="D7" s="34"/>
      <c r="E7" s="9"/>
      <c r="F7" s="9"/>
      <c r="G7" s="10"/>
      <c r="H7" s="10"/>
      <c r="I7" s="9"/>
      <c r="J7" s="9"/>
      <c r="K7" s="34"/>
    </row>
    <row r="8" spans="1:11" hidden="1">
      <c r="A8" s="23" t="s">
        <v>85</v>
      </c>
      <c r="B8" s="9"/>
      <c r="C8" s="9"/>
      <c r="D8" s="34"/>
      <c r="E8" s="9"/>
      <c r="F8" s="9"/>
      <c r="G8" s="10"/>
      <c r="H8" s="10"/>
      <c r="I8" s="9"/>
      <c r="J8" s="9"/>
      <c r="K8" s="34"/>
    </row>
    <row r="9" spans="1:11" hidden="1">
      <c r="A9" s="23" t="s">
        <v>88</v>
      </c>
      <c r="B9" s="9"/>
      <c r="C9" s="9"/>
      <c r="D9" s="34"/>
      <c r="E9" s="9"/>
      <c r="F9" s="9"/>
      <c r="G9" s="10"/>
      <c r="H9" s="10"/>
      <c r="I9" s="9"/>
      <c r="J9" s="9"/>
      <c r="K9" s="34"/>
    </row>
    <row r="10" spans="1:11" hidden="1">
      <c r="A10" s="23" t="s">
        <v>87</v>
      </c>
      <c r="B10" s="9"/>
      <c r="C10" s="14"/>
      <c r="D10" s="34"/>
      <c r="E10" s="9"/>
      <c r="F10" s="9"/>
      <c r="G10" s="10"/>
      <c r="H10" s="10"/>
      <c r="I10" s="9"/>
      <c r="J10" s="9"/>
      <c r="K10" s="34"/>
    </row>
    <row r="11" spans="1:11" hidden="1">
      <c r="A11" s="23" t="s">
        <v>84</v>
      </c>
      <c r="B11" s="14"/>
      <c r="C11" s="9"/>
      <c r="D11" s="38"/>
      <c r="E11" s="14"/>
      <c r="F11" s="9"/>
      <c r="G11" s="10"/>
      <c r="H11" s="10"/>
      <c r="I11" s="9"/>
      <c r="J11" s="14"/>
      <c r="K11" s="38"/>
    </row>
    <row r="12" spans="1:11" hidden="1">
      <c r="A12" s="23" t="s">
        <v>85</v>
      </c>
      <c r="B12" s="14"/>
      <c r="C12" s="9"/>
      <c r="D12" s="34"/>
      <c r="E12" s="9"/>
      <c r="F12" s="9"/>
      <c r="G12" s="10"/>
      <c r="H12" s="10"/>
      <c r="I12" s="9"/>
      <c r="J12" s="9"/>
      <c r="K12" s="34"/>
    </row>
    <row r="13" spans="1:11" hidden="1">
      <c r="A13" s="23" t="s">
        <v>89</v>
      </c>
      <c r="B13" s="14"/>
      <c r="C13" s="9"/>
      <c r="D13" s="34"/>
      <c r="E13" s="9"/>
      <c r="F13" s="9"/>
      <c r="G13" s="10"/>
      <c r="H13" s="10"/>
      <c r="I13" s="9"/>
      <c r="J13" s="9"/>
      <c r="K13" s="34"/>
    </row>
    <row r="14" spans="1:11" hidden="1">
      <c r="A14" s="23" t="s">
        <v>87</v>
      </c>
      <c r="B14" s="14"/>
      <c r="C14" s="14"/>
      <c r="D14" s="38"/>
      <c r="E14" s="14"/>
      <c r="F14" s="14"/>
      <c r="G14" s="15"/>
      <c r="H14" s="15"/>
      <c r="I14" s="14"/>
      <c r="J14" s="14"/>
      <c r="K14" s="38"/>
    </row>
    <row r="15" spans="1:11" hidden="1">
      <c r="A15" s="23" t="s">
        <v>84</v>
      </c>
      <c r="B15" s="14"/>
      <c r="C15" s="14"/>
      <c r="D15" s="38"/>
      <c r="E15" s="14"/>
      <c r="F15" s="14"/>
      <c r="G15" s="15"/>
      <c r="H15" s="15"/>
      <c r="I15" s="14"/>
      <c r="J15" s="14"/>
      <c r="K15" s="38"/>
    </row>
    <row r="16" spans="1:11" hidden="1">
      <c r="A16" s="23" t="s">
        <v>85</v>
      </c>
      <c r="B16" s="14"/>
      <c r="C16" s="9"/>
      <c r="D16" s="34"/>
      <c r="E16" s="9"/>
      <c r="F16" s="9"/>
      <c r="G16" s="10"/>
      <c r="H16" s="10"/>
      <c r="I16" s="9"/>
      <c r="J16" s="9"/>
      <c r="K16" s="34"/>
    </row>
    <row r="17" spans="1:19" hidden="1">
      <c r="A17" s="23" t="s">
        <v>90</v>
      </c>
      <c r="B17" s="14"/>
      <c r="C17" s="14"/>
      <c r="D17" s="38"/>
      <c r="E17" s="14"/>
      <c r="F17" s="14"/>
      <c r="G17" s="15"/>
      <c r="H17" s="15"/>
      <c r="I17" s="14"/>
      <c r="J17" s="14"/>
      <c r="K17" s="38"/>
    </row>
    <row r="18" spans="1:19" hidden="1">
      <c r="A18" s="23" t="s">
        <v>87</v>
      </c>
      <c r="B18" s="14"/>
      <c r="C18" s="14"/>
      <c r="D18" s="38"/>
      <c r="E18" s="14"/>
      <c r="F18" s="14"/>
      <c r="G18" s="14"/>
      <c r="H18" s="14"/>
      <c r="I18" s="14"/>
      <c r="J18" s="14"/>
      <c r="K18" s="38"/>
    </row>
    <row r="19" spans="1:19" hidden="1">
      <c r="A19" s="23" t="s">
        <v>84</v>
      </c>
      <c r="B19" s="14"/>
      <c r="C19" s="9"/>
      <c r="D19" s="14"/>
      <c r="E19" s="14"/>
      <c r="F19" s="14"/>
      <c r="G19" s="14"/>
      <c r="H19" s="14"/>
      <c r="I19" s="14"/>
      <c r="J19" s="14"/>
      <c r="K19" s="38"/>
    </row>
    <row r="20" spans="1:19" hidden="1">
      <c r="A20" s="23" t="s">
        <v>85</v>
      </c>
      <c r="B20" s="14"/>
      <c r="C20" s="14"/>
      <c r="D20" s="14"/>
      <c r="E20" s="14"/>
      <c r="F20" s="14"/>
      <c r="G20" s="14"/>
      <c r="H20" s="14"/>
      <c r="I20" s="14"/>
      <c r="J20" s="14"/>
      <c r="K20" s="14"/>
    </row>
    <row r="21" spans="1:19" hidden="1">
      <c r="A21" s="23" t="s">
        <v>91</v>
      </c>
      <c r="B21" s="14"/>
      <c r="C21" s="14"/>
      <c r="D21" s="14"/>
      <c r="E21" s="14"/>
      <c r="F21" s="14"/>
      <c r="G21" s="14"/>
      <c r="H21" s="14"/>
      <c r="I21" s="14"/>
      <c r="J21" s="14"/>
      <c r="K21" s="14"/>
    </row>
    <row r="22" spans="1:19" hidden="1">
      <c r="A22" s="23" t="s">
        <v>87</v>
      </c>
      <c r="B22" s="14"/>
      <c r="C22" s="14"/>
      <c r="D22" s="14"/>
      <c r="E22" s="9"/>
      <c r="F22" s="9"/>
      <c r="G22" s="14"/>
      <c r="H22" s="14"/>
      <c r="I22" s="9"/>
      <c r="J22" s="9"/>
      <c r="K22" s="14"/>
    </row>
    <row r="23" spans="1:19" hidden="1">
      <c r="A23" s="23" t="s">
        <v>84</v>
      </c>
      <c r="B23" s="14"/>
      <c r="C23" s="14"/>
      <c r="D23" s="14"/>
      <c r="E23" s="9"/>
      <c r="F23" s="9"/>
      <c r="G23" s="14"/>
      <c r="H23" s="14"/>
      <c r="I23" s="9"/>
      <c r="J23" s="9"/>
      <c r="K23" s="14"/>
    </row>
    <row r="24" spans="1:19" hidden="1">
      <c r="A24" s="23" t="s">
        <v>85</v>
      </c>
      <c r="B24" s="14"/>
      <c r="C24" s="14"/>
      <c r="D24" s="14"/>
      <c r="E24" s="9"/>
      <c r="F24" s="9"/>
      <c r="G24" s="14"/>
      <c r="H24" s="14"/>
      <c r="I24" s="9"/>
      <c r="J24" s="9"/>
      <c r="K24" s="14"/>
    </row>
    <row r="25" spans="1:19" ht="28.5">
      <c r="A25" s="23"/>
      <c r="B25" s="14"/>
      <c r="C25" s="78" t="s">
        <v>553</v>
      </c>
      <c r="D25" s="78" t="s">
        <v>554</v>
      </c>
      <c r="E25" s="79">
        <v>-0.9</v>
      </c>
      <c r="F25" s="79">
        <v>-0.7</v>
      </c>
      <c r="G25" s="79">
        <v>-0.5</v>
      </c>
      <c r="H25" s="79">
        <v>-0.3</v>
      </c>
      <c r="I25" s="79">
        <v>0.3</v>
      </c>
      <c r="J25" s="79">
        <v>0.5</v>
      </c>
      <c r="K25" s="79">
        <v>0.7</v>
      </c>
      <c r="L25" s="80">
        <v>0.9</v>
      </c>
    </row>
    <row r="26" spans="1:19">
      <c r="A26" s="23"/>
      <c r="B26" s="23" t="s">
        <v>92</v>
      </c>
      <c r="C26" s="70">
        <v>3.4160665595452002</v>
      </c>
      <c r="D26" s="70">
        <v>3.4160665595452002</v>
      </c>
      <c r="E26" s="70"/>
      <c r="F26" s="70"/>
      <c r="G26" s="70"/>
      <c r="H26" s="70"/>
      <c r="I26" s="70"/>
      <c r="J26" s="70"/>
      <c r="K26" s="70"/>
      <c r="L26" s="70"/>
    </row>
    <row r="27" spans="1:19">
      <c r="A27" s="23"/>
      <c r="B27" s="23" t="s">
        <v>87</v>
      </c>
      <c r="C27" s="70">
        <v>2.9746574486763393</v>
      </c>
      <c r="D27" s="70">
        <v>2.9746574486763393</v>
      </c>
      <c r="E27" s="70"/>
      <c r="F27" s="9"/>
      <c r="G27" s="9"/>
      <c r="H27" s="10"/>
      <c r="I27" s="10"/>
      <c r="J27" s="9"/>
      <c r="K27" s="9"/>
      <c r="L27" s="70"/>
    </row>
    <row r="28" spans="1:19" ht="16.5">
      <c r="A28" s="23"/>
      <c r="B28" s="23" t="s">
        <v>84</v>
      </c>
      <c r="C28" s="70">
        <v>0.89132478774394031</v>
      </c>
      <c r="D28" s="70">
        <v>0.89132478774394031</v>
      </c>
      <c r="E28" s="70">
        <v>0.89132478774394031</v>
      </c>
      <c r="F28" s="70">
        <v>0.89132478774394031</v>
      </c>
      <c r="G28" s="70">
        <v>0.89132478774394031</v>
      </c>
      <c r="H28" s="70">
        <v>0.89132478774394031</v>
      </c>
      <c r="I28" s="70">
        <v>0.89132478774394031</v>
      </c>
      <c r="J28" s="70">
        <v>0.89132478774394031</v>
      </c>
      <c r="K28" s="70">
        <v>0.89132478774394031</v>
      </c>
      <c r="L28" s="70">
        <v>0.89132478774394031</v>
      </c>
      <c r="S28"/>
    </row>
    <row r="29" spans="1:19">
      <c r="A29" s="23"/>
      <c r="B29" s="71" t="s">
        <v>85</v>
      </c>
      <c r="C29" s="72">
        <v>0.2</v>
      </c>
      <c r="D29" s="72">
        <v>0.2</v>
      </c>
      <c r="E29" s="72">
        <v>0.2</v>
      </c>
      <c r="F29" s="72">
        <v>0.2</v>
      </c>
      <c r="G29" s="72">
        <v>0.2</v>
      </c>
      <c r="H29" s="72">
        <v>0.2</v>
      </c>
      <c r="I29" s="72">
        <v>0.2</v>
      </c>
      <c r="J29" s="72">
        <v>0.2</v>
      </c>
      <c r="K29" s="72">
        <v>0.2</v>
      </c>
      <c r="L29" s="72">
        <v>0.2</v>
      </c>
    </row>
    <row r="30" spans="1:19">
      <c r="A30" s="23"/>
      <c r="B30" s="71" t="s">
        <v>93</v>
      </c>
      <c r="C30" s="72">
        <v>0.7</v>
      </c>
      <c r="D30" s="72">
        <v>0.7</v>
      </c>
      <c r="E30" s="72">
        <v>0.7</v>
      </c>
      <c r="F30" s="72">
        <v>0.7</v>
      </c>
      <c r="G30" s="72">
        <v>0.7</v>
      </c>
      <c r="H30" s="72">
        <v>0.7</v>
      </c>
      <c r="I30" s="72">
        <v>0.7</v>
      </c>
      <c r="J30" s="72">
        <v>0.7</v>
      </c>
      <c r="K30" s="72">
        <v>0.7</v>
      </c>
      <c r="L30" s="72">
        <v>0.7</v>
      </c>
    </row>
    <row r="31" spans="1:19">
      <c r="A31" s="23"/>
      <c r="B31" s="71" t="s">
        <v>87</v>
      </c>
      <c r="C31" s="72">
        <v>1.7</v>
      </c>
      <c r="D31" s="72">
        <v>1.7</v>
      </c>
      <c r="E31" s="72">
        <v>1.7</v>
      </c>
      <c r="F31" s="72">
        <v>1.7</v>
      </c>
      <c r="G31" s="72">
        <v>1.7</v>
      </c>
      <c r="H31" s="72">
        <v>1.7</v>
      </c>
      <c r="I31" s="72">
        <v>1.7</v>
      </c>
      <c r="J31" s="72">
        <v>1.7</v>
      </c>
      <c r="K31" s="72">
        <v>1.7</v>
      </c>
      <c r="L31" s="72">
        <v>1.7</v>
      </c>
    </row>
    <row r="32" spans="1:19">
      <c r="A32" s="23"/>
      <c r="B32" s="71" t="s">
        <v>84</v>
      </c>
      <c r="C32" s="72">
        <v>3.8</v>
      </c>
      <c r="D32" s="72">
        <v>3.8</v>
      </c>
      <c r="E32" s="72">
        <v>3.8</v>
      </c>
      <c r="F32" s="72">
        <v>3.8</v>
      </c>
      <c r="G32" s="72">
        <v>3.8</v>
      </c>
      <c r="H32" s="72">
        <v>3.8</v>
      </c>
      <c r="I32" s="72">
        <v>3.8</v>
      </c>
      <c r="J32" s="72">
        <v>3.8</v>
      </c>
      <c r="K32" s="72">
        <v>3.8</v>
      </c>
      <c r="L32" s="72">
        <v>3.8</v>
      </c>
    </row>
    <row r="33" spans="1:12">
      <c r="A33" s="23"/>
      <c r="B33" s="71" t="s">
        <v>85</v>
      </c>
      <c r="C33" s="72">
        <v>7.5</v>
      </c>
      <c r="D33" s="72">
        <v>7.5</v>
      </c>
      <c r="E33" s="72">
        <v>7.5</v>
      </c>
      <c r="F33" s="72">
        <v>7.5</v>
      </c>
      <c r="G33" s="72">
        <v>7.5</v>
      </c>
      <c r="H33" s="72">
        <v>7.5</v>
      </c>
      <c r="I33" s="72">
        <v>7.5</v>
      </c>
      <c r="J33" s="72">
        <v>7.5</v>
      </c>
      <c r="K33" s="72">
        <v>7.5</v>
      </c>
      <c r="L33" s="72">
        <v>7.5</v>
      </c>
    </row>
    <row r="34" spans="1:12">
      <c r="A34" s="23"/>
      <c r="B34" s="71" t="s">
        <v>94</v>
      </c>
      <c r="C34" s="72">
        <v>8.1</v>
      </c>
      <c r="D34" s="72">
        <v>8.1</v>
      </c>
      <c r="E34" s="72">
        <v>8</v>
      </c>
      <c r="F34" s="72">
        <v>8</v>
      </c>
      <c r="G34" s="72">
        <v>8</v>
      </c>
      <c r="H34" s="72">
        <v>8</v>
      </c>
      <c r="I34" s="72">
        <v>8</v>
      </c>
      <c r="J34" s="72">
        <v>8</v>
      </c>
      <c r="K34" s="72">
        <v>8</v>
      </c>
      <c r="L34" s="72">
        <v>8</v>
      </c>
    </row>
    <row r="35" spans="1:12">
      <c r="A35" s="23"/>
      <c r="B35" s="71" t="s">
        <v>87</v>
      </c>
      <c r="C35" s="72">
        <v>8.3000000000000007</v>
      </c>
      <c r="D35" s="72">
        <v>8.3000000000000007</v>
      </c>
      <c r="E35" s="72">
        <v>8.1</v>
      </c>
      <c r="F35" s="72">
        <v>8.1</v>
      </c>
      <c r="G35" s="72">
        <v>8.1</v>
      </c>
      <c r="H35" s="72">
        <v>8.1</v>
      </c>
      <c r="I35" s="72">
        <v>8.1</v>
      </c>
      <c r="J35" s="72">
        <v>8.1</v>
      </c>
      <c r="K35" s="72">
        <v>8.1</v>
      </c>
      <c r="L35" s="72">
        <v>8.1</v>
      </c>
    </row>
    <row r="36" spans="1:12">
      <c r="A36" s="23"/>
      <c r="B36" s="71" t="s">
        <v>84</v>
      </c>
      <c r="C36" s="72">
        <v>7.7</v>
      </c>
      <c r="D36" s="72">
        <v>7.7</v>
      </c>
      <c r="E36" s="72">
        <v>7.5</v>
      </c>
      <c r="F36" s="72">
        <v>7.5</v>
      </c>
      <c r="G36" s="72">
        <v>7.5</v>
      </c>
      <c r="H36" s="72">
        <v>7.5</v>
      </c>
      <c r="I36" s="72">
        <v>7.5</v>
      </c>
      <c r="J36" s="72">
        <v>7.5</v>
      </c>
      <c r="K36" s="72">
        <v>7.5</v>
      </c>
      <c r="L36" s="72">
        <v>7.5</v>
      </c>
    </row>
    <row r="37" spans="1:12">
      <c r="A37" s="23"/>
      <c r="B37" s="71" t="s">
        <v>85</v>
      </c>
      <c r="C37" s="72">
        <v>5.2</v>
      </c>
      <c r="D37" s="72">
        <v>5.2</v>
      </c>
      <c r="E37" s="72">
        <v>5.2</v>
      </c>
      <c r="F37" s="72">
        <v>5.2</v>
      </c>
      <c r="G37" s="72">
        <v>5.2</v>
      </c>
      <c r="H37" s="72">
        <v>5.2</v>
      </c>
      <c r="I37" s="72">
        <v>5.2</v>
      </c>
      <c r="J37" s="72">
        <v>5.2</v>
      </c>
      <c r="K37" s="72">
        <v>5.2</v>
      </c>
      <c r="L37" s="72">
        <v>5.2</v>
      </c>
    </row>
    <row r="38" spans="1:12">
      <c r="A38" s="23"/>
      <c r="B38" s="71" t="s">
        <v>95</v>
      </c>
      <c r="C38" s="72">
        <v>4.8394296884224133</v>
      </c>
      <c r="D38" s="72">
        <v>4.8394296884224133</v>
      </c>
      <c r="E38" s="72">
        <v>4.8</v>
      </c>
      <c r="F38" s="72">
        <v>4.8</v>
      </c>
      <c r="G38" s="72">
        <v>4.8</v>
      </c>
      <c r="H38" s="72">
        <v>4.8</v>
      </c>
      <c r="I38" s="72">
        <v>4.8</v>
      </c>
      <c r="J38" s="72">
        <v>4.8</v>
      </c>
      <c r="K38" s="72">
        <v>4.8</v>
      </c>
      <c r="L38" s="72">
        <v>4.8</v>
      </c>
    </row>
    <row r="39" spans="1:12">
      <c r="A39" s="23"/>
      <c r="B39" s="71" t="s">
        <v>87</v>
      </c>
      <c r="C39" s="72">
        <v>4.8050562563111612</v>
      </c>
      <c r="D39" s="72">
        <v>4.8050562563111612</v>
      </c>
      <c r="E39" s="72">
        <v>4.7</v>
      </c>
      <c r="F39" s="72">
        <v>4.7</v>
      </c>
      <c r="G39" s="72">
        <v>4.7</v>
      </c>
      <c r="H39" s="72">
        <v>4.7</v>
      </c>
      <c r="I39" s="72">
        <v>4.7</v>
      </c>
      <c r="J39" s="72">
        <v>4.7</v>
      </c>
      <c r="K39" s="72">
        <v>4.7</v>
      </c>
      <c r="L39" s="72">
        <v>4.7</v>
      </c>
    </row>
    <row r="40" spans="1:12">
      <c r="A40" s="23"/>
      <c r="B40" s="71" t="s">
        <v>84</v>
      </c>
      <c r="C40" s="72">
        <v>6.3371955907867346</v>
      </c>
      <c r="D40" s="72">
        <v>6.3371955907867346</v>
      </c>
      <c r="E40" s="72">
        <v>6.2</v>
      </c>
      <c r="F40" s="72">
        <v>6.2</v>
      </c>
      <c r="G40" s="72">
        <v>6.2</v>
      </c>
      <c r="H40" s="72">
        <v>6.2</v>
      </c>
      <c r="I40" s="72">
        <v>6.2</v>
      </c>
      <c r="J40" s="72">
        <v>6.2</v>
      </c>
      <c r="K40" s="72">
        <v>6.2</v>
      </c>
      <c r="L40" s="72">
        <v>6.2</v>
      </c>
    </row>
    <row r="41" spans="1:12">
      <c r="A41" s="23"/>
      <c r="B41" s="71" t="s">
        <v>85</v>
      </c>
      <c r="C41" s="72">
        <v>7.6302877536764271</v>
      </c>
      <c r="D41" s="72">
        <v>7.6302877536764271</v>
      </c>
      <c r="E41" s="72">
        <v>7.6</v>
      </c>
      <c r="F41" s="72">
        <v>7.6</v>
      </c>
      <c r="G41" s="72">
        <v>7.6</v>
      </c>
      <c r="H41" s="72">
        <v>7.6</v>
      </c>
      <c r="I41" s="72">
        <v>7.6</v>
      </c>
      <c r="J41" s="72">
        <v>7.6</v>
      </c>
      <c r="K41" s="72">
        <v>7.6</v>
      </c>
      <c r="L41" s="72">
        <v>7.6</v>
      </c>
    </row>
    <row r="42" spans="1:12">
      <c r="A42" s="23"/>
      <c r="B42" s="71" t="s">
        <v>96</v>
      </c>
      <c r="C42" s="72">
        <v>6.9631197231161366</v>
      </c>
      <c r="D42" s="72">
        <v>6.9631197231161366</v>
      </c>
      <c r="E42" s="72">
        <v>6.3</v>
      </c>
      <c r="F42" s="72">
        <v>6.5</v>
      </c>
      <c r="G42" s="72">
        <v>6.6</v>
      </c>
      <c r="H42" s="72">
        <v>6.7</v>
      </c>
      <c r="I42" s="72">
        <v>6.9</v>
      </c>
      <c r="J42" s="72">
        <v>7</v>
      </c>
      <c r="K42" s="72">
        <v>7</v>
      </c>
      <c r="L42" s="72">
        <v>7.1</v>
      </c>
    </row>
    <row r="43" spans="1:12">
      <c r="A43" s="23"/>
      <c r="B43" s="71" t="s">
        <v>87</v>
      </c>
      <c r="C43" s="73">
        <v>2.1796352687030236</v>
      </c>
      <c r="D43" s="73">
        <v>2.1796352687030236</v>
      </c>
      <c r="E43" s="73">
        <v>2.2000000000000002</v>
      </c>
      <c r="F43" s="73">
        <v>2.2000000000000002</v>
      </c>
      <c r="G43" s="73">
        <v>2.2000000000000002</v>
      </c>
      <c r="H43" s="73">
        <v>2.2000000000000002</v>
      </c>
      <c r="I43" s="73">
        <v>2.2000000000000002</v>
      </c>
      <c r="J43" s="73">
        <v>2.2000000000000002</v>
      </c>
      <c r="K43" s="73">
        <v>2.2000000000000002</v>
      </c>
      <c r="L43" s="73">
        <v>2.2000000000000002</v>
      </c>
    </row>
    <row r="44" spans="1:12">
      <c r="A44" s="23"/>
      <c r="B44" s="71" t="s">
        <v>84</v>
      </c>
      <c r="C44" s="72">
        <v>-2.6343601211301291</v>
      </c>
      <c r="D44" s="72">
        <v>-2.6343601211301291</v>
      </c>
      <c r="E44" s="72">
        <v>-2.8678739201036336</v>
      </c>
      <c r="F44" s="72">
        <v>-2.8678739201036336</v>
      </c>
      <c r="G44" s="72">
        <v>-2.8678739201036336</v>
      </c>
      <c r="H44" s="72">
        <v>-2.8678739201036336</v>
      </c>
      <c r="I44" s="72">
        <v>-2.8678739201036336</v>
      </c>
      <c r="J44" s="72">
        <v>-2.8678739201036336</v>
      </c>
      <c r="K44" s="72">
        <v>-2.8678739201036336</v>
      </c>
      <c r="L44" s="72">
        <v>-2.8678739201036336</v>
      </c>
    </row>
    <row r="45" spans="1:12">
      <c r="A45" s="23"/>
      <c r="B45" s="71" t="s">
        <v>85</v>
      </c>
      <c r="C45" s="72">
        <v>-7.3993502810758827</v>
      </c>
      <c r="D45" s="72">
        <v>-7.3993502810758827</v>
      </c>
      <c r="E45" s="72">
        <v>-7.3993502810758827</v>
      </c>
      <c r="F45" s="72">
        <v>-7.3993502810758827</v>
      </c>
      <c r="G45" s="72">
        <v>-7.3993502810758827</v>
      </c>
      <c r="H45" s="72">
        <v>-7.3993502810758827</v>
      </c>
      <c r="I45" s="72">
        <v>-7.3993502810758827</v>
      </c>
      <c r="J45" s="72">
        <v>-7.3993502810758827</v>
      </c>
      <c r="K45" s="72">
        <v>-7.3993502810758827</v>
      </c>
      <c r="L45" s="72">
        <v>-7.3993502810758827</v>
      </c>
    </row>
    <row r="46" spans="1:12">
      <c r="A46" s="23"/>
      <c r="B46" s="71" t="s">
        <v>97</v>
      </c>
      <c r="C46" s="72">
        <v>-8.4409042587792129</v>
      </c>
      <c r="D46" s="72">
        <v>-8.4409042587792129</v>
      </c>
      <c r="E46" s="72">
        <v>-8.4409042587792129</v>
      </c>
      <c r="F46" s="72">
        <v>-8.4409042587792129</v>
      </c>
      <c r="G46" s="72">
        <v>-8.4409042587792129</v>
      </c>
      <c r="H46" s="72">
        <v>-8.4409042587792129</v>
      </c>
      <c r="I46" s="72">
        <v>-8.4409042587792129</v>
      </c>
      <c r="J46" s="72">
        <v>-8.4409042587792129</v>
      </c>
      <c r="K46" s="72">
        <v>-8.4409042587792129</v>
      </c>
      <c r="L46" s="72">
        <v>-8.4409042587792129</v>
      </c>
    </row>
    <row r="47" spans="1:12">
      <c r="A47" s="23"/>
      <c r="B47" s="71" t="s">
        <v>87</v>
      </c>
      <c r="C47" s="73">
        <v>-3.7963848117996974</v>
      </c>
      <c r="D47" s="73">
        <v>-3.7963848117996974</v>
      </c>
      <c r="E47" s="73">
        <v>-3.7963848117996974</v>
      </c>
      <c r="F47" s="73">
        <v>-3.7963848117996974</v>
      </c>
      <c r="G47" s="73">
        <v>-3.7963848117996974</v>
      </c>
      <c r="H47" s="73">
        <v>-3.7963848117996974</v>
      </c>
      <c r="I47" s="73">
        <v>-3.7963848117996974</v>
      </c>
      <c r="J47" s="73">
        <v>-3.7963848117996974</v>
      </c>
      <c r="K47" s="73">
        <v>-3.7963848117996974</v>
      </c>
      <c r="L47" s="73">
        <v>-3.7963848117996974</v>
      </c>
    </row>
    <row r="48" spans="1:12">
      <c r="A48" s="23"/>
      <c r="B48" s="71" t="s">
        <v>84</v>
      </c>
      <c r="C48" s="72">
        <v>-0.63707532932409094</v>
      </c>
      <c r="D48" s="72">
        <v>-0.63707532932409094</v>
      </c>
      <c r="E48" s="72">
        <v>-0.63707532932409106</v>
      </c>
      <c r="F48" s="72">
        <v>-0.63707532932409106</v>
      </c>
      <c r="G48" s="72">
        <v>-0.63707532932409106</v>
      </c>
      <c r="H48" s="72">
        <v>-0.63707532932409106</v>
      </c>
      <c r="I48" s="72">
        <v>-0.63707532932409106</v>
      </c>
      <c r="J48" s="72">
        <v>-0.63707532932409106</v>
      </c>
      <c r="K48" s="72">
        <v>-0.63707532932409106</v>
      </c>
      <c r="L48" s="72">
        <v>-0.63707532932409106</v>
      </c>
    </row>
    <row r="49" spans="1:12">
      <c r="A49" s="23"/>
      <c r="B49" s="71" t="s">
        <v>85</v>
      </c>
      <c r="C49" s="72">
        <v>5.695885600009305</v>
      </c>
      <c r="D49" s="72">
        <v>5.695885600009305</v>
      </c>
      <c r="E49" s="72">
        <v>5.695885600009305</v>
      </c>
      <c r="F49" s="72">
        <v>5.695885600009305</v>
      </c>
      <c r="G49" s="72">
        <v>5.695885600009305</v>
      </c>
      <c r="H49" s="72">
        <v>5.695885600009305</v>
      </c>
      <c r="I49" s="72">
        <v>5.695885600009305</v>
      </c>
      <c r="J49" s="72">
        <v>5.695885600009305</v>
      </c>
      <c r="K49" s="72">
        <v>5.695885600009305</v>
      </c>
      <c r="L49" s="72">
        <v>5.695885600009305</v>
      </c>
    </row>
    <row r="50" spans="1:12">
      <c r="A50" s="23"/>
      <c r="B50" s="71" t="s">
        <v>98</v>
      </c>
      <c r="C50" s="72">
        <v>7.8594207190318031</v>
      </c>
      <c r="D50" s="72">
        <v>7.8594207190318031</v>
      </c>
      <c r="E50" s="72">
        <v>7.8594207190318031</v>
      </c>
      <c r="F50" s="72">
        <v>7.8594207190318031</v>
      </c>
      <c r="G50" s="72">
        <v>7.8594207190318031</v>
      </c>
      <c r="H50" s="72">
        <v>7.8594207190318031</v>
      </c>
      <c r="I50" s="72">
        <v>7.8594207190318031</v>
      </c>
      <c r="J50" s="72">
        <v>7.8594207190318031</v>
      </c>
      <c r="K50" s="72">
        <v>7.8594207190318031</v>
      </c>
      <c r="L50" s="72">
        <v>7.8594207190318031</v>
      </c>
    </row>
    <row r="51" spans="1:12">
      <c r="B51" s="71" t="s">
        <v>87</v>
      </c>
      <c r="C51" s="73">
        <v>8.7537305731211461</v>
      </c>
      <c r="D51" s="73">
        <v>8.7537305731211461</v>
      </c>
      <c r="E51" s="73">
        <v>8.7537305731211461</v>
      </c>
      <c r="F51" s="73">
        <v>8.7537305731211461</v>
      </c>
      <c r="G51" s="73">
        <v>8.7537305731211461</v>
      </c>
      <c r="H51" s="73">
        <v>8.7537305731211461</v>
      </c>
      <c r="I51" s="73">
        <v>8.7537305731211461</v>
      </c>
      <c r="J51" s="73">
        <v>8.7537305731211461</v>
      </c>
      <c r="K51" s="73">
        <v>8.7537305731211461</v>
      </c>
      <c r="L51" s="73">
        <v>8.7537305731211461</v>
      </c>
    </row>
    <row r="52" spans="1:12" ht="16.5">
      <c r="B52" s="71" t="s">
        <v>84</v>
      </c>
      <c r="C52" s="90">
        <v>12.233524383442358</v>
      </c>
      <c r="D52" s="73">
        <v>12.233524383442358</v>
      </c>
      <c r="E52" s="73">
        <v>12.233524383442358</v>
      </c>
      <c r="F52" s="73">
        <v>12.233524383442358</v>
      </c>
      <c r="G52" s="73">
        <v>12.233524383442358</v>
      </c>
      <c r="H52" s="73">
        <v>12.233524383442358</v>
      </c>
      <c r="I52" s="73">
        <v>12.233524383442358</v>
      </c>
      <c r="J52" s="73">
        <v>12.233524383442358</v>
      </c>
      <c r="K52" s="73">
        <v>12.233524383442358</v>
      </c>
      <c r="L52" s="73">
        <v>12.233524383442358</v>
      </c>
    </row>
    <row r="53" spans="1:12" ht="16.5">
      <c r="B53" s="71" t="s">
        <v>85</v>
      </c>
      <c r="C53" s="90">
        <v>12.591589421559817</v>
      </c>
      <c r="D53" s="72">
        <v>12.591589421559817</v>
      </c>
      <c r="E53" s="72">
        <v>12.591589421559817</v>
      </c>
      <c r="F53" s="72">
        <v>12.591589421559817</v>
      </c>
      <c r="G53" s="72">
        <v>12.591589421559817</v>
      </c>
      <c r="H53" s="72">
        <v>12.591589421559817</v>
      </c>
      <c r="I53" s="72">
        <v>12.591589421559817</v>
      </c>
      <c r="J53" s="72">
        <v>12.591589421559817</v>
      </c>
      <c r="K53" s="72">
        <v>12.591589421559817</v>
      </c>
      <c r="L53" s="72">
        <v>12.591589421559817</v>
      </c>
    </row>
    <row r="54" spans="1:12" ht="16.5">
      <c r="B54" s="71" t="s">
        <v>99</v>
      </c>
      <c r="C54" s="90">
        <v>13.235914531863784</v>
      </c>
      <c r="D54" s="72">
        <v>12.902722114289062</v>
      </c>
      <c r="E54" s="72">
        <v>13.235914531863784</v>
      </c>
      <c r="F54" s="72">
        <v>13.235914531863784</v>
      </c>
      <c r="G54" s="72">
        <v>13.235914531863784</v>
      </c>
      <c r="H54" s="72">
        <v>13.235914531863784</v>
      </c>
      <c r="I54" s="72">
        <v>13.235914531863784</v>
      </c>
      <c r="J54" s="72">
        <v>13.235914531863784</v>
      </c>
      <c r="K54" s="72">
        <v>13.235914531863784</v>
      </c>
      <c r="L54" s="72">
        <v>13.235914531863784</v>
      </c>
    </row>
    <row r="55" spans="1:12" ht="16.5">
      <c r="B55" s="71" t="s">
        <v>87</v>
      </c>
      <c r="C55" s="90">
        <v>12.161289065118936</v>
      </c>
      <c r="D55" s="72">
        <v>11.444445821041626</v>
      </c>
      <c r="E55" s="72">
        <v>11.88969657474764</v>
      </c>
      <c r="F55" s="72">
        <v>11.990156800980465</v>
      </c>
      <c r="G55" s="72">
        <v>12.049919671524211</v>
      </c>
      <c r="H55" s="72">
        <v>12.097666294467533</v>
      </c>
      <c r="I55" s="72">
        <v>12.273204594564898</v>
      </c>
      <c r="J55" s="72">
        <v>12.357193212653174</v>
      </c>
      <c r="K55" s="72">
        <v>12.462318991201245</v>
      </c>
      <c r="L55" s="72">
        <v>12.639033385937523</v>
      </c>
    </row>
    <row r="56" spans="1:12" ht="16.5">
      <c r="B56" s="71" t="s">
        <v>84</v>
      </c>
      <c r="C56" s="90">
        <v>9.5524874308115812</v>
      </c>
      <c r="D56" s="72">
        <v>8.4985947908685233</v>
      </c>
      <c r="E56" s="72">
        <v>8.8735062048833431</v>
      </c>
      <c r="F56" s="72">
        <v>9.1246567704654034</v>
      </c>
      <c r="G56" s="72">
        <v>9.2740639468247714</v>
      </c>
      <c r="H56" s="72">
        <v>9.3934305041830761</v>
      </c>
      <c r="I56" s="72">
        <v>9.832276254426489</v>
      </c>
      <c r="J56" s="72">
        <v>10.042247799647177</v>
      </c>
      <c r="K56" s="72">
        <v>10.305062246017355</v>
      </c>
      <c r="L56" s="72">
        <v>10.746848232858051</v>
      </c>
    </row>
    <row r="57" spans="1:12" ht="16.5">
      <c r="B57" s="71" t="s">
        <v>85</v>
      </c>
      <c r="C57" s="90">
        <v>6.9440765601536754</v>
      </c>
      <c r="D57" s="42">
        <v>5.8353352732257662</v>
      </c>
      <c r="E57" s="42">
        <v>5.7219103534828459</v>
      </c>
      <c r="F57" s="42">
        <v>6.1739813715305552</v>
      </c>
      <c r="G57" s="42">
        <v>6.442914288977418</v>
      </c>
      <c r="H57" s="42">
        <v>6.6577740922223656</v>
      </c>
      <c r="I57" s="42">
        <v>7.4476964426605079</v>
      </c>
      <c r="J57" s="42">
        <v>7.825645224057749</v>
      </c>
      <c r="K57" s="42">
        <v>8.2987112275240698</v>
      </c>
      <c r="L57" s="42">
        <v>9.0939260038373231</v>
      </c>
    </row>
    <row r="58" spans="1:12" ht="16.5">
      <c r="B58" s="71" t="s">
        <v>100</v>
      </c>
      <c r="C58" s="90">
        <v>5.7472413963642879</v>
      </c>
      <c r="D58" s="42">
        <v>4.8012368204396694</v>
      </c>
      <c r="E58" s="42">
        <v>3.0313164926513312</v>
      </c>
      <c r="F58" s="42">
        <v>4.0359187549795781</v>
      </c>
      <c r="G58" s="42">
        <v>4.633547460417053</v>
      </c>
      <c r="H58" s="42">
        <v>5.1110136898502665</v>
      </c>
      <c r="I58" s="42">
        <v>6.8663966908239171</v>
      </c>
      <c r="J58" s="42">
        <v>7.7062828717066729</v>
      </c>
      <c r="K58" s="42">
        <v>8.7575406571873877</v>
      </c>
      <c r="L58" s="42">
        <v>10.524684604550172</v>
      </c>
    </row>
    <row r="59" spans="1:12" ht="16.5">
      <c r="B59" s="71" t="s">
        <v>87</v>
      </c>
      <c r="C59" s="90">
        <v>5.3752217404730658</v>
      </c>
      <c r="D59" s="42">
        <v>4.6865167916906785</v>
      </c>
      <c r="E59" s="42">
        <v>2.2280018644961039</v>
      </c>
      <c r="F59" s="42">
        <v>3.3921372215262253</v>
      </c>
      <c r="G59" s="42">
        <v>4.0846707071302841</v>
      </c>
      <c r="H59" s="42">
        <v>4.6379596457624412</v>
      </c>
      <c r="I59" s="42">
        <v>6.4746795261428964</v>
      </c>
      <c r="J59" s="42">
        <v>7.2997834283622094</v>
      </c>
      <c r="K59" s="42">
        <v>8.3325387239986988</v>
      </c>
      <c r="L59" s="42">
        <v>10.068580344804715</v>
      </c>
    </row>
    <row r="60" spans="1:12" ht="16.5">
      <c r="B60" s="71" t="s">
        <v>84</v>
      </c>
      <c r="C60" s="90">
        <v>5.290754073400123</v>
      </c>
      <c r="D60" s="90">
        <v>4.8646656413473295</v>
      </c>
      <c r="E60" s="90">
        <v>1.7122392251591561</v>
      </c>
      <c r="F60" s="90">
        <v>3.0359076768911519</v>
      </c>
      <c r="G60" s="90">
        <v>3.8233459426617946</v>
      </c>
      <c r="H60" s="90">
        <v>4.4524575904928954</v>
      </c>
      <c r="I60" s="90">
        <v>6.3705143502801551</v>
      </c>
      <c r="J60" s="90">
        <v>7.1808359738360252</v>
      </c>
      <c r="K60" s="90">
        <v>8.1950887796282892</v>
      </c>
      <c r="L60" s="90">
        <v>9.9000280738775395</v>
      </c>
    </row>
    <row r="61" spans="1:12" ht="16.5">
      <c r="B61" s="71" t="s">
        <v>85</v>
      </c>
      <c r="C61" s="90">
        <v>5.4945873276437851</v>
      </c>
      <c r="D61" s="90">
        <v>5.1551493061330973</v>
      </c>
      <c r="E61" s="90">
        <v>1.484777507138813</v>
      </c>
      <c r="F61" s="90">
        <v>2.9679790535726833</v>
      </c>
      <c r="G61" s="90">
        <v>3.8503220995099099</v>
      </c>
      <c r="H61" s="90">
        <v>4.5552564565399543</v>
      </c>
      <c r="I61" s="90">
        <v>6.5546500957340186</v>
      </c>
      <c r="J61" s="90">
        <v>7.3501894406264459</v>
      </c>
      <c r="K61" s="90">
        <v>8.3459397565744844</v>
      </c>
      <c r="L61" s="90">
        <v>10.019776724266968</v>
      </c>
    </row>
    <row r="62" spans="1:12" ht="16.5">
      <c r="B62" s="71" t="s">
        <v>101</v>
      </c>
      <c r="C62" s="90">
        <v>5.2278874496076639</v>
      </c>
      <c r="D62" s="90">
        <v>4.9541355141422372</v>
      </c>
      <c r="E62" s="90">
        <v>0.78678265683868709</v>
      </c>
      <c r="F62" s="90">
        <v>2.4295172979744311</v>
      </c>
      <c r="G62" s="90">
        <v>3.4067651240782428</v>
      </c>
      <c r="H62" s="90">
        <v>4.1875221903072308</v>
      </c>
      <c r="I62" s="90">
        <v>6.268252708908097</v>
      </c>
      <c r="J62" s="90">
        <v>7.049009775137085</v>
      </c>
      <c r="K62" s="90">
        <v>8.0262576012408964</v>
      </c>
      <c r="L62" s="90">
        <v>9.6689922423766124</v>
      </c>
    </row>
    <row r="63" spans="1:12" ht="16.5">
      <c r="B63" s="71" t="s">
        <v>87</v>
      </c>
      <c r="C63" s="90">
        <v>4.949895119214105</v>
      </c>
      <c r="D63" s="90">
        <v>4.6607121500164226</v>
      </c>
      <c r="E63" s="90">
        <v>0.50879032644512812</v>
      </c>
      <c r="F63" s="90">
        <v>2.1515249675808721</v>
      </c>
      <c r="G63" s="90">
        <v>3.1287727936846839</v>
      </c>
      <c r="H63" s="90">
        <v>3.9095298599136719</v>
      </c>
      <c r="I63" s="90">
        <v>5.9902603785145381</v>
      </c>
      <c r="J63" s="90">
        <v>6.7710174447435261</v>
      </c>
      <c r="K63" s="90">
        <v>7.7482652708473374</v>
      </c>
      <c r="L63" s="90">
        <v>9.3909999119830534</v>
      </c>
    </row>
    <row r="64" spans="1:12" ht="16.5">
      <c r="B64" s="71" t="s">
        <v>84</v>
      </c>
      <c r="C64" s="90">
        <v>4.9321808652898085</v>
      </c>
      <c r="D64" s="90">
        <v>4.6918855923845797</v>
      </c>
      <c r="E64" s="90">
        <v>0.49107607252083163</v>
      </c>
      <c r="F64" s="90">
        <v>2.1338107136565756</v>
      </c>
      <c r="G64" s="90">
        <v>3.1110585397603874</v>
      </c>
      <c r="H64" s="90">
        <v>3.8918156059893754</v>
      </c>
      <c r="I64" s="90">
        <v>5.9725461245902416</v>
      </c>
      <c r="J64" s="90">
        <v>6.7533031908192296</v>
      </c>
      <c r="K64" s="90">
        <v>7.7305510169230409</v>
      </c>
      <c r="L64" s="90">
        <v>9.3732856580587569</v>
      </c>
    </row>
    <row r="65" spans="2:12" ht="16.5">
      <c r="B65" s="71" t="s">
        <v>85</v>
      </c>
      <c r="C65" s="90">
        <v>5.0388615375481152</v>
      </c>
      <c r="D65" s="90">
        <v>4.8993155088433724</v>
      </c>
      <c r="E65" s="90">
        <v>0.59775674477913832</v>
      </c>
      <c r="F65" s="90">
        <v>2.2404913859148823</v>
      </c>
      <c r="G65" s="90">
        <v>3.2177392120186941</v>
      </c>
      <c r="H65" s="90">
        <v>3.9984962782476821</v>
      </c>
      <c r="I65" s="90">
        <v>6.0792267968485483</v>
      </c>
      <c r="J65" s="90">
        <v>6.8599838630775363</v>
      </c>
      <c r="K65" s="90">
        <v>7.8372316891813476</v>
      </c>
      <c r="L65" s="90">
        <v>9.4799663303170636</v>
      </c>
    </row>
    <row r="66" spans="2:12" ht="16.5">
      <c r="B66" s="71" t="s">
        <v>102</v>
      </c>
      <c r="C66" s="90">
        <v>5</v>
      </c>
      <c r="D66" s="90">
        <v>4.9000000000000004</v>
      </c>
      <c r="E66" s="90">
        <v>0.55889520723102315</v>
      </c>
      <c r="F66" s="90">
        <v>2.2016298483667671</v>
      </c>
      <c r="G66" s="90">
        <v>3.1788776744705789</v>
      </c>
      <c r="H66" s="90">
        <v>3.9596347406995669</v>
      </c>
      <c r="I66" s="90">
        <v>6.0403652593004331</v>
      </c>
      <c r="J66" s="90">
        <v>6.8211223255294211</v>
      </c>
      <c r="K66" s="90">
        <v>7.7983701516332324</v>
      </c>
      <c r="L66" s="90">
        <v>9.4411047927689484</v>
      </c>
    </row>
    <row r="67" spans="2:12" ht="16.5">
      <c r="B67" s="71" t="s">
        <v>87</v>
      </c>
      <c r="C67" s="90">
        <v>4.8</v>
      </c>
      <c r="D67" s="2"/>
      <c r="E67" s="90">
        <v>0.35889520723102297</v>
      </c>
      <c r="F67" s="90">
        <v>2.0016298483667669</v>
      </c>
      <c r="G67" s="90">
        <v>2.9788776744705787</v>
      </c>
      <c r="H67" s="90">
        <v>3.7596347406995667</v>
      </c>
      <c r="I67" s="90">
        <v>5.8403652593004329</v>
      </c>
      <c r="J67" s="90">
        <v>6.6211223255294209</v>
      </c>
      <c r="K67" s="90">
        <v>7.5983701516332323</v>
      </c>
      <c r="L67" s="90">
        <v>9.2411047927689474</v>
      </c>
    </row>
  </sheetData>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38"/>
  <sheetViews>
    <sheetView workbookViewId="0"/>
  </sheetViews>
  <sheetFormatPr defaultColWidth="8.88671875" defaultRowHeight="15"/>
  <cols>
    <col min="1" max="16384" width="8.88671875" style="193"/>
  </cols>
  <sheetData>
    <row r="1" spans="1:2">
      <c r="A1" s="33" t="s">
        <v>906</v>
      </c>
      <c r="B1" s="310" t="s">
        <v>579</v>
      </c>
    </row>
    <row r="2" spans="1:2" hidden="1">
      <c r="A2" s="17" t="s">
        <v>106</v>
      </c>
      <c r="B2" s="193">
        <v>219</v>
      </c>
    </row>
    <row r="3" spans="1:2" hidden="1">
      <c r="A3" s="17" t="s">
        <v>87</v>
      </c>
      <c r="B3" s="193">
        <v>490</v>
      </c>
    </row>
    <row r="4" spans="1:2" hidden="1">
      <c r="A4" s="17" t="s">
        <v>84</v>
      </c>
      <c r="B4" s="193">
        <v>563</v>
      </c>
    </row>
    <row r="5" spans="1:2" hidden="1">
      <c r="A5" s="17" t="s">
        <v>85</v>
      </c>
      <c r="B5" s="193">
        <v>527</v>
      </c>
    </row>
    <row r="6" spans="1:2">
      <c r="A6" s="17" t="s">
        <v>107</v>
      </c>
      <c r="B6" s="193">
        <v>246</v>
      </c>
    </row>
    <row r="7" spans="1:2">
      <c r="A7" s="17" t="s">
        <v>87</v>
      </c>
      <c r="B7" s="193">
        <v>394</v>
      </c>
    </row>
    <row r="8" spans="1:2">
      <c r="A8" s="17" t="s">
        <v>84</v>
      </c>
      <c r="B8" s="193">
        <v>503</v>
      </c>
    </row>
    <row r="9" spans="1:2">
      <c r="A9" s="17" t="s">
        <v>85</v>
      </c>
      <c r="B9" s="193">
        <v>337</v>
      </c>
    </row>
    <row r="10" spans="1:2">
      <c r="A10" s="17" t="s">
        <v>108</v>
      </c>
      <c r="B10" s="193">
        <v>380</v>
      </c>
    </row>
    <row r="11" spans="1:2">
      <c r="A11" s="17" t="s">
        <v>87</v>
      </c>
      <c r="B11" s="193">
        <v>624</v>
      </c>
    </row>
    <row r="12" spans="1:2">
      <c r="A12" s="17" t="s">
        <v>84</v>
      </c>
      <c r="B12" s="193">
        <v>789</v>
      </c>
    </row>
    <row r="13" spans="1:2">
      <c r="A13" s="17" t="s">
        <v>85</v>
      </c>
      <c r="B13" s="193">
        <v>819</v>
      </c>
    </row>
    <row r="14" spans="1:2">
      <c r="A14" s="17" t="s">
        <v>109</v>
      </c>
      <c r="B14" s="193">
        <v>881</v>
      </c>
    </row>
    <row r="15" spans="1:2">
      <c r="A15" s="17" t="s">
        <v>87</v>
      </c>
      <c r="B15" s="193">
        <v>521</v>
      </c>
    </row>
    <row r="16" spans="1:2">
      <c r="A16" s="17" t="s">
        <v>84</v>
      </c>
      <c r="B16" s="193">
        <v>954</v>
      </c>
    </row>
    <row r="17" spans="1:2">
      <c r="A17" s="17" t="s">
        <v>85</v>
      </c>
      <c r="B17" s="193">
        <v>608</v>
      </c>
    </row>
    <row r="18" spans="1:2">
      <c r="A18" s="93" t="s">
        <v>110</v>
      </c>
      <c r="B18" s="193">
        <v>493</v>
      </c>
    </row>
    <row r="19" spans="1:2">
      <c r="A19" s="93" t="s">
        <v>87</v>
      </c>
      <c r="B19" s="193">
        <v>573</v>
      </c>
    </row>
    <row r="20" spans="1:2">
      <c r="A20" s="93" t="s">
        <v>84</v>
      </c>
      <c r="B20" s="193">
        <v>808</v>
      </c>
    </row>
    <row r="21" spans="1:2">
      <c r="A21" s="93" t="s">
        <v>85</v>
      </c>
      <c r="B21" s="193">
        <v>904</v>
      </c>
    </row>
    <row r="22" spans="1:2">
      <c r="A22" s="93" t="s">
        <v>111</v>
      </c>
      <c r="B22" s="193">
        <v>745</v>
      </c>
    </row>
    <row r="23" spans="1:2">
      <c r="A23" s="93" t="s">
        <v>87</v>
      </c>
      <c r="B23" s="193">
        <v>951</v>
      </c>
    </row>
    <row r="24" spans="1:2">
      <c r="A24" s="93" t="s">
        <v>84</v>
      </c>
      <c r="B24" s="193">
        <v>1044</v>
      </c>
    </row>
    <row r="25" spans="1:2">
      <c r="A25" s="93" t="s">
        <v>85</v>
      </c>
      <c r="B25" s="193">
        <v>1274</v>
      </c>
    </row>
    <row r="26" spans="1:2">
      <c r="A26" s="93" t="s">
        <v>112</v>
      </c>
      <c r="B26" s="193">
        <v>719</v>
      </c>
    </row>
    <row r="27" spans="1:2">
      <c r="A27" s="93"/>
    </row>
    <row r="28" spans="1:2">
      <c r="A28" s="64"/>
    </row>
    <row r="29" spans="1:2">
      <c r="A29" s="93"/>
    </row>
    <row r="30" spans="1:2">
      <c r="A30" s="93"/>
    </row>
    <row r="31" spans="1:2">
      <c r="A31" s="93"/>
    </row>
    <row r="32" spans="1:2">
      <c r="A32" s="64"/>
    </row>
    <row r="33" spans="1:1">
      <c r="A33" s="93"/>
    </row>
    <row r="34" spans="1:1">
      <c r="A34" s="93"/>
    </row>
    <row r="35" spans="1:1">
      <c r="A35" s="93"/>
    </row>
    <row r="36" spans="1:1">
      <c r="A36" s="64"/>
    </row>
    <row r="37" spans="1:1">
      <c r="A37" s="93"/>
    </row>
    <row r="38" spans="1:1">
      <c r="A38" s="9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sheetPr>
  <dimension ref="A1:XEU60"/>
  <sheetViews>
    <sheetView zoomScale="110" zoomScaleNormal="110" workbookViewId="0"/>
  </sheetViews>
  <sheetFormatPr defaultColWidth="8.88671875" defaultRowHeight="14.25"/>
  <cols>
    <col min="1" max="1" width="8.33203125" style="18" customWidth="1"/>
    <col min="2" max="4" width="7.88671875" style="1" customWidth="1"/>
    <col min="5" max="19" width="8.88671875" style="1"/>
    <col min="20" max="22" width="8.88671875" style="1" customWidth="1"/>
    <col min="23" max="23" width="14.88671875" style="1" customWidth="1"/>
    <col min="24" max="16384" width="8.88671875" style="1"/>
  </cols>
  <sheetData>
    <row r="1" spans="1:30" s="18" customFormat="1">
      <c r="A1" s="121" t="s">
        <v>906</v>
      </c>
      <c r="B1" s="122" t="s">
        <v>1</v>
      </c>
      <c r="C1" s="122" t="s">
        <v>2</v>
      </c>
      <c r="D1" s="122" t="s">
        <v>3</v>
      </c>
      <c r="E1" s="122" t="s">
        <v>4</v>
      </c>
      <c r="F1" s="122" t="s">
        <v>5</v>
      </c>
      <c r="G1" s="122" t="s">
        <v>6</v>
      </c>
      <c r="H1" s="122" t="s">
        <v>7</v>
      </c>
      <c r="I1" s="122" t="s">
        <v>8</v>
      </c>
      <c r="J1" s="122" t="s">
        <v>9</v>
      </c>
      <c r="K1" s="122" t="s">
        <v>10</v>
      </c>
      <c r="L1" s="122" t="s">
        <v>11</v>
      </c>
      <c r="M1" s="122" t="s">
        <v>12</v>
      </c>
      <c r="N1" s="122" t="s">
        <v>13</v>
      </c>
      <c r="O1" s="122" t="s">
        <v>14</v>
      </c>
      <c r="P1" s="122" t="s">
        <v>15</v>
      </c>
      <c r="Q1" s="122" t="s">
        <v>16</v>
      </c>
      <c r="R1" s="122" t="s">
        <v>17</v>
      </c>
      <c r="S1" s="122" t="s">
        <v>18</v>
      </c>
      <c r="T1" s="94" t="s">
        <v>19</v>
      </c>
      <c r="U1" s="94" t="s">
        <v>20</v>
      </c>
      <c r="V1" s="94" t="s">
        <v>21</v>
      </c>
      <c r="W1" s="94" t="s">
        <v>545</v>
      </c>
      <c r="X1" s="94" t="s">
        <v>546</v>
      </c>
      <c r="Y1" s="94" t="s">
        <v>547</v>
      </c>
      <c r="Z1" s="94" t="s">
        <v>548</v>
      </c>
      <c r="AA1" s="94" t="s">
        <v>549</v>
      </c>
      <c r="AB1" s="94" t="s">
        <v>550</v>
      </c>
      <c r="AC1" s="94" t="s">
        <v>22</v>
      </c>
      <c r="AD1" s="94" t="s">
        <v>23</v>
      </c>
    </row>
    <row r="2" spans="1:30" ht="13.5" hidden="1">
      <c r="A2" s="123" t="s">
        <v>24</v>
      </c>
      <c r="B2" s="123">
        <v>3.7</v>
      </c>
      <c r="C2" s="123">
        <v>0</v>
      </c>
      <c r="D2" s="123">
        <v>0</v>
      </c>
      <c r="E2" s="123">
        <v>0</v>
      </c>
      <c r="F2" s="123">
        <v>0</v>
      </c>
      <c r="G2" s="123">
        <v>0</v>
      </c>
      <c r="H2" s="123">
        <v>0</v>
      </c>
      <c r="I2" s="123">
        <v>0</v>
      </c>
      <c r="J2" s="123">
        <v>0</v>
      </c>
      <c r="K2" s="123">
        <v>0</v>
      </c>
      <c r="L2" s="123">
        <v>0</v>
      </c>
      <c r="M2" s="123">
        <v>0</v>
      </c>
      <c r="N2" s="123">
        <v>0</v>
      </c>
      <c r="O2" s="123">
        <v>0</v>
      </c>
      <c r="P2" s="123">
        <v>0</v>
      </c>
      <c r="Q2" s="123">
        <v>0</v>
      </c>
      <c r="R2" s="123">
        <v>0</v>
      </c>
      <c r="S2" s="123">
        <v>0</v>
      </c>
      <c r="T2" s="123">
        <v>4</v>
      </c>
      <c r="U2" s="123">
        <v>5.5</v>
      </c>
      <c r="V2" s="123">
        <v>2.5</v>
      </c>
      <c r="W2" s="123">
        <v>3.7</v>
      </c>
      <c r="X2" s="123">
        <v>3.7</v>
      </c>
      <c r="Y2" s="123">
        <v>3.7</v>
      </c>
      <c r="Z2" s="123"/>
      <c r="AA2" s="123"/>
      <c r="AB2" s="123"/>
      <c r="AC2" s="123">
        <f>8</f>
        <v>8</v>
      </c>
      <c r="AD2" s="123"/>
    </row>
    <row r="3" spans="1:30" ht="13.5" hidden="1">
      <c r="A3" s="123" t="s">
        <v>25</v>
      </c>
      <c r="B3" s="123">
        <v>6.5</v>
      </c>
      <c r="C3" s="123">
        <v>0</v>
      </c>
      <c r="D3" s="123">
        <v>0</v>
      </c>
      <c r="E3" s="123">
        <v>0</v>
      </c>
      <c r="F3" s="123">
        <v>0</v>
      </c>
      <c r="G3" s="123">
        <v>0</v>
      </c>
      <c r="H3" s="123">
        <v>0</v>
      </c>
      <c r="I3" s="123">
        <v>0</v>
      </c>
      <c r="J3" s="123">
        <v>0</v>
      </c>
      <c r="K3" s="123">
        <v>0</v>
      </c>
      <c r="L3" s="123">
        <v>0</v>
      </c>
      <c r="M3" s="123">
        <v>0</v>
      </c>
      <c r="N3" s="123">
        <v>0</v>
      </c>
      <c r="O3" s="123">
        <v>0</v>
      </c>
      <c r="P3" s="123">
        <v>0</v>
      </c>
      <c r="Q3" s="123">
        <v>0</v>
      </c>
      <c r="R3" s="123">
        <v>0</v>
      </c>
      <c r="S3" s="123">
        <v>0</v>
      </c>
      <c r="T3" s="123">
        <v>4</v>
      </c>
      <c r="U3" s="123">
        <v>5.5</v>
      </c>
      <c r="V3" s="123">
        <v>2.5</v>
      </c>
      <c r="W3" s="123">
        <v>6.5</v>
      </c>
      <c r="X3" s="123">
        <v>6.5</v>
      </c>
      <c r="Y3" s="123">
        <v>6.5</v>
      </c>
      <c r="Z3" s="123"/>
      <c r="AA3" s="123"/>
      <c r="AB3" s="123"/>
      <c r="AC3" s="123">
        <f>8</f>
        <v>8</v>
      </c>
      <c r="AD3" s="123"/>
    </row>
    <row r="4" spans="1:30" ht="13.5" hidden="1">
      <c r="A4" s="123" t="s">
        <v>26</v>
      </c>
      <c r="B4" s="123">
        <v>8.8000000000000007</v>
      </c>
      <c r="C4" s="123">
        <v>0</v>
      </c>
      <c r="D4" s="123">
        <v>0</v>
      </c>
      <c r="E4" s="123">
        <v>0</v>
      </c>
      <c r="F4" s="123">
        <v>0</v>
      </c>
      <c r="G4" s="123">
        <v>0</v>
      </c>
      <c r="H4" s="123">
        <v>0</v>
      </c>
      <c r="I4" s="123">
        <v>0</v>
      </c>
      <c r="J4" s="123">
        <v>0</v>
      </c>
      <c r="K4" s="123">
        <v>0</v>
      </c>
      <c r="L4" s="123">
        <v>0</v>
      </c>
      <c r="M4" s="123">
        <v>0</v>
      </c>
      <c r="N4" s="123">
        <v>0</v>
      </c>
      <c r="O4" s="123">
        <v>0</v>
      </c>
      <c r="P4" s="123">
        <v>0</v>
      </c>
      <c r="Q4" s="123">
        <v>0</v>
      </c>
      <c r="R4" s="123">
        <v>0</v>
      </c>
      <c r="S4" s="123">
        <v>0</v>
      </c>
      <c r="T4" s="123">
        <v>4</v>
      </c>
      <c r="U4" s="123">
        <v>5.5</v>
      </c>
      <c r="V4" s="123">
        <v>2.5</v>
      </c>
      <c r="W4" s="123">
        <v>8.8000000000000007</v>
      </c>
      <c r="X4" s="123">
        <v>8.8000000000000007</v>
      </c>
      <c r="Y4" s="123">
        <v>8.8000000000000007</v>
      </c>
      <c r="Z4" s="123"/>
      <c r="AA4" s="123"/>
      <c r="AB4" s="123"/>
      <c r="AC4" s="123">
        <f>8</f>
        <v>8</v>
      </c>
      <c r="AD4" s="123"/>
    </row>
    <row r="5" spans="1:30" ht="13.5" hidden="1">
      <c r="A5" s="123" t="s">
        <v>27</v>
      </c>
      <c r="B5" s="123">
        <v>5.8</v>
      </c>
      <c r="C5" s="123">
        <v>0</v>
      </c>
      <c r="D5" s="123">
        <v>0</v>
      </c>
      <c r="E5" s="123">
        <v>0</v>
      </c>
      <c r="F5" s="123">
        <v>0</v>
      </c>
      <c r="G5" s="123">
        <v>0</v>
      </c>
      <c r="H5" s="123">
        <v>0</v>
      </c>
      <c r="I5" s="123">
        <v>0</v>
      </c>
      <c r="J5" s="123">
        <v>0</v>
      </c>
      <c r="K5" s="123">
        <v>0</v>
      </c>
      <c r="L5" s="123">
        <v>0</v>
      </c>
      <c r="M5" s="123">
        <v>0</v>
      </c>
      <c r="N5" s="123">
        <v>0</v>
      </c>
      <c r="O5" s="123">
        <v>0</v>
      </c>
      <c r="P5" s="123">
        <v>0</v>
      </c>
      <c r="Q5" s="123">
        <v>0</v>
      </c>
      <c r="R5" s="123">
        <v>0</v>
      </c>
      <c r="S5" s="123">
        <v>0</v>
      </c>
      <c r="T5" s="123">
        <v>4</v>
      </c>
      <c r="U5" s="123">
        <v>5.5</v>
      </c>
      <c r="V5" s="123">
        <v>2.5</v>
      </c>
      <c r="W5" s="123">
        <v>5.8</v>
      </c>
      <c r="X5" s="123">
        <v>5.8</v>
      </c>
      <c r="Y5" s="123">
        <v>5.8</v>
      </c>
      <c r="Z5" s="123"/>
      <c r="AA5" s="123"/>
      <c r="AB5" s="123"/>
      <c r="AC5" s="123">
        <f>8</f>
        <v>8</v>
      </c>
      <c r="AD5" s="123"/>
    </row>
    <row r="6" spans="1:30" ht="13.5" hidden="1">
      <c r="A6" s="123" t="s">
        <v>28</v>
      </c>
      <c r="B6" s="123">
        <v>8.6</v>
      </c>
      <c r="C6" s="123">
        <v>0</v>
      </c>
      <c r="D6" s="123">
        <v>0</v>
      </c>
      <c r="E6" s="123">
        <v>0</v>
      </c>
      <c r="F6" s="123">
        <v>0</v>
      </c>
      <c r="G6" s="123">
        <v>0</v>
      </c>
      <c r="H6" s="123">
        <v>0</v>
      </c>
      <c r="I6" s="123">
        <v>0</v>
      </c>
      <c r="J6" s="123">
        <v>0</v>
      </c>
      <c r="K6" s="123">
        <v>0</v>
      </c>
      <c r="L6" s="123">
        <v>0</v>
      </c>
      <c r="M6" s="123">
        <v>0</v>
      </c>
      <c r="N6" s="123">
        <v>0</v>
      </c>
      <c r="O6" s="123">
        <v>0</v>
      </c>
      <c r="P6" s="123">
        <v>0</v>
      </c>
      <c r="Q6" s="123">
        <v>0</v>
      </c>
      <c r="R6" s="123">
        <v>0</v>
      </c>
      <c r="S6" s="123">
        <v>0</v>
      </c>
      <c r="T6" s="123">
        <v>4</v>
      </c>
      <c r="U6" s="123">
        <v>5.5</v>
      </c>
      <c r="V6" s="123">
        <v>2.5</v>
      </c>
      <c r="W6" s="123">
        <v>8.6</v>
      </c>
      <c r="X6" s="123">
        <v>8.6</v>
      </c>
      <c r="Y6" s="123">
        <v>8.6</v>
      </c>
      <c r="Z6" s="123"/>
      <c r="AA6" s="123"/>
      <c r="AB6" s="123"/>
      <c r="AC6" s="123">
        <f>8</f>
        <v>8</v>
      </c>
      <c r="AD6" s="123"/>
    </row>
    <row r="7" spans="1:30" ht="13.5" hidden="1">
      <c r="A7" s="123" t="s">
        <v>29</v>
      </c>
      <c r="B7" s="123">
        <v>9.4</v>
      </c>
      <c r="C7" s="123">
        <v>0</v>
      </c>
      <c r="D7" s="123">
        <v>0</v>
      </c>
      <c r="E7" s="123">
        <v>0</v>
      </c>
      <c r="F7" s="123">
        <v>0</v>
      </c>
      <c r="G7" s="123">
        <v>0</v>
      </c>
      <c r="H7" s="123">
        <v>0</v>
      </c>
      <c r="I7" s="123">
        <v>0</v>
      </c>
      <c r="J7" s="123">
        <v>0</v>
      </c>
      <c r="K7" s="123">
        <v>0</v>
      </c>
      <c r="L7" s="123">
        <v>0</v>
      </c>
      <c r="M7" s="123">
        <v>0</v>
      </c>
      <c r="N7" s="123">
        <v>0</v>
      </c>
      <c r="O7" s="123">
        <v>0</v>
      </c>
      <c r="P7" s="123">
        <v>0</v>
      </c>
      <c r="Q7" s="123">
        <v>0</v>
      </c>
      <c r="R7" s="123">
        <v>0</v>
      </c>
      <c r="S7" s="123">
        <v>0</v>
      </c>
      <c r="T7" s="123">
        <v>4</v>
      </c>
      <c r="U7" s="123">
        <v>5.5</v>
      </c>
      <c r="V7" s="123">
        <v>2.5</v>
      </c>
      <c r="W7" s="123">
        <v>9.4</v>
      </c>
      <c r="X7" s="123">
        <v>9.4</v>
      </c>
      <c r="Y7" s="123">
        <v>9.4</v>
      </c>
      <c r="Z7" s="123"/>
      <c r="AA7" s="123"/>
      <c r="AB7" s="123"/>
      <c r="AC7" s="123">
        <f>8</f>
        <v>8</v>
      </c>
      <c r="AD7" s="123"/>
    </row>
    <row r="8" spans="1:30" ht="13.5" hidden="1">
      <c r="A8" s="123" t="s">
        <v>30</v>
      </c>
      <c r="B8" s="123">
        <v>11.55</v>
      </c>
      <c r="C8" s="123">
        <v>0</v>
      </c>
      <c r="D8" s="123">
        <v>0</v>
      </c>
      <c r="E8" s="123">
        <v>0</v>
      </c>
      <c r="F8" s="123">
        <v>0</v>
      </c>
      <c r="G8" s="123">
        <v>0</v>
      </c>
      <c r="H8" s="123">
        <v>0</v>
      </c>
      <c r="I8" s="123">
        <v>0</v>
      </c>
      <c r="J8" s="123">
        <v>0</v>
      </c>
      <c r="K8" s="123">
        <v>0</v>
      </c>
      <c r="L8" s="123">
        <v>0</v>
      </c>
      <c r="M8" s="123">
        <v>0</v>
      </c>
      <c r="N8" s="123">
        <v>0</v>
      </c>
      <c r="O8" s="123">
        <v>0</v>
      </c>
      <c r="P8" s="123">
        <v>0</v>
      </c>
      <c r="Q8" s="123">
        <v>0</v>
      </c>
      <c r="R8" s="123">
        <v>0</v>
      </c>
      <c r="S8" s="123">
        <v>0</v>
      </c>
      <c r="T8" s="123">
        <v>4</v>
      </c>
      <c r="U8" s="123">
        <v>5.5</v>
      </c>
      <c r="V8" s="123">
        <v>2.5</v>
      </c>
      <c r="W8" s="123">
        <v>11.55</v>
      </c>
      <c r="X8" s="123">
        <v>11.55</v>
      </c>
      <c r="Y8" s="123">
        <v>11.55</v>
      </c>
      <c r="Z8" s="123"/>
      <c r="AA8" s="123"/>
      <c r="AB8" s="123"/>
      <c r="AC8" s="123">
        <f>8</f>
        <v>8</v>
      </c>
      <c r="AD8" s="123"/>
    </row>
    <row r="9" spans="1:30" ht="13.5" hidden="1">
      <c r="A9" s="123" t="s">
        <v>31</v>
      </c>
      <c r="B9" s="123">
        <v>8.5</v>
      </c>
      <c r="C9" s="123">
        <v>0</v>
      </c>
      <c r="D9" s="123">
        <v>0</v>
      </c>
      <c r="E9" s="123">
        <v>0</v>
      </c>
      <c r="F9" s="123">
        <v>0</v>
      </c>
      <c r="G9" s="123">
        <v>0</v>
      </c>
      <c r="H9" s="123">
        <v>0</v>
      </c>
      <c r="I9" s="123">
        <v>0</v>
      </c>
      <c r="J9" s="123">
        <v>0</v>
      </c>
      <c r="K9" s="123">
        <v>0</v>
      </c>
      <c r="L9" s="123">
        <v>0</v>
      </c>
      <c r="M9" s="123">
        <v>0</v>
      </c>
      <c r="N9" s="123">
        <v>0</v>
      </c>
      <c r="O9" s="123">
        <v>0</v>
      </c>
      <c r="P9" s="123">
        <v>0</v>
      </c>
      <c r="Q9" s="123">
        <v>0</v>
      </c>
      <c r="R9" s="123">
        <v>0</v>
      </c>
      <c r="S9" s="123">
        <v>0</v>
      </c>
      <c r="T9" s="123">
        <v>4</v>
      </c>
      <c r="U9" s="123">
        <v>5.5</v>
      </c>
      <c r="V9" s="123">
        <v>2.5</v>
      </c>
      <c r="W9" s="123">
        <v>8.5</v>
      </c>
      <c r="X9" s="123">
        <v>8.5</v>
      </c>
      <c r="Y9" s="123">
        <v>8.5</v>
      </c>
      <c r="Z9" s="123"/>
      <c r="AA9" s="123"/>
      <c r="AB9" s="123"/>
      <c r="AC9" s="123">
        <f>8</f>
        <v>8</v>
      </c>
      <c r="AD9" s="123"/>
    </row>
    <row r="10" spans="1:30" ht="13.5" hidden="1">
      <c r="A10" s="123" t="s">
        <v>32</v>
      </c>
      <c r="B10" s="123">
        <v>6.2</v>
      </c>
      <c r="C10" s="123">
        <v>0</v>
      </c>
      <c r="D10" s="123">
        <v>0</v>
      </c>
      <c r="E10" s="123">
        <v>0</v>
      </c>
      <c r="F10" s="123">
        <v>0</v>
      </c>
      <c r="G10" s="123">
        <v>0</v>
      </c>
      <c r="H10" s="123">
        <v>0</v>
      </c>
      <c r="I10" s="123">
        <v>0</v>
      </c>
      <c r="J10" s="123">
        <v>0</v>
      </c>
      <c r="K10" s="123">
        <v>0</v>
      </c>
      <c r="L10" s="123">
        <v>0</v>
      </c>
      <c r="M10" s="123">
        <v>0</v>
      </c>
      <c r="N10" s="123">
        <v>0</v>
      </c>
      <c r="O10" s="123">
        <v>0</v>
      </c>
      <c r="P10" s="123">
        <v>0</v>
      </c>
      <c r="Q10" s="123">
        <v>0</v>
      </c>
      <c r="R10" s="123">
        <v>0</v>
      </c>
      <c r="S10" s="123">
        <v>0</v>
      </c>
      <c r="T10" s="123">
        <v>4</v>
      </c>
      <c r="U10" s="123">
        <v>5.5</v>
      </c>
      <c r="V10" s="123">
        <v>2.5</v>
      </c>
      <c r="W10" s="123">
        <v>6.2</v>
      </c>
      <c r="X10" s="123">
        <v>6.2</v>
      </c>
      <c r="Y10" s="123">
        <v>6.2</v>
      </c>
      <c r="Z10" s="123"/>
      <c r="AA10" s="123"/>
      <c r="AB10" s="123"/>
      <c r="AC10" s="123">
        <f>8</f>
        <v>8</v>
      </c>
      <c r="AD10" s="123"/>
    </row>
    <row r="11" spans="1:30" ht="13.5" hidden="1">
      <c r="A11" s="123" t="s">
        <v>33</v>
      </c>
      <c r="B11" s="123">
        <v>4.7</v>
      </c>
      <c r="C11" s="123">
        <v>0</v>
      </c>
      <c r="D11" s="123">
        <v>0</v>
      </c>
      <c r="E11" s="123">
        <v>0</v>
      </c>
      <c r="F11" s="123">
        <v>0</v>
      </c>
      <c r="G11" s="123">
        <v>0</v>
      </c>
      <c r="H11" s="123">
        <v>0</v>
      </c>
      <c r="I11" s="123">
        <v>0</v>
      </c>
      <c r="J11" s="123">
        <v>0</v>
      </c>
      <c r="K11" s="123">
        <v>0</v>
      </c>
      <c r="L11" s="123">
        <v>0</v>
      </c>
      <c r="M11" s="123">
        <v>0</v>
      </c>
      <c r="N11" s="123">
        <v>0</v>
      </c>
      <c r="O11" s="123">
        <v>0</v>
      </c>
      <c r="P11" s="123">
        <v>0</v>
      </c>
      <c r="Q11" s="123">
        <v>0</v>
      </c>
      <c r="R11" s="123">
        <v>0</v>
      </c>
      <c r="S11" s="123">
        <v>0</v>
      </c>
      <c r="T11" s="123">
        <v>4</v>
      </c>
      <c r="U11" s="123">
        <v>5.5</v>
      </c>
      <c r="V11" s="123">
        <v>2.5</v>
      </c>
      <c r="W11" s="123">
        <v>4.7</v>
      </c>
      <c r="X11" s="123">
        <v>4.7</v>
      </c>
      <c r="Y11" s="123">
        <v>4.7</v>
      </c>
      <c r="Z11" s="123"/>
      <c r="AA11" s="123"/>
      <c r="AB11" s="123"/>
      <c r="AC11" s="123">
        <f>8</f>
        <v>8</v>
      </c>
      <c r="AD11" s="123"/>
    </row>
    <row r="12" spans="1:30" ht="13.5" hidden="1">
      <c r="A12" s="123" t="s">
        <v>34</v>
      </c>
      <c r="B12" s="123">
        <v>2.2000000000000002</v>
      </c>
      <c r="C12" s="123">
        <v>0</v>
      </c>
      <c r="D12" s="123">
        <v>0</v>
      </c>
      <c r="E12" s="123">
        <v>0</v>
      </c>
      <c r="F12" s="123">
        <v>0</v>
      </c>
      <c r="G12" s="123">
        <v>0</v>
      </c>
      <c r="H12" s="123">
        <v>0</v>
      </c>
      <c r="I12" s="123">
        <v>0</v>
      </c>
      <c r="J12" s="123">
        <v>0</v>
      </c>
      <c r="K12" s="123">
        <v>0</v>
      </c>
      <c r="L12" s="123">
        <v>0</v>
      </c>
      <c r="M12" s="123">
        <v>0</v>
      </c>
      <c r="N12" s="123">
        <v>0</v>
      </c>
      <c r="O12" s="123">
        <v>0</v>
      </c>
      <c r="P12" s="123">
        <v>0</v>
      </c>
      <c r="Q12" s="123">
        <v>0</v>
      </c>
      <c r="R12" s="123">
        <v>0</v>
      </c>
      <c r="S12" s="123">
        <v>0</v>
      </c>
      <c r="T12" s="123">
        <v>4</v>
      </c>
      <c r="U12" s="123">
        <v>5.5</v>
      </c>
      <c r="V12" s="123">
        <v>2.5</v>
      </c>
      <c r="W12" s="123">
        <v>2.2000000000000002</v>
      </c>
      <c r="X12" s="123">
        <v>2.2000000000000002</v>
      </c>
      <c r="Y12" s="123">
        <v>2.2000000000000002</v>
      </c>
      <c r="Z12" s="123"/>
      <c r="AA12" s="123"/>
      <c r="AB12" s="123"/>
      <c r="AC12" s="123">
        <f>8</f>
        <v>8</v>
      </c>
      <c r="AD12" s="123"/>
    </row>
    <row r="13" spans="1:30" ht="13.5" hidden="1">
      <c r="A13" s="123" t="s">
        <v>35</v>
      </c>
      <c r="B13" s="123">
        <v>0.7</v>
      </c>
      <c r="C13" s="123">
        <v>0</v>
      </c>
      <c r="D13" s="123">
        <v>0</v>
      </c>
      <c r="E13" s="123">
        <v>0</v>
      </c>
      <c r="F13" s="123">
        <v>0</v>
      </c>
      <c r="G13" s="123">
        <v>0</v>
      </c>
      <c r="H13" s="123">
        <v>0</v>
      </c>
      <c r="I13" s="123">
        <v>0</v>
      </c>
      <c r="J13" s="123">
        <v>0</v>
      </c>
      <c r="K13" s="123">
        <v>0</v>
      </c>
      <c r="L13" s="123">
        <v>0</v>
      </c>
      <c r="M13" s="123">
        <v>0</v>
      </c>
      <c r="N13" s="123">
        <v>0</v>
      </c>
      <c r="O13" s="123">
        <v>0</v>
      </c>
      <c r="P13" s="123">
        <v>0</v>
      </c>
      <c r="Q13" s="123">
        <v>0</v>
      </c>
      <c r="R13" s="123">
        <v>0</v>
      </c>
      <c r="S13" s="123">
        <v>0</v>
      </c>
      <c r="T13" s="123">
        <v>4</v>
      </c>
      <c r="U13" s="123">
        <v>5.5</v>
      </c>
      <c r="V13" s="123">
        <v>2.5</v>
      </c>
      <c r="W13" s="123">
        <v>0.7</v>
      </c>
      <c r="X13" s="123">
        <v>0.7</v>
      </c>
      <c r="Y13" s="123">
        <v>0.7</v>
      </c>
      <c r="Z13" s="123"/>
      <c r="AA13" s="123"/>
      <c r="AB13" s="123"/>
      <c r="AC13" s="123">
        <f>8</f>
        <v>8</v>
      </c>
      <c r="AD13" s="123"/>
    </row>
    <row r="14" spans="1:30" ht="13.5" hidden="1">
      <c r="A14" s="123" t="s">
        <v>36</v>
      </c>
      <c r="B14" s="72">
        <v>2.5</v>
      </c>
      <c r="C14" s="123">
        <v>0</v>
      </c>
      <c r="D14" s="123">
        <v>0</v>
      </c>
      <c r="E14" s="123">
        <v>0</v>
      </c>
      <c r="F14" s="123">
        <v>0</v>
      </c>
      <c r="G14" s="123">
        <v>0</v>
      </c>
      <c r="H14" s="123">
        <v>0</v>
      </c>
      <c r="I14" s="123">
        <v>0</v>
      </c>
      <c r="J14" s="123">
        <v>0</v>
      </c>
      <c r="K14" s="123">
        <v>0</v>
      </c>
      <c r="L14" s="123">
        <v>0</v>
      </c>
      <c r="M14" s="123">
        <v>0</v>
      </c>
      <c r="N14" s="123">
        <v>0</v>
      </c>
      <c r="O14" s="123">
        <v>0</v>
      </c>
      <c r="P14" s="123">
        <v>0</v>
      </c>
      <c r="Q14" s="123">
        <v>0</v>
      </c>
      <c r="R14" s="123">
        <v>0</v>
      </c>
      <c r="S14" s="123">
        <v>0</v>
      </c>
      <c r="T14" s="123">
        <v>4</v>
      </c>
      <c r="U14" s="123">
        <v>5.5</v>
      </c>
      <c r="V14" s="123">
        <v>2.5</v>
      </c>
      <c r="W14" s="123">
        <v>2.5</v>
      </c>
      <c r="X14" s="123">
        <v>2.5</v>
      </c>
      <c r="Y14" s="123">
        <v>2.5</v>
      </c>
      <c r="Z14" s="123"/>
      <c r="AA14" s="123"/>
      <c r="AB14" s="123"/>
      <c r="AC14" s="123">
        <f>8</f>
        <v>8</v>
      </c>
      <c r="AD14" s="123"/>
    </row>
    <row r="15" spans="1:30" ht="13.5" hidden="1">
      <c r="A15" s="123" t="s">
        <v>37</v>
      </c>
      <c r="B15" s="72">
        <v>3.2</v>
      </c>
      <c r="C15" s="123">
        <v>0</v>
      </c>
      <c r="D15" s="123">
        <v>0</v>
      </c>
      <c r="E15" s="123">
        <v>0</v>
      </c>
      <c r="F15" s="123">
        <v>0</v>
      </c>
      <c r="G15" s="123">
        <v>0</v>
      </c>
      <c r="H15" s="123">
        <v>0</v>
      </c>
      <c r="I15" s="123">
        <v>0</v>
      </c>
      <c r="J15" s="123">
        <v>0</v>
      </c>
      <c r="K15" s="123">
        <v>0</v>
      </c>
      <c r="L15" s="123">
        <v>0</v>
      </c>
      <c r="M15" s="123">
        <v>0</v>
      </c>
      <c r="N15" s="123">
        <v>0</v>
      </c>
      <c r="O15" s="123">
        <v>0</v>
      </c>
      <c r="P15" s="123">
        <v>0</v>
      </c>
      <c r="Q15" s="123">
        <v>0</v>
      </c>
      <c r="R15" s="123">
        <v>0</v>
      </c>
      <c r="S15" s="123">
        <v>0</v>
      </c>
      <c r="T15" s="123">
        <v>4</v>
      </c>
      <c r="U15" s="123">
        <v>5.5</v>
      </c>
      <c r="V15" s="123">
        <v>2.5</v>
      </c>
      <c r="W15" s="123">
        <v>3.2</v>
      </c>
      <c r="X15" s="123">
        <v>3.2</v>
      </c>
      <c r="Y15" s="123">
        <v>3.2</v>
      </c>
      <c r="Z15" s="123"/>
      <c r="AA15" s="123"/>
      <c r="AB15" s="123"/>
      <c r="AC15" s="123">
        <f>8</f>
        <v>8</v>
      </c>
      <c r="AD15" s="123"/>
    </row>
    <row r="16" spans="1:30" ht="13.5" hidden="1">
      <c r="A16" s="123" t="s">
        <v>38</v>
      </c>
      <c r="B16" s="72">
        <v>3.4</v>
      </c>
      <c r="C16" s="123">
        <v>0</v>
      </c>
      <c r="D16" s="123">
        <v>0</v>
      </c>
      <c r="E16" s="123">
        <v>0</v>
      </c>
      <c r="F16" s="123">
        <v>0</v>
      </c>
      <c r="G16" s="123">
        <v>0</v>
      </c>
      <c r="H16" s="123">
        <v>0</v>
      </c>
      <c r="I16" s="123">
        <v>0</v>
      </c>
      <c r="J16" s="123">
        <v>0</v>
      </c>
      <c r="K16" s="123">
        <v>0</v>
      </c>
      <c r="L16" s="123">
        <v>0</v>
      </c>
      <c r="M16" s="123">
        <v>0</v>
      </c>
      <c r="N16" s="123">
        <v>0</v>
      </c>
      <c r="O16" s="123">
        <v>0</v>
      </c>
      <c r="P16" s="123">
        <v>0</v>
      </c>
      <c r="Q16" s="123">
        <v>0</v>
      </c>
      <c r="R16" s="123">
        <v>0</v>
      </c>
      <c r="S16" s="123">
        <v>0</v>
      </c>
      <c r="T16" s="123">
        <v>4</v>
      </c>
      <c r="U16" s="123">
        <v>5.5</v>
      </c>
      <c r="V16" s="123">
        <v>2.5</v>
      </c>
      <c r="W16" s="123">
        <v>3.4</v>
      </c>
      <c r="X16" s="123">
        <v>3.4</v>
      </c>
      <c r="Y16" s="123">
        <v>3.4</v>
      </c>
      <c r="Z16" s="123"/>
      <c r="AA16" s="123"/>
      <c r="AB16" s="123"/>
      <c r="AC16" s="123">
        <f>8</f>
        <v>8</v>
      </c>
      <c r="AD16" s="123"/>
    </row>
    <row r="17" spans="1:1000 1025:2025 2050:3050 3075:4075 4100:5100 5125:6125 6150:7150 7175:8175 8200:9200 9225:10225 10250:11250 11275:12275 12300:13300 13325:14325 14350:15350 15375:16375" ht="13.5" hidden="1">
      <c r="A17" s="123" t="s">
        <v>39</v>
      </c>
      <c r="B17" s="72">
        <v>6.5</v>
      </c>
      <c r="C17" s="123">
        <v>0</v>
      </c>
      <c r="D17" s="123">
        <v>0</v>
      </c>
      <c r="E17" s="123">
        <v>0</v>
      </c>
      <c r="F17" s="123">
        <v>0</v>
      </c>
      <c r="G17" s="123">
        <v>0</v>
      </c>
      <c r="H17" s="123">
        <v>0</v>
      </c>
      <c r="I17" s="123">
        <v>0</v>
      </c>
      <c r="J17" s="123">
        <v>0</v>
      </c>
      <c r="K17" s="123">
        <v>0</v>
      </c>
      <c r="L17" s="123">
        <v>0</v>
      </c>
      <c r="M17" s="123">
        <v>0</v>
      </c>
      <c r="N17" s="123">
        <v>0</v>
      </c>
      <c r="O17" s="123">
        <v>0</v>
      </c>
      <c r="P17" s="123">
        <v>0</v>
      </c>
      <c r="Q17" s="123">
        <v>0</v>
      </c>
      <c r="R17" s="123">
        <v>0</v>
      </c>
      <c r="S17" s="123">
        <v>0</v>
      </c>
      <c r="T17" s="123">
        <v>4</v>
      </c>
      <c r="U17" s="123">
        <v>5.5</v>
      </c>
      <c r="V17" s="123">
        <v>2.5</v>
      </c>
      <c r="W17" s="123">
        <v>6.5</v>
      </c>
      <c r="X17" s="123">
        <v>6.5</v>
      </c>
      <c r="Y17" s="123">
        <v>6.5</v>
      </c>
      <c r="Z17" s="123"/>
      <c r="AA17" s="123"/>
      <c r="AB17" s="123"/>
      <c r="AC17" s="123">
        <f>8</f>
        <v>8</v>
      </c>
      <c r="AD17" s="123"/>
      <c r="AX17" s="42"/>
      <c r="BW17" s="42"/>
      <c r="CV17" s="42"/>
      <c r="DU17" s="42"/>
      <c r="ET17" s="42"/>
      <c r="FS17" s="42"/>
      <c r="GR17" s="42"/>
      <c r="HQ17" s="42"/>
      <c r="IP17" s="42"/>
      <c r="JO17" s="42"/>
      <c r="KN17" s="42"/>
      <c r="LM17" s="42"/>
      <c r="ML17" s="42"/>
      <c r="NK17" s="42"/>
      <c r="OJ17" s="42"/>
      <c r="PI17" s="42"/>
      <c r="QH17" s="42"/>
      <c r="RG17" s="42"/>
      <c r="SF17" s="42"/>
      <c r="TE17" s="42"/>
      <c r="UD17" s="42"/>
      <c r="VC17" s="42"/>
      <c r="WB17" s="42"/>
      <c r="XA17" s="42"/>
      <c r="XZ17" s="42"/>
      <c r="YY17" s="42"/>
      <c r="ZX17" s="42"/>
      <c r="AAW17" s="42"/>
      <c r="ABV17" s="42"/>
      <c r="ACU17" s="42"/>
      <c r="ADT17" s="42"/>
      <c r="AES17" s="42"/>
      <c r="AFR17" s="42"/>
      <c r="AGQ17" s="42"/>
      <c r="AHP17" s="42"/>
      <c r="AIO17" s="42"/>
      <c r="AJN17" s="42"/>
      <c r="AKM17" s="42"/>
      <c r="ALL17" s="42"/>
      <c r="AMK17" s="42"/>
      <c r="ANJ17" s="42"/>
      <c r="AOI17" s="42"/>
      <c r="APH17" s="42"/>
      <c r="AQG17" s="42"/>
      <c r="ARF17" s="42"/>
      <c r="ASE17" s="42"/>
      <c r="ATD17" s="42"/>
      <c r="AUC17" s="42"/>
      <c r="AVB17" s="42"/>
      <c r="AWA17" s="42"/>
      <c r="AWZ17" s="42"/>
      <c r="AXY17" s="42"/>
      <c r="AYX17" s="42"/>
      <c r="AZW17" s="42"/>
      <c r="BAV17" s="42"/>
      <c r="BBU17" s="42"/>
      <c r="BCT17" s="42"/>
      <c r="BDS17" s="42"/>
      <c r="BER17" s="42"/>
      <c r="BFQ17" s="42"/>
      <c r="BGP17" s="42"/>
      <c r="BHO17" s="42"/>
      <c r="BIN17" s="42"/>
      <c r="BJM17" s="42"/>
      <c r="BKL17" s="42"/>
      <c r="BLK17" s="42"/>
      <c r="BMJ17" s="42"/>
      <c r="BNI17" s="42"/>
      <c r="BOH17" s="42"/>
      <c r="BPG17" s="42"/>
      <c r="BQF17" s="42"/>
      <c r="BRE17" s="42"/>
      <c r="BSD17" s="42"/>
      <c r="BTC17" s="42"/>
      <c r="BUB17" s="42"/>
      <c r="BVA17" s="42"/>
      <c r="BVZ17" s="42"/>
      <c r="BWY17" s="42"/>
      <c r="BXX17" s="42"/>
      <c r="BYW17" s="42"/>
      <c r="BZV17" s="42"/>
      <c r="CAU17" s="42"/>
      <c r="CBT17" s="42"/>
      <c r="CCS17" s="42"/>
      <c r="CDR17" s="42"/>
      <c r="CEQ17" s="42"/>
      <c r="CFP17" s="42"/>
      <c r="CGO17" s="42"/>
      <c r="CHN17" s="42"/>
      <c r="CIM17" s="42"/>
      <c r="CJL17" s="42"/>
      <c r="CKK17" s="42"/>
      <c r="CLJ17" s="42"/>
      <c r="CMI17" s="42"/>
      <c r="CNH17" s="42"/>
      <c r="COG17" s="42"/>
      <c r="CPF17" s="42"/>
      <c r="CQE17" s="42"/>
      <c r="CRD17" s="42"/>
      <c r="CSC17" s="42"/>
      <c r="CTB17" s="42"/>
      <c r="CUA17" s="42"/>
      <c r="CUZ17" s="42"/>
      <c r="CVY17" s="42"/>
      <c r="CWX17" s="42"/>
      <c r="CXW17" s="42"/>
      <c r="CYV17" s="42"/>
      <c r="CZU17" s="42"/>
      <c r="DAT17" s="42"/>
      <c r="DBS17" s="42"/>
      <c r="DCR17" s="42"/>
      <c r="DDQ17" s="42"/>
      <c r="DEP17" s="42"/>
      <c r="DFO17" s="42"/>
      <c r="DGN17" s="42"/>
      <c r="DHM17" s="42"/>
      <c r="DIL17" s="42"/>
      <c r="DJK17" s="42"/>
      <c r="DKJ17" s="42"/>
      <c r="DLI17" s="42"/>
      <c r="DMH17" s="42"/>
      <c r="DNG17" s="42"/>
      <c r="DOF17" s="42"/>
      <c r="DPE17" s="42"/>
      <c r="DQD17" s="42"/>
      <c r="DRC17" s="42"/>
      <c r="DSB17" s="42"/>
      <c r="DTA17" s="42"/>
      <c r="DTZ17" s="42"/>
      <c r="DUY17" s="42"/>
      <c r="DVX17" s="42"/>
      <c r="DWW17" s="42"/>
      <c r="DXV17" s="42"/>
      <c r="DYU17" s="42"/>
      <c r="DZT17" s="42"/>
      <c r="EAS17" s="42"/>
      <c r="EBR17" s="42"/>
      <c r="ECQ17" s="42"/>
      <c r="EDP17" s="42"/>
      <c r="EEO17" s="42"/>
      <c r="EFN17" s="42"/>
      <c r="EGM17" s="42"/>
      <c r="EHL17" s="42"/>
      <c r="EIK17" s="42"/>
      <c r="EJJ17" s="42"/>
      <c r="EKI17" s="42"/>
      <c r="ELH17" s="42"/>
      <c r="EMG17" s="42"/>
      <c r="ENF17" s="42"/>
      <c r="EOE17" s="42"/>
      <c r="EPD17" s="42"/>
      <c r="EQC17" s="42"/>
      <c r="ERB17" s="42"/>
      <c r="ESA17" s="42"/>
      <c r="ESZ17" s="42"/>
      <c r="ETY17" s="42"/>
      <c r="EUX17" s="42"/>
      <c r="EVW17" s="42"/>
      <c r="EWV17" s="42"/>
      <c r="EXU17" s="42"/>
      <c r="EYT17" s="42"/>
      <c r="EZS17" s="42"/>
      <c r="FAR17" s="42"/>
      <c r="FBQ17" s="42"/>
      <c r="FCP17" s="42"/>
      <c r="FDO17" s="42"/>
      <c r="FEN17" s="42"/>
      <c r="FFM17" s="42"/>
      <c r="FGL17" s="42"/>
      <c r="FHK17" s="42"/>
      <c r="FIJ17" s="42"/>
      <c r="FJI17" s="42"/>
      <c r="FKH17" s="42"/>
      <c r="FLG17" s="42"/>
      <c r="FMF17" s="42"/>
      <c r="FNE17" s="42"/>
      <c r="FOD17" s="42"/>
      <c r="FPC17" s="42"/>
      <c r="FQB17" s="42"/>
      <c r="FRA17" s="42"/>
      <c r="FRZ17" s="42"/>
      <c r="FSY17" s="42"/>
      <c r="FTX17" s="42"/>
      <c r="FUW17" s="42"/>
      <c r="FVV17" s="42"/>
      <c r="FWU17" s="42"/>
      <c r="FXT17" s="42"/>
      <c r="FYS17" s="42"/>
      <c r="FZR17" s="42"/>
      <c r="GAQ17" s="42"/>
      <c r="GBP17" s="42"/>
      <c r="GCO17" s="42"/>
      <c r="GDN17" s="42"/>
      <c r="GEM17" s="42"/>
      <c r="GFL17" s="42"/>
      <c r="GGK17" s="42"/>
      <c r="GHJ17" s="42"/>
      <c r="GII17" s="42"/>
      <c r="GJH17" s="42"/>
      <c r="GKG17" s="42"/>
      <c r="GLF17" s="42"/>
      <c r="GME17" s="42"/>
      <c r="GND17" s="42"/>
      <c r="GOC17" s="42"/>
      <c r="GPB17" s="42"/>
      <c r="GQA17" s="42"/>
      <c r="GQZ17" s="42"/>
      <c r="GRY17" s="42"/>
      <c r="GSX17" s="42"/>
      <c r="GTW17" s="42"/>
      <c r="GUV17" s="42"/>
      <c r="GVU17" s="42"/>
      <c r="GWT17" s="42"/>
      <c r="GXS17" s="42"/>
      <c r="GYR17" s="42"/>
      <c r="GZQ17" s="42"/>
      <c r="HAP17" s="42"/>
      <c r="HBO17" s="42"/>
      <c r="HCN17" s="42"/>
      <c r="HDM17" s="42"/>
      <c r="HEL17" s="42"/>
      <c r="HFK17" s="42"/>
      <c r="HGJ17" s="42"/>
      <c r="HHI17" s="42"/>
      <c r="HIH17" s="42"/>
      <c r="HJG17" s="42"/>
      <c r="HKF17" s="42"/>
      <c r="HLE17" s="42"/>
      <c r="HMD17" s="42"/>
      <c r="HNC17" s="42"/>
      <c r="HOB17" s="42"/>
      <c r="HPA17" s="42"/>
      <c r="HPZ17" s="42"/>
      <c r="HQY17" s="42"/>
      <c r="HRX17" s="42"/>
      <c r="HSW17" s="42"/>
      <c r="HTV17" s="42"/>
      <c r="HUU17" s="42"/>
      <c r="HVT17" s="42"/>
      <c r="HWS17" s="42"/>
      <c r="HXR17" s="42"/>
      <c r="HYQ17" s="42"/>
      <c r="HZP17" s="42"/>
      <c r="IAO17" s="42"/>
      <c r="IBN17" s="42"/>
      <c r="ICM17" s="42"/>
      <c r="IDL17" s="42"/>
      <c r="IEK17" s="42"/>
      <c r="IFJ17" s="42"/>
      <c r="IGI17" s="42"/>
      <c r="IHH17" s="42"/>
      <c r="IIG17" s="42"/>
      <c r="IJF17" s="42"/>
      <c r="IKE17" s="42"/>
      <c r="ILD17" s="42"/>
      <c r="IMC17" s="42"/>
      <c r="INB17" s="42"/>
      <c r="IOA17" s="42"/>
      <c r="IOZ17" s="42"/>
      <c r="IPY17" s="42"/>
      <c r="IQX17" s="42"/>
      <c r="IRW17" s="42"/>
      <c r="ISV17" s="42"/>
      <c r="ITU17" s="42"/>
      <c r="IUT17" s="42"/>
      <c r="IVS17" s="42"/>
      <c r="IWR17" s="42"/>
      <c r="IXQ17" s="42"/>
      <c r="IYP17" s="42"/>
      <c r="IZO17" s="42"/>
      <c r="JAN17" s="42"/>
      <c r="JBM17" s="42"/>
      <c r="JCL17" s="42"/>
      <c r="JDK17" s="42"/>
      <c r="JEJ17" s="42"/>
      <c r="JFI17" s="42"/>
      <c r="JGH17" s="42"/>
      <c r="JHG17" s="42"/>
      <c r="JIF17" s="42"/>
      <c r="JJE17" s="42"/>
      <c r="JKD17" s="42"/>
      <c r="JLC17" s="42"/>
      <c r="JMB17" s="42"/>
      <c r="JNA17" s="42"/>
      <c r="JNZ17" s="42"/>
      <c r="JOY17" s="42"/>
      <c r="JPX17" s="42"/>
      <c r="JQW17" s="42"/>
      <c r="JRV17" s="42"/>
      <c r="JSU17" s="42"/>
      <c r="JTT17" s="42"/>
      <c r="JUS17" s="42"/>
      <c r="JVR17" s="42"/>
      <c r="JWQ17" s="42"/>
      <c r="JXP17" s="42"/>
      <c r="JYO17" s="42"/>
      <c r="JZN17" s="42"/>
      <c r="KAM17" s="42"/>
      <c r="KBL17" s="42"/>
      <c r="KCK17" s="42"/>
      <c r="KDJ17" s="42"/>
      <c r="KEI17" s="42"/>
      <c r="KFH17" s="42"/>
      <c r="KGG17" s="42"/>
      <c r="KHF17" s="42"/>
      <c r="KIE17" s="42"/>
      <c r="KJD17" s="42"/>
      <c r="KKC17" s="42"/>
      <c r="KLB17" s="42"/>
      <c r="KMA17" s="42"/>
      <c r="KMZ17" s="42"/>
      <c r="KNY17" s="42"/>
      <c r="KOX17" s="42"/>
      <c r="KPW17" s="42"/>
      <c r="KQV17" s="42"/>
      <c r="KRU17" s="42"/>
      <c r="KST17" s="42"/>
      <c r="KTS17" s="42"/>
      <c r="KUR17" s="42"/>
      <c r="KVQ17" s="42"/>
      <c r="KWP17" s="42"/>
      <c r="KXO17" s="42"/>
      <c r="KYN17" s="42"/>
      <c r="KZM17" s="42"/>
      <c r="LAL17" s="42"/>
      <c r="LBK17" s="42"/>
      <c r="LCJ17" s="42"/>
      <c r="LDI17" s="42"/>
      <c r="LEH17" s="42"/>
      <c r="LFG17" s="42"/>
      <c r="LGF17" s="42"/>
      <c r="LHE17" s="42"/>
      <c r="LID17" s="42"/>
      <c r="LJC17" s="42"/>
      <c r="LKB17" s="42"/>
      <c r="LLA17" s="42"/>
      <c r="LLZ17" s="42"/>
      <c r="LMY17" s="42"/>
      <c r="LNX17" s="42"/>
      <c r="LOW17" s="42"/>
      <c r="LPV17" s="42"/>
      <c r="LQU17" s="42"/>
      <c r="LRT17" s="42"/>
      <c r="LSS17" s="42"/>
      <c r="LTR17" s="42"/>
      <c r="LUQ17" s="42"/>
      <c r="LVP17" s="42"/>
      <c r="LWO17" s="42"/>
      <c r="LXN17" s="42"/>
      <c r="LYM17" s="42"/>
      <c r="LZL17" s="42"/>
      <c r="MAK17" s="42"/>
      <c r="MBJ17" s="42"/>
      <c r="MCI17" s="42"/>
      <c r="MDH17" s="42"/>
      <c r="MEG17" s="42"/>
      <c r="MFF17" s="42"/>
      <c r="MGE17" s="42"/>
      <c r="MHD17" s="42"/>
      <c r="MIC17" s="42"/>
      <c r="MJB17" s="42"/>
      <c r="MKA17" s="42"/>
      <c r="MKZ17" s="42"/>
      <c r="MLY17" s="42"/>
      <c r="MMX17" s="42"/>
      <c r="MNW17" s="42"/>
      <c r="MOV17" s="42"/>
      <c r="MPU17" s="42"/>
      <c r="MQT17" s="42"/>
      <c r="MRS17" s="42"/>
      <c r="MSR17" s="42"/>
      <c r="MTQ17" s="42"/>
      <c r="MUP17" s="42"/>
      <c r="MVO17" s="42"/>
      <c r="MWN17" s="42"/>
      <c r="MXM17" s="42"/>
      <c r="MYL17" s="42"/>
      <c r="MZK17" s="42"/>
      <c r="NAJ17" s="42"/>
      <c r="NBI17" s="42"/>
      <c r="NCH17" s="42"/>
      <c r="NDG17" s="42"/>
      <c r="NEF17" s="42"/>
      <c r="NFE17" s="42"/>
      <c r="NGD17" s="42"/>
      <c r="NHC17" s="42"/>
      <c r="NIB17" s="42"/>
      <c r="NJA17" s="42"/>
      <c r="NJZ17" s="42"/>
      <c r="NKY17" s="42"/>
      <c r="NLX17" s="42"/>
      <c r="NMW17" s="42"/>
      <c r="NNV17" s="42"/>
      <c r="NOU17" s="42"/>
      <c r="NPT17" s="42"/>
      <c r="NQS17" s="42"/>
      <c r="NRR17" s="42"/>
      <c r="NSQ17" s="42"/>
      <c r="NTP17" s="42"/>
      <c r="NUO17" s="42"/>
      <c r="NVN17" s="42"/>
      <c r="NWM17" s="42"/>
      <c r="NXL17" s="42"/>
      <c r="NYK17" s="42"/>
      <c r="NZJ17" s="42"/>
      <c r="OAI17" s="42"/>
      <c r="OBH17" s="42"/>
      <c r="OCG17" s="42"/>
      <c r="ODF17" s="42"/>
      <c r="OEE17" s="42"/>
      <c r="OFD17" s="42"/>
      <c r="OGC17" s="42"/>
      <c r="OHB17" s="42"/>
      <c r="OIA17" s="42"/>
      <c r="OIZ17" s="42"/>
      <c r="OJY17" s="42"/>
      <c r="OKX17" s="42"/>
      <c r="OLW17" s="42"/>
      <c r="OMV17" s="42"/>
      <c r="ONU17" s="42"/>
      <c r="OOT17" s="42"/>
      <c r="OPS17" s="42"/>
      <c r="OQR17" s="42"/>
      <c r="ORQ17" s="42"/>
      <c r="OSP17" s="42"/>
      <c r="OTO17" s="42"/>
      <c r="OUN17" s="42"/>
      <c r="OVM17" s="42"/>
      <c r="OWL17" s="42"/>
      <c r="OXK17" s="42"/>
      <c r="OYJ17" s="42"/>
      <c r="OZI17" s="42"/>
      <c r="PAH17" s="42"/>
      <c r="PBG17" s="42"/>
      <c r="PCF17" s="42"/>
      <c r="PDE17" s="42"/>
      <c r="PED17" s="42"/>
      <c r="PFC17" s="42"/>
      <c r="PGB17" s="42"/>
      <c r="PHA17" s="42"/>
      <c r="PHZ17" s="42"/>
      <c r="PIY17" s="42"/>
      <c r="PJX17" s="42"/>
      <c r="PKW17" s="42"/>
      <c r="PLV17" s="42"/>
      <c r="PMU17" s="42"/>
      <c r="PNT17" s="42"/>
      <c r="POS17" s="42"/>
      <c r="PPR17" s="42"/>
      <c r="PQQ17" s="42"/>
      <c r="PRP17" s="42"/>
      <c r="PSO17" s="42"/>
      <c r="PTN17" s="42"/>
      <c r="PUM17" s="42"/>
      <c r="PVL17" s="42"/>
      <c r="PWK17" s="42"/>
      <c r="PXJ17" s="42"/>
      <c r="PYI17" s="42"/>
      <c r="PZH17" s="42"/>
      <c r="QAG17" s="42"/>
      <c r="QBF17" s="42"/>
      <c r="QCE17" s="42"/>
      <c r="QDD17" s="42"/>
      <c r="QEC17" s="42"/>
      <c r="QFB17" s="42"/>
      <c r="QGA17" s="42"/>
      <c r="QGZ17" s="42"/>
      <c r="QHY17" s="42"/>
      <c r="QIX17" s="42"/>
      <c r="QJW17" s="42"/>
      <c r="QKV17" s="42"/>
      <c r="QLU17" s="42"/>
      <c r="QMT17" s="42"/>
      <c r="QNS17" s="42"/>
      <c r="QOR17" s="42"/>
      <c r="QPQ17" s="42"/>
      <c r="QQP17" s="42"/>
      <c r="QRO17" s="42"/>
      <c r="QSN17" s="42"/>
      <c r="QTM17" s="42"/>
      <c r="QUL17" s="42"/>
      <c r="QVK17" s="42"/>
      <c r="QWJ17" s="42"/>
      <c r="QXI17" s="42"/>
      <c r="QYH17" s="42"/>
      <c r="QZG17" s="42"/>
      <c r="RAF17" s="42"/>
      <c r="RBE17" s="42"/>
      <c r="RCD17" s="42"/>
      <c r="RDC17" s="42"/>
      <c r="REB17" s="42"/>
      <c r="RFA17" s="42"/>
      <c r="RFZ17" s="42"/>
      <c r="RGY17" s="42"/>
      <c r="RHX17" s="42"/>
      <c r="RIW17" s="42"/>
      <c r="RJV17" s="42"/>
      <c r="RKU17" s="42"/>
      <c r="RLT17" s="42"/>
      <c r="RMS17" s="42"/>
      <c r="RNR17" s="42"/>
      <c r="ROQ17" s="42"/>
      <c r="RPP17" s="42"/>
      <c r="RQO17" s="42"/>
      <c r="RRN17" s="42"/>
      <c r="RSM17" s="42"/>
      <c r="RTL17" s="42"/>
      <c r="RUK17" s="42"/>
      <c r="RVJ17" s="42"/>
      <c r="RWI17" s="42"/>
      <c r="RXH17" s="42"/>
      <c r="RYG17" s="42"/>
      <c r="RZF17" s="42"/>
      <c r="SAE17" s="42"/>
      <c r="SBD17" s="42"/>
      <c r="SCC17" s="42"/>
      <c r="SDB17" s="42"/>
      <c r="SEA17" s="42"/>
      <c r="SEZ17" s="42"/>
      <c r="SFY17" s="42"/>
      <c r="SGX17" s="42"/>
      <c r="SHW17" s="42"/>
      <c r="SIV17" s="42"/>
      <c r="SJU17" s="42"/>
      <c r="SKT17" s="42"/>
      <c r="SLS17" s="42"/>
      <c r="SMR17" s="42"/>
      <c r="SNQ17" s="42"/>
      <c r="SOP17" s="42"/>
      <c r="SPO17" s="42"/>
      <c r="SQN17" s="42"/>
      <c r="SRM17" s="42"/>
      <c r="SSL17" s="42"/>
      <c r="STK17" s="42"/>
      <c r="SUJ17" s="42"/>
      <c r="SVI17" s="42"/>
      <c r="SWH17" s="42"/>
      <c r="SXG17" s="42"/>
      <c r="SYF17" s="42"/>
      <c r="SZE17" s="42"/>
      <c r="TAD17" s="42"/>
      <c r="TBC17" s="42"/>
      <c r="TCB17" s="42"/>
      <c r="TDA17" s="42"/>
      <c r="TDZ17" s="42"/>
      <c r="TEY17" s="42"/>
      <c r="TFX17" s="42"/>
      <c r="TGW17" s="42"/>
      <c r="THV17" s="42"/>
      <c r="TIU17" s="42"/>
      <c r="TJT17" s="42"/>
      <c r="TKS17" s="42"/>
      <c r="TLR17" s="42"/>
      <c r="TMQ17" s="42"/>
      <c r="TNP17" s="42"/>
      <c r="TOO17" s="42"/>
      <c r="TPN17" s="42"/>
      <c r="TQM17" s="42"/>
      <c r="TRL17" s="42"/>
      <c r="TSK17" s="42"/>
      <c r="TTJ17" s="42"/>
      <c r="TUI17" s="42"/>
      <c r="TVH17" s="42"/>
      <c r="TWG17" s="42"/>
      <c r="TXF17" s="42"/>
      <c r="TYE17" s="42"/>
      <c r="TZD17" s="42"/>
      <c r="UAC17" s="42"/>
      <c r="UBB17" s="42"/>
      <c r="UCA17" s="42"/>
      <c r="UCZ17" s="42"/>
      <c r="UDY17" s="42"/>
      <c r="UEX17" s="42"/>
      <c r="UFW17" s="42"/>
      <c r="UGV17" s="42"/>
      <c r="UHU17" s="42"/>
      <c r="UIT17" s="42"/>
      <c r="UJS17" s="42"/>
      <c r="UKR17" s="42"/>
      <c r="ULQ17" s="42"/>
      <c r="UMP17" s="42"/>
      <c r="UNO17" s="42"/>
      <c r="UON17" s="42"/>
      <c r="UPM17" s="42"/>
      <c r="UQL17" s="42"/>
      <c r="URK17" s="42"/>
      <c r="USJ17" s="42"/>
      <c r="UTI17" s="42"/>
      <c r="UUH17" s="42"/>
      <c r="UVG17" s="42"/>
      <c r="UWF17" s="42"/>
      <c r="UXE17" s="42"/>
      <c r="UYD17" s="42"/>
      <c r="UZC17" s="42"/>
      <c r="VAB17" s="42"/>
      <c r="VBA17" s="42"/>
      <c r="VBZ17" s="42"/>
      <c r="VCY17" s="42"/>
      <c r="VDX17" s="42"/>
      <c r="VEW17" s="42"/>
      <c r="VFV17" s="42"/>
      <c r="VGU17" s="42"/>
      <c r="VHT17" s="42"/>
      <c r="VIS17" s="42"/>
      <c r="VJR17" s="42"/>
      <c r="VKQ17" s="42"/>
      <c r="VLP17" s="42"/>
      <c r="VMO17" s="42"/>
      <c r="VNN17" s="42"/>
      <c r="VOM17" s="42"/>
      <c r="VPL17" s="42"/>
      <c r="VQK17" s="42"/>
      <c r="VRJ17" s="42"/>
      <c r="VSI17" s="42"/>
      <c r="VTH17" s="42"/>
      <c r="VUG17" s="42"/>
      <c r="VVF17" s="42"/>
      <c r="VWE17" s="42"/>
      <c r="VXD17" s="42"/>
      <c r="VYC17" s="42"/>
      <c r="VZB17" s="42"/>
      <c r="WAA17" s="42"/>
      <c r="WAZ17" s="42"/>
      <c r="WBY17" s="42"/>
      <c r="WCX17" s="42"/>
      <c r="WDW17" s="42"/>
      <c r="WEV17" s="42"/>
      <c r="WFU17" s="42"/>
      <c r="WGT17" s="42"/>
      <c r="WHS17" s="42"/>
      <c r="WIR17" s="42"/>
      <c r="WJQ17" s="42"/>
      <c r="WKP17" s="42"/>
      <c r="WLO17" s="42"/>
      <c r="WMN17" s="42"/>
      <c r="WNM17" s="42"/>
      <c r="WOL17" s="42"/>
      <c r="WPK17" s="42"/>
      <c r="WQJ17" s="42"/>
      <c r="WRI17" s="42"/>
      <c r="WSH17" s="42"/>
      <c r="WTG17" s="42"/>
      <c r="WUF17" s="42"/>
      <c r="WVE17" s="42"/>
      <c r="WWD17" s="42"/>
      <c r="WXC17" s="42"/>
      <c r="WYB17" s="42"/>
      <c r="WZA17" s="42"/>
      <c r="WZZ17" s="42"/>
      <c r="XAY17" s="42"/>
      <c r="XBX17" s="42"/>
      <c r="XCW17" s="42"/>
      <c r="XDV17" s="42"/>
      <c r="XEU17" s="42"/>
    </row>
    <row r="18" spans="1:1000 1025:2025 2050:3050 3075:4075 4100:5100 5125:6125 6150:7150 7175:8175 8200:9200 9225:10225 10250:11250 11275:12275 12300:13300 13325:14325 14350:15350 15375:16375" ht="13.5" hidden="1">
      <c r="A18" s="123" t="s">
        <v>40</v>
      </c>
      <c r="B18" s="72">
        <v>8.1999999999999993</v>
      </c>
      <c r="C18" s="123">
        <v>0</v>
      </c>
      <c r="D18" s="123">
        <v>0</v>
      </c>
      <c r="E18" s="123">
        <v>0</v>
      </c>
      <c r="F18" s="123">
        <v>0</v>
      </c>
      <c r="G18" s="123">
        <v>0</v>
      </c>
      <c r="H18" s="123">
        <v>0</v>
      </c>
      <c r="I18" s="123">
        <v>0</v>
      </c>
      <c r="J18" s="123">
        <v>0</v>
      </c>
      <c r="K18" s="123">
        <v>0</v>
      </c>
      <c r="L18" s="123">
        <v>0</v>
      </c>
      <c r="M18" s="123">
        <v>0</v>
      </c>
      <c r="N18" s="123">
        <v>0</v>
      </c>
      <c r="O18" s="123">
        <v>0</v>
      </c>
      <c r="P18" s="123">
        <v>0</v>
      </c>
      <c r="Q18" s="123">
        <v>0</v>
      </c>
      <c r="R18" s="123">
        <v>0</v>
      </c>
      <c r="S18" s="123">
        <v>0</v>
      </c>
      <c r="T18" s="123">
        <v>4</v>
      </c>
      <c r="U18" s="123">
        <v>5.5</v>
      </c>
      <c r="V18" s="123">
        <v>2.5</v>
      </c>
      <c r="W18" s="123">
        <v>8.1999999999999993</v>
      </c>
      <c r="X18" s="123">
        <v>8.1999999999999993</v>
      </c>
      <c r="Y18" s="123">
        <v>8.1999999999999993</v>
      </c>
      <c r="Z18" s="123"/>
      <c r="AA18" s="123"/>
      <c r="AB18" s="123"/>
      <c r="AC18" s="123">
        <f>8</f>
        <v>8</v>
      </c>
      <c r="AD18" s="123"/>
      <c r="AX18" s="42"/>
      <c r="BW18" s="42"/>
      <c r="CV18" s="42"/>
      <c r="DU18" s="42"/>
      <c r="ET18" s="42"/>
      <c r="FS18" s="42"/>
      <c r="GR18" s="42"/>
      <c r="HQ18" s="42"/>
      <c r="IP18" s="42"/>
      <c r="JO18" s="42"/>
      <c r="KN18" s="42"/>
      <c r="LM18" s="42"/>
      <c r="ML18" s="42"/>
      <c r="NK18" s="42"/>
      <c r="OJ18" s="42"/>
      <c r="PI18" s="42"/>
      <c r="QH18" s="42"/>
      <c r="RG18" s="42"/>
      <c r="SF18" s="42"/>
      <c r="TE18" s="42"/>
      <c r="UD18" s="42"/>
      <c r="VC18" s="42"/>
      <c r="WB18" s="42"/>
      <c r="XA18" s="42"/>
      <c r="XZ18" s="42"/>
      <c r="YY18" s="42"/>
      <c r="ZX18" s="42"/>
      <c r="AAW18" s="42"/>
      <c r="ABV18" s="42"/>
      <c r="ACU18" s="42"/>
      <c r="ADT18" s="42"/>
      <c r="AES18" s="42"/>
      <c r="AFR18" s="42"/>
      <c r="AGQ18" s="42"/>
      <c r="AHP18" s="42"/>
      <c r="AIO18" s="42"/>
      <c r="AJN18" s="42"/>
      <c r="AKM18" s="42"/>
      <c r="ALL18" s="42"/>
      <c r="AMK18" s="42"/>
      <c r="ANJ18" s="42"/>
      <c r="AOI18" s="42"/>
      <c r="APH18" s="42"/>
      <c r="AQG18" s="42"/>
      <c r="ARF18" s="42"/>
      <c r="ASE18" s="42"/>
      <c r="ATD18" s="42"/>
      <c r="AUC18" s="42"/>
      <c r="AVB18" s="42"/>
      <c r="AWA18" s="42"/>
      <c r="AWZ18" s="42"/>
      <c r="AXY18" s="42"/>
      <c r="AYX18" s="42"/>
      <c r="AZW18" s="42"/>
      <c r="BAV18" s="42"/>
      <c r="BBU18" s="42"/>
      <c r="BCT18" s="42"/>
      <c r="BDS18" s="42"/>
      <c r="BER18" s="42"/>
      <c r="BFQ18" s="42"/>
      <c r="BGP18" s="42"/>
      <c r="BHO18" s="42"/>
      <c r="BIN18" s="42"/>
      <c r="BJM18" s="42"/>
      <c r="BKL18" s="42"/>
      <c r="BLK18" s="42"/>
      <c r="BMJ18" s="42"/>
      <c r="BNI18" s="42"/>
      <c r="BOH18" s="42"/>
      <c r="BPG18" s="42"/>
      <c r="BQF18" s="42"/>
      <c r="BRE18" s="42"/>
      <c r="BSD18" s="42"/>
      <c r="BTC18" s="42"/>
      <c r="BUB18" s="42"/>
      <c r="BVA18" s="42"/>
      <c r="BVZ18" s="42"/>
      <c r="BWY18" s="42"/>
      <c r="BXX18" s="42"/>
      <c r="BYW18" s="42"/>
      <c r="BZV18" s="42"/>
      <c r="CAU18" s="42"/>
      <c r="CBT18" s="42"/>
      <c r="CCS18" s="42"/>
      <c r="CDR18" s="42"/>
      <c r="CEQ18" s="42"/>
      <c r="CFP18" s="42"/>
      <c r="CGO18" s="42"/>
      <c r="CHN18" s="42"/>
      <c r="CIM18" s="42"/>
      <c r="CJL18" s="42"/>
      <c r="CKK18" s="42"/>
      <c r="CLJ18" s="42"/>
      <c r="CMI18" s="42"/>
      <c r="CNH18" s="42"/>
      <c r="COG18" s="42"/>
      <c r="CPF18" s="42"/>
      <c r="CQE18" s="42"/>
      <c r="CRD18" s="42"/>
      <c r="CSC18" s="42"/>
      <c r="CTB18" s="42"/>
      <c r="CUA18" s="42"/>
      <c r="CUZ18" s="42"/>
      <c r="CVY18" s="42"/>
      <c r="CWX18" s="42"/>
      <c r="CXW18" s="42"/>
      <c r="CYV18" s="42"/>
      <c r="CZU18" s="42"/>
      <c r="DAT18" s="42"/>
      <c r="DBS18" s="42"/>
      <c r="DCR18" s="42"/>
      <c r="DDQ18" s="42"/>
      <c r="DEP18" s="42"/>
      <c r="DFO18" s="42"/>
      <c r="DGN18" s="42"/>
      <c r="DHM18" s="42"/>
      <c r="DIL18" s="42"/>
      <c r="DJK18" s="42"/>
      <c r="DKJ18" s="42"/>
      <c r="DLI18" s="42"/>
      <c r="DMH18" s="42"/>
      <c r="DNG18" s="42"/>
      <c r="DOF18" s="42"/>
      <c r="DPE18" s="42"/>
      <c r="DQD18" s="42"/>
      <c r="DRC18" s="42"/>
      <c r="DSB18" s="42"/>
      <c r="DTA18" s="42"/>
      <c r="DTZ18" s="42"/>
      <c r="DUY18" s="42"/>
      <c r="DVX18" s="42"/>
      <c r="DWW18" s="42"/>
      <c r="DXV18" s="42"/>
      <c r="DYU18" s="42"/>
      <c r="DZT18" s="42"/>
      <c r="EAS18" s="42"/>
      <c r="EBR18" s="42"/>
      <c r="ECQ18" s="42"/>
      <c r="EDP18" s="42"/>
      <c r="EEO18" s="42"/>
      <c r="EFN18" s="42"/>
      <c r="EGM18" s="42"/>
      <c r="EHL18" s="42"/>
      <c r="EIK18" s="42"/>
      <c r="EJJ18" s="42"/>
      <c r="EKI18" s="42"/>
      <c r="ELH18" s="42"/>
      <c r="EMG18" s="42"/>
      <c r="ENF18" s="42"/>
      <c r="EOE18" s="42"/>
      <c r="EPD18" s="42"/>
      <c r="EQC18" s="42"/>
      <c r="ERB18" s="42"/>
      <c r="ESA18" s="42"/>
      <c r="ESZ18" s="42"/>
      <c r="ETY18" s="42"/>
      <c r="EUX18" s="42"/>
      <c r="EVW18" s="42"/>
      <c r="EWV18" s="42"/>
      <c r="EXU18" s="42"/>
      <c r="EYT18" s="42"/>
      <c r="EZS18" s="42"/>
      <c r="FAR18" s="42"/>
      <c r="FBQ18" s="42"/>
      <c r="FCP18" s="42"/>
      <c r="FDO18" s="42"/>
      <c r="FEN18" s="42"/>
      <c r="FFM18" s="42"/>
      <c r="FGL18" s="42"/>
      <c r="FHK18" s="42"/>
      <c r="FIJ18" s="42"/>
      <c r="FJI18" s="42"/>
      <c r="FKH18" s="42"/>
      <c r="FLG18" s="42"/>
      <c r="FMF18" s="42"/>
      <c r="FNE18" s="42"/>
      <c r="FOD18" s="42"/>
      <c r="FPC18" s="42"/>
      <c r="FQB18" s="42"/>
      <c r="FRA18" s="42"/>
      <c r="FRZ18" s="42"/>
      <c r="FSY18" s="42"/>
      <c r="FTX18" s="42"/>
      <c r="FUW18" s="42"/>
      <c r="FVV18" s="42"/>
      <c r="FWU18" s="42"/>
      <c r="FXT18" s="42"/>
      <c r="FYS18" s="42"/>
      <c r="FZR18" s="42"/>
      <c r="GAQ18" s="42"/>
      <c r="GBP18" s="42"/>
      <c r="GCO18" s="42"/>
      <c r="GDN18" s="42"/>
      <c r="GEM18" s="42"/>
      <c r="GFL18" s="42"/>
      <c r="GGK18" s="42"/>
      <c r="GHJ18" s="42"/>
      <c r="GII18" s="42"/>
      <c r="GJH18" s="42"/>
      <c r="GKG18" s="42"/>
      <c r="GLF18" s="42"/>
      <c r="GME18" s="42"/>
      <c r="GND18" s="42"/>
      <c r="GOC18" s="42"/>
      <c r="GPB18" s="42"/>
      <c r="GQA18" s="42"/>
      <c r="GQZ18" s="42"/>
      <c r="GRY18" s="42"/>
      <c r="GSX18" s="42"/>
      <c r="GTW18" s="42"/>
      <c r="GUV18" s="42"/>
      <c r="GVU18" s="42"/>
      <c r="GWT18" s="42"/>
      <c r="GXS18" s="42"/>
      <c r="GYR18" s="42"/>
      <c r="GZQ18" s="42"/>
      <c r="HAP18" s="42"/>
      <c r="HBO18" s="42"/>
      <c r="HCN18" s="42"/>
      <c r="HDM18" s="42"/>
      <c r="HEL18" s="42"/>
      <c r="HFK18" s="42"/>
      <c r="HGJ18" s="42"/>
      <c r="HHI18" s="42"/>
      <c r="HIH18" s="42"/>
      <c r="HJG18" s="42"/>
      <c r="HKF18" s="42"/>
      <c r="HLE18" s="42"/>
      <c r="HMD18" s="42"/>
      <c r="HNC18" s="42"/>
      <c r="HOB18" s="42"/>
      <c r="HPA18" s="42"/>
      <c r="HPZ18" s="42"/>
      <c r="HQY18" s="42"/>
      <c r="HRX18" s="42"/>
      <c r="HSW18" s="42"/>
      <c r="HTV18" s="42"/>
      <c r="HUU18" s="42"/>
      <c r="HVT18" s="42"/>
      <c r="HWS18" s="42"/>
      <c r="HXR18" s="42"/>
      <c r="HYQ18" s="42"/>
      <c r="HZP18" s="42"/>
      <c r="IAO18" s="42"/>
      <c r="IBN18" s="42"/>
      <c r="ICM18" s="42"/>
      <c r="IDL18" s="42"/>
      <c r="IEK18" s="42"/>
      <c r="IFJ18" s="42"/>
      <c r="IGI18" s="42"/>
      <c r="IHH18" s="42"/>
      <c r="IIG18" s="42"/>
      <c r="IJF18" s="42"/>
      <c r="IKE18" s="42"/>
      <c r="ILD18" s="42"/>
      <c r="IMC18" s="42"/>
      <c r="INB18" s="42"/>
      <c r="IOA18" s="42"/>
      <c r="IOZ18" s="42"/>
      <c r="IPY18" s="42"/>
      <c r="IQX18" s="42"/>
      <c r="IRW18" s="42"/>
      <c r="ISV18" s="42"/>
      <c r="ITU18" s="42"/>
      <c r="IUT18" s="42"/>
      <c r="IVS18" s="42"/>
      <c r="IWR18" s="42"/>
      <c r="IXQ18" s="42"/>
      <c r="IYP18" s="42"/>
      <c r="IZO18" s="42"/>
      <c r="JAN18" s="42"/>
      <c r="JBM18" s="42"/>
      <c r="JCL18" s="42"/>
      <c r="JDK18" s="42"/>
      <c r="JEJ18" s="42"/>
      <c r="JFI18" s="42"/>
      <c r="JGH18" s="42"/>
      <c r="JHG18" s="42"/>
      <c r="JIF18" s="42"/>
      <c r="JJE18" s="42"/>
      <c r="JKD18" s="42"/>
      <c r="JLC18" s="42"/>
      <c r="JMB18" s="42"/>
      <c r="JNA18" s="42"/>
      <c r="JNZ18" s="42"/>
      <c r="JOY18" s="42"/>
      <c r="JPX18" s="42"/>
      <c r="JQW18" s="42"/>
      <c r="JRV18" s="42"/>
      <c r="JSU18" s="42"/>
      <c r="JTT18" s="42"/>
      <c r="JUS18" s="42"/>
      <c r="JVR18" s="42"/>
      <c r="JWQ18" s="42"/>
      <c r="JXP18" s="42"/>
      <c r="JYO18" s="42"/>
      <c r="JZN18" s="42"/>
      <c r="KAM18" s="42"/>
      <c r="KBL18" s="42"/>
      <c r="KCK18" s="42"/>
      <c r="KDJ18" s="42"/>
      <c r="KEI18" s="42"/>
      <c r="KFH18" s="42"/>
      <c r="KGG18" s="42"/>
      <c r="KHF18" s="42"/>
      <c r="KIE18" s="42"/>
      <c r="KJD18" s="42"/>
      <c r="KKC18" s="42"/>
      <c r="KLB18" s="42"/>
      <c r="KMA18" s="42"/>
      <c r="KMZ18" s="42"/>
      <c r="KNY18" s="42"/>
      <c r="KOX18" s="42"/>
      <c r="KPW18" s="42"/>
      <c r="KQV18" s="42"/>
      <c r="KRU18" s="42"/>
      <c r="KST18" s="42"/>
      <c r="KTS18" s="42"/>
      <c r="KUR18" s="42"/>
      <c r="KVQ18" s="42"/>
      <c r="KWP18" s="42"/>
      <c r="KXO18" s="42"/>
      <c r="KYN18" s="42"/>
      <c r="KZM18" s="42"/>
      <c r="LAL18" s="42"/>
      <c r="LBK18" s="42"/>
      <c r="LCJ18" s="42"/>
      <c r="LDI18" s="42"/>
      <c r="LEH18" s="42"/>
      <c r="LFG18" s="42"/>
      <c r="LGF18" s="42"/>
      <c r="LHE18" s="42"/>
      <c r="LID18" s="42"/>
      <c r="LJC18" s="42"/>
      <c r="LKB18" s="42"/>
      <c r="LLA18" s="42"/>
      <c r="LLZ18" s="42"/>
      <c r="LMY18" s="42"/>
      <c r="LNX18" s="42"/>
      <c r="LOW18" s="42"/>
      <c r="LPV18" s="42"/>
      <c r="LQU18" s="42"/>
      <c r="LRT18" s="42"/>
      <c r="LSS18" s="42"/>
      <c r="LTR18" s="42"/>
      <c r="LUQ18" s="42"/>
      <c r="LVP18" s="42"/>
      <c r="LWO18" s="42"/>
      <c r="LXN18" s="42"/>
      <c r="LYM18" s="42"/>
      <c r="LZL18" s="42"/>
      <c r="MAK18" s="42"/>
      <c r="MBJ18" s="42"/>
      <c r="MCI18" s="42"/>
      <c r="MDH18" s="42"/>
      <c r="MEG18" s="42"/>
      <c r="MFF18" s="42"/>
      <c r="MGE18" s="42"/>
      <c r="MHD18" s="42"/>
      <c r="MIC18" s="42"/>
      <c r="MJB18" s="42"/>
      <c r="MKA18" s="42"/>
      <c r="MKZ18" s="42"/>
      <c r="MLY18" s="42"/>
      <c r="MMX18" s="42"/>
      <c r="MNW18" s="42"/>
      <c r="MOV18" s="42"/>
      <c r="MPU18" s="42"/>
      <c r="MQT18" s="42"/>
      <c r="MRS18" s="42"/>
      <c r="MSR18" s="42"/>
      <c r="MTQ18" s="42"/>
      <c r="MUP18" s="42"/>
      <c r="MVO18" s="42"/>
      <c r="MWN18" s="42"/>
      <c r="MXM18" s="42"/>
      <c r="MYL18" s="42"/>
      <c r="MZK18" s="42"/>
      <c r="NAJ18" s="42"/>
      <c r="NBI18" s="42"/>
      <c r="NCH18" s="42"/>
      <c r="NDG18" s="42"/>
      <c r="NEF18" s="42"/>
      <c r="NFE18" s="42"/>
      <c r="NGD18" s="42"/>
      <c r="NHC18" s="42"/>
      <c r="NIB18" s="42"/>
      <c r="NJA18" s="42"/>
      <c r="NJZ18" s="42"/>
      <c r="NKY18" s="42"/>
      <c r="NLX18" s="42"/>
      <c r="NMW18" s="42"/>
      <c r="NNV18" s="42"/>
      <c r="NOU18" s="42"/>
      <c r="NPT18" s="42"/>
      <c r="NQS18" s="42"/>
      <c r="NRR18" s="42"/>
      <c r="NSQ18" s="42"/>
      <c r="NTP18" s="42"/>
      <c r="NUO18" s="42"/>
      <c r="NVN18" s="42"/>
      <c r="NWM18" s="42"/>
      <c r="NXL18" s="42"/>
      <c r="NYK18" s="42"/>
      <c r="NZJ18" s="42"/>
      <c r="OAI18" s="42"/>
      <c r="OBH18" s="42"/>
      <c r="OCG18" s="42"/>
      <c r="ODF18" s="42"/>
      <c r="OEE18" s="42"/>
      <c r="OFD18" s="42"/>
      <c r="OGC18" s="42"/>
      <c r="OHB18" s="42"/>
      <c r="OIA18" s="42"/>
      <c r="OIZ18" s="42"/>
      <c r="OJY18" s="42"/>
      <c r="OKX18" s="42"/>
      <c r="OLW18" s="42"/>
      <c r="OMV18" s="42"/>
      <c r="ONU18" s="42"/>
      <c r="OOT18" s="42"/>
      <c r="OPS18" s="42"/>
      <c r="OQR18" s="42"/>
      <c r="ORQ18" s="42"/>
      <c r="OSP18" s="42"/>
      <c r="OTO18" s="42"/>
      <c r="OUN18" s="42"/>
      <c r="OVM18" s="42"/>
      <c r="OWL18" s="42"/>
      <c r="OXK18" s="42"/>
      <c r="OYJ18" s="42"/>
      <c r="OZI18" s="42"/>
      <c r="PAH18" s="42"/>
      <c r="PBG18" s="42"/>
      <c r="PCF18" s="42"/>
      <c r="PDE18" s="42"/>
      <c r="PED18" s="42"/>
      <c r="PFC18" s="42"/>
      <c r="PGB18" s="42"/>
      <c r="PHA18" s="42"/>
      <c r="PHZ18" s="42"/>
      <c r="PIY18" s="42"/>
      <c r="PJX18" s="42"/>
      <c r="PKW18" s="42"/>
      <c r="PLV18" s="42"/>
      <c r="PMU18" s="42"/>
      <c r="PNT18" s="42"/>
      <c r="POS18" s="42"/>
      <c r="PPR18" s="42"/>
      <c r="PQQ18" s="42"/>
      <c r="PRP18" s="42"/>
      <c r="PSO18" s="42"/>
      <c r="PTN18" s="42"/>
      <c r="PUM18" s="42"/>
      <c r="PVL18" s="42"/>
      <c r="PWK18" s="42"/>
      <c r="PXJ18" s="42"/>
      <c r="PYI18" s="42"/>
      <c r="PZH18" s="42"/>
      <c r="QAG18" s="42"/>
      <c r="QBF18" s="42"/>
      <c r="QCE18" s="42"/>
      <c r="QDD18" s="42"/>
      <c r="QEC18" s="42"/>
      <c r="QFB18" s="42"/>
      <c r="QGA18" s="42"/>
      <c r="QGZ18" s="42"/>
      <c r="QHY18" s="42"/>
      <c r="QIX18" s="42"/>
      <c r="QJW18" s="42"/>
      <c r="QKV18" s="42"/>
      <c r="QLU18" s="42"/>
      <c r="QMT18" s="42"/>
      <c r="QNS18" s="42"/>
      <c r="QOR18" s="42"/>
      <c r="QPQ18" s="42"/>
      <c r="QQP18" s="42"/>
      <c r="QRO18" s="42"/>
      <c r="QSN18" s="42"/>
      <c r="QTM18" s="42"/>
      <c r="QUL18" s="42"/>
      <c r="QVK18" s="42"/>
      <c r="QWJ18" s="42"/>
      <c r="QXI18" s="42"/>
      <c r="QYH18" s="42"/>
      <c r="QZG18" s="42"/>
      <c r="RAF18" s="42"/>
      <c r="RBE18" s="42"/>
      <c r="RCD18" s="42"/>
      <c r="RDC18" s="42"/>
      <c r="REB18" s="42"/>
      <c r="RFA18" s="42"/>
      <c r="RFZ18" s="42"/>
      <c r="RGY18" s="42"/>
      <c r="RHX18" s="42"/>
      <c r="RIW18" s="42"/>
      <c r="RJV18" s="42"/>
      <c r="RKU18" s="42"/>
      <c r="RLT18" s="42"/>
      <c r="RMS18" s="42"/>
      <c r="RNR18" s="42"/>
      <c r="ROQ18" s="42"/>
      <c r="RPP18" s="42"/>
      <c r="RQO18" s="42"/>
      <c r="RRN18" s="42"/>
      <c r="RSM18" s="42"/>
      <c r="RTL18" s="42"/>
      <c r="RUK18" s="42"/>
      <c r="RVJ18" s="42"/>
      <c r="RWI18" s="42"/>
      <c r="RXH18" s="42"/>
      <c r="RYG18" s="42"/>
      <c r="RZF18" s="42"/>
      <c r="SAE18" s="42"/>
      <c r="SBD18" s="42"/>
      <c r="SCC18" s="42"/>
      <c r="SDB18" s="42"/>
      <c r="SEA18" s="42"/>
      <c r="SEZ18" s="42"/>
      <c r="SFY18" s="42"/>
      <c r="SGX18" s="42"/>
      <c r="SHW18" s="42"/>
      <c r="SIV18" s="42"/>
      <c r="SJU18" s="42"/>
      <c r="SKT18" s="42"/>
      <c r="SLS18" s="42"/>
      <c r="SMR18" s="42"/>
      <c r="SNQ18" s="42"/>
      <c r="SOP18" s="42"/>
      <c r="SPO18" s="42"/>
      <c r="SQN18" s="42"/>
      <c r="SRM18" s="42"/>
      <c r="SSL18" s="42"/>
      <c r="STK18" s="42"/>
      <c r="SUJ18" s="42"/>
      <c r="SVI18" s="42"/>
      <c r="SWH18" s="42"/>
      <c r="SXG18" s="42"/>
      <c r="SYF18" s="42"/>
      <c r="SZE18" s="42"/>
      <c r="TAD18" s="42"/>
      <c r="TBC18" s="42"/>
      <c r="TCB18" s="42"/>
      <c r="TDA18" s="42"/>
      <c r="TDZ18" s="42"/>
      <c r="TEY18" s="42"/>
      <c r="TFX18" s="42"/>
      <c r="TGW18" s="42"/>
      <c r="THV18" s="42"/>
      <c r="TIU18" s="42"/>
      <c r="TJT18" s="42"/>
      <c r="TKS18" s="42"/>
      <c r="TLR18" s="42"/>
      <c r="TMQ18" s="42"/>
      <c r="TNP18" s="42"/>
      <c r="TOO18" s="42"/>
      <c r="TPN18" s="42"/>
      <c r="TQM18" s="42"/>
      <c r="TRL18" s="42"/>
      <c r="TSK18" s="42"/>
      <c r="TTJ18" s="42"/>
      <c r="TUI18" s="42"/>
      <c r="TVH18" s="42"/>
      <c r="TWG18" s="42"/>
      <c r="TXF18" s="42"/>
      <c r="TYE18" s="42"/>
      <c r="TZD18" s="42"/>
      <c r="UAC18" s="42"/>
      <c r="UBB18" s="42"/>
      <c r="UCA18" s="42"/>
      <c r="UCZ18" s="42"/>
      <c r="UDY18" s="42"/>
      <c r="UEX18" s="42"/>
      <c r="UFW18" s="42"/>
      <c r="UGV18" s="42"/>
      <c r="UHU18" s="42"/>
      <c r="UIT18" s="42"/>
      <c r="UJS18" s="42"/>
      <c r="UKR18" s="42"/>
      <c r="ULQ18" s="42"/>
      <c r="UMP18" s="42"/>
      <c r="UNO18" s="42"/>
      <c r="UON18" s="42"/>
      <c r="UPM18" s="42"/>
      <c r="UQL18" s="42"/>
      <c r="URK18" s="42"/>
      <c r="USJ18" s="42"/>
      <c r="UTI18" s="42"/>
      <c r="UUH18" s="42"/>
      <c r="UVG18" s="42"/>
      <c r="UWF18" s="42"/>
      <c r="UXE18" s="42"/>
      <c r="UYD18" s="42"/>
      <c r="UZC18" s="42"/>
      <c r="VAB18" s="42"/>
      <c r="VBA18" s="42"/>
      <c r="VBZ18" s="42"/>
      <c r="VCY18" s="42"/>
      <c r="VDX18" s="42"/>
      <c r="VEW18" s="42"/>
      <c r="VFV18" s="42"/>
      <c r="VGU18" s="42"/>
      <c r="VHT18" s="42"/>
      <c r="VIS18" s="42"/>
      <c r="VJR18" s="42"/>
      <c r="VKQ18" s="42"/>
      <c r="VLP18" s="42"/>
      <c r="VMO18" s="42"/>
      <c r="VNN18" s="42"/>
      <c r="VOM18" s="42"/>
      <c r="VPL18" s="42"/>
      <c r="VQK18" s="42"/>
      <c r="VRJ18" s="42"/>
      <c r="VSI18" s="42"/>
      <c r="VTH18" s="42"/>
      <c r="VUG18" s="42"/>
      <c r="VVF18" s="42"/>
      <c r="VWE18" s="42"/>
      <c r="VXD18" s="42"/>
      <c r="VYC18" s="42"/>
      <c r="VZB18" s="42"/>
      <c r="WAA18" s="42"/>
      <c r="WAZ18" s="42"/>
      <c r="WBY18" s="42"/>
      <c r="WCX18" s="42"/>
      <c r="WDW18" s="42"/>
      <c r="WEV18" s="42"/>
      <c r="WFU18" s="42"/>
      <c r="WGT18" s="42"/>
      <c r="WHS18" s="42"/>
      <c r="WIR18" s="42"/>
      <c r="WJQ18" s="42"/>
      <c r="WKP18" s="42"/>
      <c r="WLO18" s="42"/>
      <c r="WMN18" s="42"/>
      <c r="WNM18" s="42"/>
      <c r="WOL18" s="42"/>
      <c r="WPK18" s="42"/>
      <c r="WQJ18" s="42"/>
      <c r="WRI18" s="42"/>
      <c r="WSH18" s="42"/>
      <c r="WTG18" s="42"/>
      <c r="WUF18" s="42"/>
      <c r="WVE18" s="42"/>
      <c r="WWD18" s="42"/>
      <c r="WXC18" s="42"/>
      <c r="WYB18" s="42"/>
      <c r="WZA18" s="42"/>
      <c r="WZZ18" s="42"/>
      <c r="XAY18" s="42"/>
      <c r="XBX18" s="42"/>
      <c r="XCW18" s="42"/>
      <c r="XDV18" s="42"/>
      <c r="XEU18" s="42"/>
    </row>
    <row r="19" spans="1:1000 1025:2025 2050:3050 3075:4075 4100:5100 5125:6125 6150:7150 7175:8175 8200:9200 9225:10225 10250:11250 11275:12275 12300:13300 13325:14325 14350:15350 15375:16375" ht="13.5" hidden="1">
      <c r="A19" s="123" t="s">
        <v>41</v>
      </c>
      <c r="B19" s="72">
        <v>5.6</v>
      </c>
      <c r="C19" s="123">
        <v>0</v>
      </c>
      <c r="D19" s="123">
        <v>0</v>
      </c>
      <c r="E19" s="123">
        <v>0</v>
      </c>
      <c r="F19" s="123">
        <v>0</v>
      </c>
      <c r="G19" s="123">
        <v>0</v>
      </c>
      <c r="H19" s="123">
        <v>0</v>
      </c>
      <c r="I19" s="123">
        <v>0</v>
      </c>
      <c r="J19" s="123">
        <v>0</v>
      </c>
      <c r="K19" s="123">
        <v>0</v>
      </c>
      <c r="L19" s="123">
        <v>0</v>
      </c>
      <c r="M19" s="123">
        <v>0</v>
      </c>
      <c r="N19" s="123">
        <v>0</v>
      </c>
      <c r="O19" s="123">
        <v>0</v>
      </c>
      <c r="P19" s="123">
        <v>0</v>
      </c>
      <c r="Q19" s="123">
        <v>0</v>
      </c>
      <c r="R19" s="123">
        <v>0</v>
      </c>
      <c r="S19" s="123">
        <v>0</v>
      </c>
      <c r="T19" s="123">
        <v>4</v>
      </c>
      <c r="U19" s="123">
        <v>5.5</v>
      </c>
      <c r="V19" s="123">
        <v>2.5</v>
      </c>
      <c r="W19" s="123">
        <v>5.6</v>
      </c>
      <c r="X19" s="123">
        <v>5.6</v>
      </c>
      <c r="Y19" s="123">
        <v>5.6</v>
      </c>
      <c r="Z19" s="123"/>
      <c r="AA19" s="123"/>
      <c r="AB19" s="123"/>
      <c r="AC19" s="123">
        <f>8</f>
        <v>8</v>
      </c>
      <c r="AD19" s="123"/>
      <c r="AX19" s="42"/>
      <c r="BW19" s="42"/>
      <c r="CV19" s="42"/>
      <c r="DU19" s="42"/>
      <c r="ET19" s="42"/>
      <c r="FS19" s="42"/>
      <c r="GR19" s="42"/>
      <c r="HQ19" s="42"/>
      <c r="IP19" s="42"/>
      <c r="JO19" s="42"/>
      <c r="KN19" s="42"/>
      <c r="LM19" s="42"/>
      <c r="ML19" s="42"/>
      <c r="NK19" s="42"/>
      <c r="OJ19" s="42"/>
      <c r="PI19" s="42"/>
      <c r="QH19" s="42"/>
      <c r="RG19" s="42"/>
      <c r="SF19" s="42"/>
      <c r="TE19" s="42"/>
      <c r="UD19" s="42"/>
      <c r="VC19" s="42"/>
      <c r="WB19" s="42"/>
      <c r="XA19" s="42"/>
      <c r="XZ19" s="42"/>
      <c r="YY19" s="42"/>
      <c r="ZX19" s="42"/>
      <c r="AAW19" s="42"/>
      <c r="ABV19" s="42"/>
      <c r="ACU19" s="42"/>
      <c r="ADT19" s="42"/>
      <c r="AES19" s="42"/>
      <c r="AFR19" s="42"/>
      <c r="AGQ19" s="42"/>
      <c r="AHP19" s="42"/>
      <c r="AIO19" s="42"/>
      <c r="AJN19" s="42"/>
      <c r="AKM19" s="42"/>
      <c r="ALL19" s="42"/>
      <c r="AMK19" s="42"/>
      <c r="ANJ19" s="42"/>
      <c r="AOI19" s="42"/>
      <c r="APH19" s="42"/>
      <c r="AQG19" s="42"/>
      <c r="ARF19" s="42"/>
      <c r="ASE19" s="42"/>
      <c r="ATD19" s="42"/>
      <c r="AUC19" s="42"/>
      <c r="AVB19" s="42"/>
      <c r="AWA19" s="42"/>
      <c r="AWZ19" s="42"/>
      <c r="AXY19" s="42"/>
      <c r="AYX19" s="42"/>
      <c r="AZW19" s="42"/>
      <c r="BAV19" s="42"/>
      <c r="BBU19" s="42"/>
      <c r="BCT19" s="42"/>
      <c r="BDS19" s="42"/>
      <c r="BER19" s="42"/>
      <c r="BFQ19" s="42"/>
      <c r="BGP19" s="42"/>
      <c r="BHO19" s="42"/>
      <c r="BIN19" s="42"/>
      <c r="BJM19" s="42"/>
      <c r="BKL19" s="42"/>
      <c r="BLK19" s="42"/>
      <c r="BMJ19" s="42"/>
      <c r="BNI19" s="42"/>
      <c r="BOH19" s="42"/>
      <c r="BPG19" s="42"/>
      <c r="BQF19" s="42"/>
      <c r="BRE19" s="42"/>
      <c r="BSD19" s="42"/>
      <c r="BTC19" s="42"/>
      <c r="BUB19" s="42"/>
      <c r="BVA19" s="42"/>
      <c r="BVZ19" s="42"/>
      <c r="BWY19" s="42"/>
      <c r="BXX19" s="42"/>
      <c r="BYW19" s="42"/>
      <c r="BZV19" s="42"/>
      <c r="CAU19" s="42"/>
      <c r="CBT19" s="42"/>
      <c r="CCS19" s="42"/>
      <c r="CDR19" s="42"/>
      <c r="CEQ19" s="42"/>
      <c r="CFP19" s="42"/>
      <c r="CGO19" s="42"/>
      <c r="CHN19" s="42"/>
      <c r="CIM19" s="42"/>
      <c r="CJL19" s="42"/>
      <c r="CKK19" s="42"/>
      <c r="CLJ19" s="42"/>
      <c r="CMI19" s="42"/>
      <c r="CNH19" s="42"/>
      <c r="COG19" s="42"/>
      <c r="CPF19" s="42"/>
      <c r="CQE19" s="42"/>
      <c r="CRD19" s="42"/>
      <c r="CSC19" s="42"/>
      <c r="CTB19" s="42"/>
      <c r="CUA19" s="42"/>
      <c r="CUZ19" s="42"/>
      <c r="CVY19" s="42"/>
      <c r="CWX19" s="42"/>
      <c r="CXW19" s="42"/>
      <c r="CYV19" s="42"/>
      <c r="CZU19" s="42"/>
      <c r="DAT19" s="42"/>
      <c r="DBS19" s="42"/>
      <c r="DCR19" s="42"/>
      <c r="DDQ19" s="42"/>
      <c r="DEP19" s="42"/>
      <c r="DFO19" s="42"/>
      <c r="DGN19" s="42"/>
      <c r="DHM19" s="42"/>
      <c r="DIL19" s="42"/>
      <c r="DJK19" s="42"/>
      <c r="DKJ19" s="42"/>
      <c r="DLI19" s="42"/>
      <c r="DMH19" s="42"/>
      <c r="DNG19" s="42"/>
      <c r="DOF19" s="42"/>
      <c r="DPE19" s="42"/>
      <c r="DQD19" s="42"/>
      <c r="DRC19" s="42"/>
      <c r="DSB19" s="42"/>
      <c r="DTA19" s="42"/>
      <c r="DTZ19" s="42"/>
      <c r="DUY19" s="42"/>
      <c r="DVX19" s="42"/>
      <c r="DWW19" s="42"/>
      <c r="DXV19" s="42"/>
      <c r="DYU19" s="42"/>
      <c r="DZT19" s="42"/>
      <c r="EAS19" s="42"/>
      <c r="EBR19" s="42"/>
      <c r="ECQ19" s="42"/>
      <c r="EDP19" s="42"/>
      <c r="EEO19" s="42"/>
      <c r="EFN19" s="42"/>
      <c r="EGM19" s="42"/>
      <c r="EHL19" s="42"/>
      <c r="EIK19" s="42"/>
      <c r="EJJ19" s="42"/>
      <c r="EKI19" s="42"/>
      <c r="ELH19" s="42"/>
      <c r="EMG19" s="42"/>
      <c r="ENF19" s="42"/>
      <c r="EOE19" s="42"/>
      <c r="EPD19" s="42"/>
      <c r="EQC19" s="42"/>
      <c r="ERB19" s="42"/>
      <c r="ESA19" s="42"/>
      <c r="ESZ19" s="42"/>
      <c r="ETY19" s="42"/>
      <c r="EUX19" s="42"/>
      <c r="EVW19" s="42"/>
      <c r="EWV19" s="42"/>
      <c r="EXU19" s="42"/>
      <c r="EYT19" s="42"/>
      <c r="EZS19" s="42"/>
      <c r="FAR19" s="42"/>
      <c r="FBQ19" s="42"/>
      <c r="FCP19" s="42"/>
      <c r="FDO19" s="42"/>
      <c r="FEN19" s="42"/>
      <c r="FFM19" s="42"/>
      <c r="FGL19" s="42"/>
      <c r="FHK19" s="42"/>
      <c r="FIJ19" s="42"/>
      <c r="FJI19" s="42"/>
      <c r="FKH19" s="42"/>
      <c r="FLG19" s="42"/>
      <c r="FMF19" s="42"/>
      <c r="FNE19" s="42"/>
      <c r="FOD19" s="42"/>
      <c r="FPC19" s="42"/>
      <c r="FQB19" s="42"/>
      <c r="FRA19" s="42"/>
      <c r="FRZ19" s="42"/>
      <c r="FSY19" s="42"/>
      <c r="FTX19" s="42"/>
      <c r="FUW19" s="42"/>
      <c r="FVV19" s="42"/>
      <c r="FWU19" s="42"/>
      <c r="FXT19" s="42"/>
      <c r="FYS19" s="42"/>
      <c r="FZR19" s="42"/>
      <c r="GAQ19" s="42"/>
      <c r="GBP19" s="42"/>
      <c r="GCO19" s="42"/>
      <c r="GDN19" s="42"/>
      <c r="GEM19" s="42"/>
      <c r="GFL19" s="42"/>
      <c r="GGK19" s="42"/>
      <c r="GHJ19" s="42"/>
      <c r="GII19" s="42"/>
      <c r="GJH19" s="42"/>
      <c r="GKG19" s="42"/>
      <c r="GLF19" s="42"/>
      <c r="GME19" s="42"/>
      <c r="GND19" s="42"/>
      <c r="GOC19" s="42"/>
      <c r="GPB19" s="42"/>
      <c r="GQA19" s="42"/>
      <c r="GQZ19" s="42"/>
      <c r="GRY19" s="42"/>
      <c r="GSX19" s="42"/>
      <c r="GTW19" s="42"/>
      <c r="GUV19" s="42"/>
      <c r="GVU19" s="42"/>
      <c r="GWT19" s="42"/>
      <c r="GXS19" s="42"/>
      <c r="GYR19" s="42"/>
      <c r="GZQ19" s="42"/>
      <c r="HAP19" s="42"/>
      <c r="HBO19" s="42"/>
      <c r="HCN19" s="42"/>
      <c r="HDM19" s="42"/>
      <c r="HEL19" s="42"/>
      <c r="HFK19" s="42"/>
      <c r="HGJ19" s="42"/>
      <c r="HHI19" s="42"/>
      <c r="HIH19" s="42"/>
      <c r="HJG19" s="42"/>
      <c r="HKF19" s="42"/>
      <c r="HLE19" s="42"/>
      <c r="HMD19" s="42"/>
      <c r="HNC19" s="42"/>
      <c r="HOB19" s="42"/>
      <c r="HPA19" s="42"/>
      <c r="HPZ19" s="42"/>
      <c r="HQY19" s="42"/>
      <c r="HRX19" s="42"/>
      <c r="HSW19" s="42"/>
      <c r="HTV19" s="42"/>
      <c r="HUU19" s="42"/>
      <c r="HVT19" s="42"/>
      <c r="HWS19" s="42"/>
      <c r="HXR19" s="42"/>
      <c r="HYQ19" s="42"/>
      <c r="HZP19" s="42"/>
      <c r="IAO19" s="42"/>
      <c r="IBN19" s="42"/>
      <c r="ICM19" s="42"/>
      <c r="IDL19" s="42"/>
      <c r="IEK19" s="42"/>
      <c r="IFJ19" s="42"/>
      <c r="IGI19" s="42"/>
      <c r="IHH19" s="42"/>
      <c r="IIG19" s="42"/>
      <c r="IJF19" s="42"/>
      <c r="IKE19" s="42"/>
      <c r="ILD19" s="42"/>
      <c r="IMC19" s="42"/>
      <c r="INB19" s="42"/>
      <c r="IOA19" s="42"/>
      <c r="IOZ19" s="42"/>
      <c r="IPY19" s="42"/>
      <c r="IQX19" s="42"/>
      <c r="IRW19" s="42"/>
      <c r="ISV19" s="42"/>
      <c r="ITU19" s="42"/>
      <c r="IUT19" s="42"/>
      <c r="IVS19" s="42"/>
      <c r="IWR19" s="42"/>
      <c r="IXQ19" s="42"/>
      <c r="IYP19" s="42"/>
      <c r="IZO19" s="42"/>
      <c r="JAN19" s="42"/>
      <c r="JBM19" s="42"/>
      <c r="JCL19" s="42"/>
      <c r="JDK19" s="42"/>
      <c r="JEJ19" s="42"/>
      <c r="JFI19" s="42"/>
      <c r="JGH19" s="42"/>
      <c r="JHG19" s="42"/>
      <c r="JIF19" s="42"/>
      <c r="JJE19" s="42"/>
      <c r="JKD19" s="42"/>
      <c r="JLC19" s="42"/>
      <c r="JMB19" s="42"/>
      <c r="JNA19" s="42"/>
      <c r="JNZ19" s="42"/>
      <c r="JOY19" s="42"/>
      <c r="JPX19" s="42"/>
      <c r="JQW19" s="42"/>
      <c r="JRV19" s="42"/>
      <c r="JSU19" s="42"/>
      <c r="JTT19" s="42"/>
      <c r="JUS19" s="42"/>
      <c r="JVR19" s="42"/>
      <c r="JWQ19" s="42"/>
      <c r="JXP19" s="42"/>
      <c r="JYO19" s="42"/>
      <c r="JZN19" s="42"/>
      <c r="KAM19" s="42"/>
      <c r="KBL19" s="42"/>
      <c r="KCK19" s="42"/>
      <c r="KDJ19" s="42"/>
      <c r="KEI19" s="42"/>
      <c r="KFH19" s="42"/>
      <c r="KGG19" s="42"/>
      <c r="KHF19" s="42"/>
      <c r="KIE19" s="42"/>
      <c r="KJD19" s="42"/>
      <c r="KKC19" s="42"/>
      <c r="KLB19" s="42"/>
      <c r="KMA19" s="42"/>
      <c r="KMZ19" s="42"/>
      <c r="KNY19" s="42"/>
      <c r="KOX19" s="42"/>
      <c r="KPW19" s="42"/>
      <c r="KQV19" s="42"/>
      <c r="KRU19" s="42"/>
      <c r="KST19" s="42"/>
      <c r="KTS19" s="42"/>
      <c r="KUR19" s="42"/>
      <c r="KVQ19" s="42"/>
      <c r="KWP19" s="42"/>
      <c r="KXO19" s="42"/>
      <c r="KYN19" s="42"/>
      <c r="KZM19" s="42"/>
      <c r="LAL19" s="42"/>
      <c r="LBK19" s="42"/>
      <c r="LCJ19" s="42"/>
      <c r="LDI19" s="42"/>
      <c r="LEH19" s="42"/>
      <c r="LFG19" s="42"/>
      <c r="LGF19" s="42"/>
      <c r="LHE19" s="42"/>
      <c r="LID19" s="42"/>
      <c r="LJC19" s="42"/>
      <c r="LKB19" s="42"/>
      <c r="LLA19" s="42"/>
      <c r="LLZ19" s="42"/>
      <c r="LMY19" s="42"/>
      <c r="LNX19" s="42"/>
      <c r="LOW19" s="42"/>
      <c r="LPV19" s="42"/>
      <c r="LQU19" s="42"/>
      <c r="LRT19" s="42"/>
      <c r="LSS19" s="42"/>
      <c r="LTR19" s="42"/>
      <c r="LUQ19" s="42"/>
      <c r="LVP19" s="42"/>
      <c r="LWO19" s="42"/>
      <c r="LXN19" s="42"/>
      <c r="LYM19" s="42"/>
      <c r="LZL19" s="42"/>
      <c r="MAK19" s="42"/>
      <c r="MBJ19" s="42"/>
      <c r="MCI19" s="42"/>
      <c r="MDH19" s="42"/>
      <c r="MEG19" s="42"/>
      <c r="MFF19" s="42"/>
      <c r="MGE19" s="42"/>
      <c r="MHD19" s="42"/>
      <c r="MIC19" s="42"/>
      <c r="MJB19" s="42"/>
      <c r="MKA19" s="42"/>
      <c r="MKZ19" s="42"/>
      <c r="MLY19" s="42"/>
      <c r="MMX19" s="42"/>
      <c r="MNW19" s="42"/>
      <c r="MOV19" s="42"/>
      <c r="MPU19" s="42"/>
      <c r="MQT19" s="42"/>
      <c r="MRS19" s="42"/>
      <c r="MSR19" s="42"/>
      <c r="MTQ19" s="42"/>
      <c r="MUP19" s="42"/>
      <c r="MVO19" s="42"/>
      <c r="MWN19" s="42"/>
      <c r="MXM19" s="42"/>
      <c r="MYL19" s="42"/>
      <c r="MZK19" s="42"/>
      <c r="NAJ19" s="42"/>
      <c r="NBI19" s="42"/>
      <c r="NCH19" s="42"/>
      <c r="NDG19" s="42"/>
      <c r="NEF19" s="42"/>
      <c r="NFE19" s="42"/>
      <c r="NGD19" s="42"/>
      <c r="NHC19" s="42"/>
      <c r="NIB19" s="42"/>
      <c r="NJA19" s="42"/>
      <c r="NJZ19" s="42"/>
      <c r="NKY19" s="42"/>
      <c r="NLX19" s="42"/>
      <c r="NMW19" s="42"/>
      <c r="NNV19" s="42"/>
      <c r="NOU19" s="42"/>
      <c r="NPT19" s="42"/>
      <c r="NQS19" s="42"/>
      <c r="NRR19" s="42"/>
      <c r="NSQ19" s="42"/>
      <c r="NTP19" s="42"/>
      <c r="NUO19" s="42"/>
      <c r="NVN19" s="42"/>
      <c r="NWM19" s="42"/>
      <c r="NXL19" s="42"/>
      <c r="NYK19" s="42"/>
      <c r="NZJ19" s="42"/>
      <c r="OAI19" s="42"/>
      <c r="OBH19" s="42"/>
      <c r="OCG19" s="42"/>
      <c r="ODF19" s="42"/>
      <c r="OEE19" s="42"/>
      <c r="OFD19" s="42"/>
      <c r="OGC19" s="42"/>
      <c r="OHB19" s="42"/>
      <c r="OIA19" s="42"/>
      <c r="OIZ19" s="42"/>
      <c r="OJY19" s="42"/>
      <c r="OKX19" s="42"/>
      <c r="OLW19" s="42"/>
      <c r="OMV19" s="42"/>
      <c r="ONU19" s="42"/>
      <c r="OOT19" s="42"/>
      <c r="OPS19" s="42"/>
      <c r="OQR19" s="42"/>
      <c r="ORQ19" s="42"/>
      <c r="OSP19" s="42"/>
      <c r="OTO19" s="42"/>
      <c r="OUN19" s="42"/>
      <c r="OVM19" s="42"/>
      <c r="OWL19" s="42"/>
      <c r="OXK19" s="42"/>
      <c r="OYJ19" s="42"/>
      <c r="OZI19" s="42"/>
      <c r="PAH19" s="42"/>
      <c r="PBG19" s="42"/>
      <c r="PCF19" s="42"/>
      <c r="PDE19" s="42"/>
      <c r="PED19" s="42"/>
      <c r="PFC19" s="42"/>
      <c r="PGB19" s="42"/>
      <c r="PHA19" s="42"/>
      <c r="PHZ19" s="42"/>
      <c r="PIY19" s="42"/>
      <c r="PJX19" s="42"/>
      <c r="PKW19" s="42"/>
      <c r="PLV19" s="42"/>
      <c r="PMU19" s="42"/>
      <c r="PNT19" s="42"/>
      <c r="POS19" s="42"/>
      <c r="PPR19" s="42"/>
      <c r="PQQ19" s="42"/>
      <c r="PRP19" s="42"/>
      <c r="PSO19" s="42"/>
      <c r="PTN19" s="42"/>
      <c r="PUM19" s="42"/>
      <c r="PVL19" s="42"/>
      <c r="PWK19" s="42"/>
      <c r="PXJ19" s="42"/>
      <c r="PYI19" s="42"/>
      <c r="PZH19" s="42"/>
      <c r="QAG19" s="42"/>
      <c r="QBF19" s="42"/>
      <c r="QCE19" s="42"/>
      <c r="QDD19" s="42"/>
      <c r="QEC19" s="42"/>
      <c r="QFB19" s="42"/>
      <c r="QGA19" s="42"/>
      <c r="QGZ19" s="42"/>
      <c r="QHY19" s="42"/>
      <c r="QIX19" s="42"/>
      <c r="QJW19" s="42"/>
      <c r="QKV19" s="42"/>
      <c r="QLU19" s="42"/>
      <c r="QMT19" s="42"/>
      <c r="QNS19" s="42"/>
      <c r="QOR19" s="42"/>
      <c r="QPQ19" s="42"/>
      <c r="QQP19" s="42"/>
      <c r="QRO19" s="42"/>
      <c r="QSN19" s="42"/>
      <c r="QTM19" s="42"/>
      <c r="QUL19" s="42"/>
      <c r="QVK19" s="42"/>
      <c r="QWJ19" s="42"/>
      <c r="QXI19" s="42"/>
      <c r="QYH19" s="42"/>
      <c r="QZG19" s="42"/>
      <c r="RAF19" s="42"/>
      <c r="RBE19" s="42"/>
      <c r="RCD19" s="42"/>
      <c r="RDC19" s="42"/>
      <c r="REB19" s="42"/>
      <c r="RFA19" s="42"/>
      <c r="RFZ19" s="42"/>
      <c r="RGY19" s="42"/>
      <c r="RHX19" s="42"/>
      <c r="RIW19" s="42"/>
      <c r="RJV19" s="42"/>
      <c r="RKU19" s="42"/>
      <c r="RLT19" s="42"/>
      <c r="RMS19" s="42"/>
      <c r="RNR19" s="42"/>
      <c r="ROQ19" s="42"/>
      <c r="RPP19" s="42"/>
      <c r="RQO19" s="42"/>
      <c r="RRN19" s="42"/>
      <c r="RSM19" s="42"/>
      <c r="RTL19" s="42"/>
      <c r="RUK19" s="42"/>
      <c r="RVJ19" s="42"/>
      <c r="RWI19" s="42"/>
      <c r="RXH19" s="42"/>
      <c r="RYG19" s="42"/>
      <c r="RZF19" s="42"/>
      <c r="SAE19" s="42"/>
      <c r="SBD19" s="42"/>
      <c r="SCC19" s="42"/>
      <c r="SDB19" s="42"/>
      <c r="SEA19" s="42"/>
      <c r="SEZ19" s="42"/>
      <c r="SFY19" s="42"/>
      <c r="SGX19" s="42"/>
      <c r="SHW19" s="42"/>
      <c r="SIV19" s="42"/>
      <c r="SJU19" s="42"/>
      <c r="SKT19" s="42"/>
      <c r="SLS19" s="42"/>
      <c r="SMR19" s="42"/>
      <c r="SNQ19" s="42"/>
      <c r="SOP19" s="42"/>
      <c r="SPO19" s="42"/>
      <c r="SQN19" s="42"/>
      <c r="SRM19" s="42"/>
      <c r="SSL19" s="42"/>
      <c r="STK19" s="42"/>
      <c r="SUJ19" s="42"/>
      <c r="SVI19" s="42"/>
      <c r="SWH19" s="42"/>
      <c r="SXG19" s="42"/>
      <c r="SYF19" s="42"/>
      <c r="SZE19" s="42"/>
      <c r="TAD19" s="42"/>
      <c r="TBC19" s="42"/>
      <c r="TCB19" s="42"/>
      <c r="TDA19" s="42"/>
      <c r="TDZ19" s="42"/>
      <c r="TEY19" s="42"/>
      <c r="TFX19" s="42"/>
      <c r="TGW19" s="42"/>
      <c r="THV19" s="42"/>
      <c r="TIU19" s="42"/>
      <c r="TJT19" s="42"/>
      <c r="TKS19" s="42"/>
      <c r="TLR19" s="42"/>
      <c r="TMQ19" s="42"/>
      <c r="TNP19" s="42"/>
      <c r="TOO19" s="42"/>
      <c r="TPN19" s="42"/>
      <c r="TQM19" s="42"/>
      <c r="TRL19" s="42"/>
      <c r="TSK19" s="42"/>
      <c r="TTJ19" s="42"/>
      <c r="TUI19" s="42"/>
      <c r="TVH19" s="42"/>
      <c r="TWG19" s="42"/>
      <c r="TXF19" s="42"/>
      <c r="TYE19" s="42"/>
      <c r="TZD19" s="42"/>
      <c r="UAC19" s="42"/>
      <c r="UBB19" s="42"/>
      <c r="UCA19" s="42"/>
      <c r="UCZ19" s="42"/>
      <c r="UDY19" s="42"/>
      <c r="UEX19" s="42"/>
      <c r="UFW19" s="42"/>
      <c r="UGV19" s="42"/>
      <c r="UHU19" s="42"/>
      <c r="UIT19" s="42"/>
      <c r="UJS19" s="42"/>
      <c r="UKR19" s="42"/>
      <c r="ULQ19" s="42"/>
      <c r="UMP19" s="42"/>
      <c r="UNO19" s="42"/>
      <c r="UON19" s="42"/>
      <c r="UPM19" s="42"/>
      <c r="UQL19" s="42"/>
      <c r="URK19" s="42"/>
      <c r="USJ19" s="42"/>
      <c r="UTI19" s="42"/>
      <c r="UUH19" s="42"/>
      <c r="UVG19" s="42"/>
      <c r="UWF19" s="42"/>
      <c r="UXE19" s="42"/>
      <c r="UYD19" s="42"/>
      <c r="UZC19" s="42"/>
      <c r="VAB19" s="42"/>
      <c r="VBA19" s="42"/>
      <c r="VBZ19" s="42"/>
      <c r="VCY19" s="42"/>
      <c r="VDX19" s="42"/>
      <c r="VEW19" s="42"/>
      <c r="VFV19" s="42"/>
      <c r="VGU19" s="42"/>
      <c r="VHT19" s="42"/>
      <c r="VIS19" s="42"/>
      <c r="VJR19" s="42"/>
      <c r="VKQ19" s="42"/>
      <c r="VLP19" s="42"/>
      <c r="VMO19" s="42"/>
      <c r="VNN19" s="42"/>
      <c r="VOM19" s="42"/>
      <c r="VPL19" s="42"/>
      <c r="VQK19" s="42"/>
      <c r="VRJ19" s="42"/>
      <c r="VSI19" s="42"/>
      <c r="VTH19" s="42"/>
      <c r="VUG19" s="42"/>
      <c r="VVF19" s="42"/>
      <c r="VWE19" s="42"/>
      <c r="VXD19" s="42"/>
      <c r="VYC19" s="42"/>
      <c r="VZB19" s="42"/>
      <c r="WAA19" s="42"/>
      <c r="WAZ19" s="42"/>
      <c r="WBY19" s="42"/>
      <c r="WCX19" s="42"/>
      <c r="WDW19" s="42"/>
      <c r="WEV19" s="42"/>
      <c r="WFU19" s="42"/>
      <c r="WGT19" s="42"/>
      <c r="WHS19" s="42"/>
      <c r="WIR19" s="42"/>
      <c r="WJQ19" s="42"/>
      <c r="WKP19" s="42"/>
      <c r="WLO19" s="42"/>
      <c r="WMN19" s="42"/>
      <c r="WNM19" s="42"/>
      <c r="WOL19" s="42"/>
      <c r="WPK19" s="42"/>
      <c r="WQJ19" s="42"/>
      <c r="WRI19" s="42"/>
      <c r="WSH19" s="42"/>
      <c r="WTG19" s="42"/>
      <c r="WUF19" s="42"/>
      <c r="WVE19" s="42"/>
      <c r="WWD19" s="42"/>
      <c r="WXC19" s="42"/>
      <c r="WYB19" s="42"/>
      <c r="WZA19" s="42"/>
      <c r="WZZ19" s="42"/>
      <c r="XAY19" s="42"/>
      <c r="XBX19" s="42"/>
      <c r="XCW19" s="42"/>
      <c r="XDV19" s="42"/>
      <c r="XEU19" s="42"/>
    </row>
    <row r="20" spans="1:1000 1025:2025 2050:3050 3075:4075 4100:5100 5125:6125 6150:7150 7175:8175 8200:9200 9225:10225 10250:11250 11275:12275 12300:13300 13325:14325 14350:15350 15375:16375" ht="13.5" hidden="1">
      <c r="A20" s="123" t="s">
        <v>42</v>
      </c>
      <c r="B20" s="72">
        <v>3.8</v>
      </c>
      <c r="C20" s="123">
        <v>0</v>
      </c>
      <c r="D20" s="123">
        <v>0</v>
      </c>
      <c r="E20" s="123">
        <v>0</v>
      </c>
      <c r="F20" s="123">
        <v>0</v>
      </c>
      <c r="G20" s="123">
        <v>0</v>
      </c>
      <c r="H20" s="123">
        <v>0</v>
      </c>
      <c r="I20" s="123">
        <v>0</v>
      </c>
      <c r="J20" s="123">
        <v>0</v>
      </c>
      <c r="K20" s="123">
        <v>0</v>
      </c>
      <c r="L20" s="123">
        <v>0</v>
      </c>
      <c r="M20" s="123">
        <v>0</v>
      </c>
      <c r="N20" s="123">
        <v>0</v>
      </c>
      <c r="O20" s="123">
        <v>0</v>
      </c>
      <c r="P20" s="123">
        <v>0</v>
      </c>
      <c r="Q20" s="123">
        <v>0</v>
      </c>
      <c r="R20" s="123">
        <v>0</v>
      </c>
      <c r="S20" s="123">
        <v>0</v>
      </c>
      <c r="T20" s="72">
        <v>4</v>
      </c>
      <c r="U20" s="72">
        <v>5.5</v>
      </c>
      <c r="V20" s="72">
        <v>2.5</v>
      </c>
      <c r="W20" s="72"/>
      <c r="X20" s="72">
        <v>3.8</v>
      </c>
      <c r="Y20" s="72"/>
      <c r="Z20" s="123">
        <v>2.5</v>
      </c>
      <c r="AA20" s="123">
        <v>4</v>
      </c>
      <c r="AB20" s="123">
        <v>5.5</v>
      </c>
      <c r="AC20" s="123"/>
      <c r="AD20" s="123"/>
      <c r="AX20" s="42"/>
      <c r="BW20" s="42"/>
      <c r="CV20" s="42"/>
      <c r="DU20" s="42"/>
      <c r="ET20" s="42"/>
      <c r="FS20" s="42"/>
      <c r="GR20" s="42"/>
      <c r="HQ20" s="42"/>
      <c r="IP20" s="42"/>
      <c r="JO20" s="42"/>
      <c r="KN20" s="42"/>
      <c r="LM20" s="42"/>
      <c r="ML20" s="42"/>
      <c r="NK20" s="42"/>
      <c r="OJ20" s="42"/>
      <c r="PI20" s="42"/>
      <c r="QH20" s="42"/>
      <c r="RG20" s="42"/>
      <c r="SF20" s="42"/>
      <c r="TE20" s="42"/>
      <c r="UD20" s="42"/>
      <c r="VC20" s="42"/>
      <c r="WB20" s="42"/>
      <c r="XA20" s="42"/>
      <c r="XZ20" s="42"/>
      <c r="YY20" s="42"/>
      <c r="ZX20" s="42"/>
      <c r="AAW20" s="42"/>
      <c r="ABV20" s="42"/>
      <c r="ACU20" s="42"/>
      <c r="ADT20" s="42"/>
      <c r="AES20" s="42"/>
      <c r="AFR20" s="42"/>
      <c r="AGQ20" s="42"/>
      <c r="AHP20" s="42"/>
      <c r="AIO20" s="42"/>
      <c r="AJN20" s="42"/>
      <c r="AKM20" s="42"/>
      <c r="ALL20" s="42"/>
      <c r="AMK20" s="42"/>
      <c r="ANJ20" s="42"/>
      <c r="AOI20" s="42"/>
      <c r="APH20" s="42"/>
      <c r="AQG20" s="42"/>
      <c r="ARF20" s="42"/>
      <c r="ASE20" s="42"/>
      <c r="ATD20" s="42"/>
      <c r="AUC20" s="42"/>
      <c r="AVB20" s="42"/>
      <c r="AWA20" s="42"/>
      <c r="AWZ20" s="42"/>
      <c r="AXY20" s="42"/>
      <c r="AYX20" s="42"/>
      <c r="AZW20" s="42"/>
      <c r="BAV20" s="42"/>
      <c r="BBU20" s="42"/>
      <c r="BCT20" s="42"/>
      <c r="BDS20" s="42"/>
      <c r="BER20" s="42"/>
      <c r="BFQ20" s="42"/>
      <c r="BGP20" s="42"/>
      <c r="BHO20" s="42"/>
      <c r="BIN20" s="42"/>
      <c r="BJM20" s="42"/>
      <c r="BKL20" s="42"/>
      <c r="BLK20" s="42"/>
      <c r="BMJ20" s="42"/>
      <c r="BNI20" s="42"/>
      <c r="BOH20" s="42"/>
      <c r="BPG20" s="42"/>
      <c r="BQF20" s="42"/>
      <c r="BRE20" s="42"/>
      <c r="BSD20" s="42"/>
      <c r="BTC20" s="42"/>
      <c r="BUB20" s="42"/>
      <c r="BVA20" s="42"/>
      <c r="BVZ20" s="42"/>
      <c r="BWY20" s="42"/>
      <c r="BXX20" s="42"/>
      <c r="BYW20" s="42"/>
      <c r="BZV20" s="42"/>
      <c r="CAU20" s="42"/>
      <c r="CBT20" s="42"/>
      <c r="CCS20" s="42"/>
      <c r="CDR20" s="42"/>
      <c r="CEQ20" s="42"/>
      <c r="CFP20" s="42"/>
      <c r="CGO20" s="42"/>
      <c r="CHN20" s="42"/>
      <c r="CIM20" s="42"/>
      <c r="CJL20" s="42"/>
      <c r="CKK20" s="42"/>
      <c r="CLJ20" s="42"/>
      <c r="CMI20" s="42"/>
      <c r="CNH20" s="42"/>
      <c r="COG20" s="42"/>
      <c r="CPF20" s="42"/>
      <c r="CQE20" s="42"/>
      <c r="CRD20" s="42"/>
      <c r="CSC20" s="42"/>
      <c r="CTB20" s="42"/>
      <c r="CUA20" s="42"/>
      <c r="CUZ20" s="42"/>
      <c r="CVY20" s="42"/>
      <c r="CWX20" s="42"/>
      <c r="CXW20" s="42"/>
      <c r="CYV20" s="42"/>
      <c r="CZU20" s="42"/>
      <c r="DAT20" s="42"/>
      <c r="DBS20" s="42"/>
      <c r="DCR20" s="42"/>
      <c r="DDQ20" s="42"/>
      <c r="DEP20" s="42"/>
      <c r="DFO20" s="42"/>
      <c r="DGN20" s="42"/>
      <c r="DHM20" s="42"/>
      <c r="DIL20" s="42"/>
      <c r="DJK20" s="42"/>
      <c r="DKJ20" s="42"/>
      <c r="DLI20" s="42"/>
      <c r="DMH20" s="42"/>
      <c r="DNG20" s="42"/>
      <c r="DOF20" s="42"/>
      <c r="DPE20" s="42"/>
      <c r="DQD20" s="42"/>
      <c r="DRC20" s="42"/>
      <c r="DSB20" s="42"/>
      <c r="DTA20" s="42"/>
      <c r="DTZ20" s="42"/>
      <c r="DUY20" s="42"/>
      <c r="DVX20" s="42"/>
      <c r="DWW20" s="42"/>
      <c r="DXV20" s="42"/>
      <c r="DYU20" s="42"/>
      <c r="DZT20" s="42"/>
      <c r="EAS20" s="42"/>
      <c r="EBR20" s="42"/>
      <c r="ECQ20" s="42"/>
      <c r="EDP20" s="42"/>
      <c r="EEO20" s="42"/>
      <c r="EFN20" s="42"/>
      <c r="EGM20" s="42"/>
      <c r="EHL20" s="42"/>
      <c r="EIK20" s="42"/>
      <c r="EJJ20" s="42"/>
      <c r="EKI20" s="42"/>
      <c r="ELH20" s="42"/>
      <c r="EMG20" s="42"/>
      <c r="ENF20" s="42"/>
      <c r="EOE20" s="42"/>
      <c r="EPD20" s="42"/>
      <c r="EQC20" s="42"/>
      <c r="ERB20" s="42"/>
      <c r="ESA20" s="42"/>
      <c r="ESZ20" s="42"/>
      <c r="ETY20" s="42"/>
      <c r="EUX20" s="42"/>
      <c r="EVW20" s="42"/>
      <c r="EWV20" s="42"/>
      <c r="EXU20" s="42"/>
      <c r="EYT20" s="42"/>
      <c r="EZS20" s="42"/>
      <c r="FAR20" s="42"/>
      <c r="FBQ20" s="42"/>
      <c r="FCP20" s="42"/>
      <c r="FDO20" s="42"/>
      <c r="FEN20" s="42"/>
      <c r="FFM20" s="42"/>
      <c r="FGL20" s="42"/>
      <c r="FHK20" s="42"/>
      <c r="FIJ20" s="42"/>
      <c r="FJI20" s="42"/>
      <c r="FKH20" s="42"/>
      <c r="FLG20" s="42"/>
      <c r="FMF20" s="42"/>
      <c r="FNE20" s="42"/>
      <c r="FOD20" s="42"/>
      <c r="FPC20" s="42"/>
      <c r="FQB20" s="42"/>
      <c r="FRA20" s="42"/>
      <c r="FRZ20" s="42"/>
      <c r="FSY20" s="42"/>
      <c r="FTX20" s="42"/>
      <c r="FUW20" s="42"/>
      <c r="FVV20" s="42"/>
      <c r="FWU20" s="42"/>
      <c r="FXT20" s="42"/>
      <c r="FYS20" s="42"/>
      <c r="FZR20" s="42"/>
      <c r="GAQ20" s="42"/>
      <c r="GBP20" s="42"/>
      <c r="GCO20" s="42"/>
      <c r="GDN20" s="42"/>
      <c r="GEM20" s="42"/>
      <c r="GFL20" s="42"/>
      <c r="GGK20" s="42"/>
      <c r="GHJ20" s="42"/>
      <c r="GII20" s="42"/>
      <c r="GJH20" s="42"/>
      <c r="GKG20" s="42"/>
      <c r="GLF20" s="42"/>
      <c r="GME20" s="42"/>
      <c r="GND20" s="42"/>
      <c r="GOC20" s="42"/>
      <c r="GPB20" s="42"/>
      <c r="GQA20" s="42"/>
      <c r="GQZ20" s="42"/>
      <c r="GRY20" s="42"/>
      <c r="GSX20" s="42"/>
      <c r="GTW20" s="42"/>
      <c r="GUV20" s="42"/>
      <c r="GVU20" s="42"/>
      <c r="GWT20" s="42"/>
      <c r="GXS20" s="42"/>
      <c r="GYR20" s="42"/>
      <c r="GZQ20" s="42"/>
      <c r="HAP20" s="42"/>
      <c r="HBO20" s="42"/>
      <c r="HCN20" s="42"/>
      <c r="HDM20" s="42"/>
      <c r="HEL20" s="42"/>
      <c r="HFK20" s="42"/>
      <c r="HGJ20" s="42"/>
      <c r="HHI20" s="42"/>
      <c r="HIH20" s="42"/>
      <c r="HJG20" s="42"/>
      <c r="HKF20" s="42"/>
      <c r="HLE20" s="42"/>
      <c r="HMD20" s="42"/>
      <c r="HNC20" s="42"/>
      <c r="HOB20" s="42"/>
      <c r="HPA20" s="42"/>
      <c r="HPZ20" s="42"/>
      <c r="HQY20" s="42"/>
      <c r="HRX20" s="42"/>
      <c r="HSW20" s="42"/>
      <c r="HTV20" s="42"/>
      <c r="HUU20" s="42"/>
      <c r="HVT20" s="42"/>
      <c r="HWS20" s="42"/>
      <c r="HXR20" s="42"/>
      <c r="HYQ20" s="42"/>
      <c r="HZP20" s="42"/>
      <c r="IAO20" s="42"/>
      <c r="IBN20" s="42"/>
      <c r="ICM20" s="42"/>
      <c r="IDL20" s="42"/>
      <c r="IEK20" s="42"/>
      <c r="IFJ20" s="42"/>
      <c r="IGI20" s="42"/>
      <c r="IHH20" s="42"/>
      <c r="IIG20" s="42"/>
      <c r="IJF20" s="42"/>
      <c r="IKE20" s="42"/>
      <c r="ILD20" s="42"/>
      <c r="IMC20" s="42"/>
      <c r="INB20" s="42"/>
      <c r="IOA20" s="42"/>
      <c r="IOZ20" s="42"/>
      <c r="IPY20" s="42"/>
      <c r="IQX20" s="42"/>
      <c r="IRW20" s="42"/>
      <c r="ISV20" s="42"/>
      <c r="ITU20" s="42"/>
      <c r="IUT20" s="42"/>
      <c r="IVS20" s="42"/>
      <c r="IWR20" s="42"/>
      <c r="IXQ20" s="42"/>
      <c r="IYP20" s="42"/>
      <c r="IZO20" s="42"/>
      <c r="JAN20" s="42"/>
      <c r="JBM20" s="42"/>
      <c r="JCL20" s="42"/>
      <c r="JDK20" s="42"/>
      <c r="JEJ20" s="42"/>
      <c r="JFI20" s="42"/>
      <c r="JGH20" s="42"/>
      <c r="JHG20" s="42"/>
      <c r="JIF20" s="42"/>
      <c r="JJE20" s="42"/>
      <c r="JKD20" s="42"/>
      <c r="JLC20" s="42"/>
      <c r="JMB20" s="42"/>
      <c r="JNA20" s="42"/>
      <c r="JNZ20" s="42"/>
      <c r="JOY20" s="42"/>
      <c r="JPX20" s="42"/>
      <c r="JQW20" s="42"/>
      <c r="JRV20" s="42"/>
      <c r="JSU20" s="42"/>
      <c r="JTT20" s="42"/>
      <c r="JUS20" s="42"/>
      <c r="JVR20" s="42"/>
      <c r="JWQ20" s="42"/>
      <c r="JXP20" s="42"/>
      <c r="JYO20" s="42"/>
      <c r="JZN20" s="42"/>
      <c r="KAM20" s="42"/>
      <c r="KBL20" s="42"/>
      <c r="KCK20" s="42"/>
      <c r="KDJ20" s="42"/>
      <c r="KEI20" s="42"/>
      <c r="KFH20" s="42"/>
      <c r="KGG20" s="42"/>
      <c r="KHF20" s="42"/>
      <c r="KIE20" s="42"/>
      <c r="KJD20" s="42"/>
      <c r="KKC20" s="42"/>
      <c r="KLB20" s="42"/>
      <c r="KMA20" s="42"/>
      <c r="KMZ20" s="42"/>
      <c r="KNY20" s="42"/>
      <c r="KOX20" s="42"/>
      <c r="KPW20" s="42"/>
      <c r="KQV20" s="42"/>
      <c r="KRU20" s="42"/>
      <c r="KST20" s="42"/>
      <c r="KTS20" s="42"/>
      <c r="KUR20" s="42"/>
      <c r="KVQ20" s="42"/>
      <c r="KWP20" s="42"/>
      <c r="KXO20" s="42"/>
      <c r="KYN20" s="42"/>
      <c r="KZM20" s="42"/>
      <c r="LAL20" s="42"/>
      <c r="LBK20" s="42"/>
      <c r="LCJ20" s="42"/>
      <c r="LDI20" s="42"/>
      <c r="LEH20" s="42"/>
      <c r="LFG20" s="42"/>
      <c r="LGF20" s="42"/>
      <c r="LHE20" s="42"/>
      <c r="LID20" s="42"/>
      <c r="LJC20" s="42"/>
      <c r="LKB20" s="42"/>
      <c r="LLA20" s="42"/>
      <c r="LLZ20" s="42"/>
      <c r="LMY20" s="42"/>
      <c r="LNX20" s="42"/>
      <c r="LOW20" s="42"/>
      <c r="LPV20" s="42"/>
      <c r="LQU20" s="42"/>
      <c r="LRT20" s="42"/>
      <c r="LSS20" s="42"/>
      <c r="LTR20" s="42"/>
      <c r="LUQ20" s="42"/>
      <c r="LVP20" s="42"/>
      <c r="LWO20" s="42"/>
      <c r="LXN20" s="42"/>
      <c r="LYM20" s="42"/>
      <c r="LZL20" s="42"/>
      <c r="MAK20" s="42"/>
      <c r="MBJ20" s="42"/>
      <c r="MCI20" s="42"/>
      <c r="MDH20" s="42"/>
      <c r="MEG20" s="42"/>
      <c r="MFF20" s="42"/>
      <c r="MGE20" s="42"/>
      <c r="MHD20" s="42"/>
      <c r="MIC20" s="42"/>
      <c r="MJB20" s="42"/>
      <c r="MKA20" s="42"/>
      <c r="MKZ20" s="42"/>
      <c r="MLY20" s="42"/>
      <c r="MMX20" s="42"/>
      <c r="MNW20" s="42"/>
      <c r="MOV20" s="42"/>
      <c r="MPU20" s="42"/>
      <c r="MQT20" s="42"/>
      <c r="MRS20" s="42"/>
      <c r="MSR20" s="42"/>
      <c r="MTQ20" s="42"/>
      <c r="MUP20" s="42"/>
      <c r="MVO20" s="42"/>
      <c r="MWN20" s="42"/>
      <c r="MXM20" s="42"/>
      <c r="MYL20" s="42"/>
      <c r="MZK20" s="42"/>
      <c r="NAJ20" s="42"/>
      <c r="NBI20" s="42"/>
      <c r="NCH20" s="42"/>
      <c r="NDG20" s="42"/>
      <c r="NEF20" s="42"/>
      <c r="NFE20" s="42"/>
      <c r="NGD20" s="42"/>
      <c r="NHC20" s="42"/>
      <c r="NIB20" s="42"/>
      <c r="NJA20" s="42"/>
      <c r="NJZ20" s="42"/>
      <c r="NKY20" s="42"/>
      <c r="NLX20" s="42"/>
      <c r="NMW20" s="42"/>
      <c r="NNV20" s="42"/>
      <c r="NOU20" s="42"/>
      <c r="NPT20" s="42"/>
      <c r="NQS20" s="42"/>
      <c r="NRR20" s="42"/>
      <c r="NSQ20" s="42"/>
      <c r="NTP20" s="42"/>
      <c r="NUO20" s="42"/>
      <c r="NVN20" s="42"/>
      <c r="NWM20" s="42"/>
      <c r="NXL20" s="42"/>
      <c r="NYK20" s="42"/>
      <c r="NZJ20" s="42"/>
      <c r="OAI20" s="42"/>
      <c r="OBH20" s="42"/>
      <c r="OCG20" s="42"/>
      <c r="ODF20" s="42"/>
      <c r="OEE20" s="42"/>
      <c r="OFD20" s="42"/>
      <c r="OGC20" s="42"/>
      <c r="OHB20" s="42"/>
      <c r="OIA20" s="42"/>
      <c r="OIZ20" s="42"/>
      <c r="OJY20" s="42"/>
      <c r="OKX20" s="42"/>
      <c r="OLW20" s="42"/>
      <c r="OMV20" s="42"/>
      <c r="ONU20" s="42"/>
      <c r="OOT20" s="42"/>
      <c r="OPS20" s="42"/>
      <c r="OQR20" s="42"/>
      <c r="ORQ20" s="42"/>
      <c r="OSP20" s="42"/>
      <c r="OTO20" s="42"/>
      <c r="OUN20" s="42"/>
      <c r="OVM20" s="42"/>
      <c r="OWL20" s="42"/>
      <c r="OXK20" s="42"/>
      <c r="OYJ20" s="42"/>
      <c r="OZI20" s="42"/>
      <c r="PAH20" s="42"/>
      <c r="PBG20" s="42"/>
      <c r="PCF20" s="42"/>
      <c r="PDE20" s="42"/>
      <c r="PED20" s="42"/>
      <c r="PFC20" s="42"/>
      <c r="PGB20" s="42"/>
      <c r="PHA20" s="42"/>
      <c r="PHZ20" s="42"/>
      <c r="PIY20" s="42"/>
      <c r="PJX20" s="42"/>
      <c r="PKW20" s="42"/>
      <c r="PLV20" s="42"/>
      <c r="PMU20" s="42"/>
      <c r="PNT20" s="42"/>
      <c r="POS20" s="42"/>
      <c r="PPR20" s="42"/>
      <c r="PQQ20" s="42"/>
      <c r="PRP20" s="42"/>
      <c r="PSO20" s="42"/>
      <c r="PTN20" s="42"/>
      <c r="PUM20" s="42"/>
      <c r="PVL20" s="42"/>
      <c r="PWK20" s="42"/>
      <c r="PXJ20" s="42"/>
      <c r="PYI20" s="42"/>
      <c r="PZH20" s="42"/>
      <c r="QAG20" s="42"/>
      <c r="QBF20" s="42"/>
      <c r="QCE20" s="42"/>
      <c r="QDD20" s="42"/>
      <c r="QEC20" s="42"/>
      <c r="QFB20" s="42"/>
      <c r="QGA20" s="42"/>
      <c r="QGZ20" s="42"/>
      <c r="QHY20" s="42"/>
      <c r="QIX20" s="42"/>
      <c r="QJW20" s="42"/>
      <c r="QKV20" s="42"/>
      <c r="QLU20" s="42"/>
      <c r="QMT20" s="42"/>
      <c r="QNS20" s="42"/>
      <c r="QOR20" s="42"/>
      <c r="QPQ20" s="42"/>
      <c r="QQP20" s="42"/>
      <c r="QRO20" s="42"/>
      <c r="QSN20" s="42"/>
      <c r="QTM20" s="42"/>
      <c r="QUL20" s="42"/>
      <c r="QVK20" s="42"/>
      <c r="QWJ20" s="42"/>
      <c r="QXI20" s="42"/>
      <c r="QYH20" s="42"/>
      <c r="QZG20" s="42"/>
      <c r="RAF20" s="42"/>
      <c r="RBE20" s="42"/>
      <c r="RCD20" s="42"/>
      <c r="RDC20" s="42"/>
      <c r="REB20" s="42"/>
      <c r="RFA20" s="42"/>
      <c r="RFZ20" s="42"/>
      <c r="RGY20" s="42"/>
      <c r="RHX20" s="42"/>
      <c r="RIW20" s="42"/>
      <c r="RJV20" s="42"/>
      <c r="RKU20" s="42"/>
      <c r="RLT20" s="42"/>
      <c r="RMS20" s="42"/>
      <c r="RNR20" s="42"/>
      <c r="ROQ20" s="42"/>
      <c r="RPP20" s="42"/>
      <c r="RQO20" s="42"/>
      <c r="RRN20" s="42"/>
      <c r="RSM20" s="42"/>
      <c r="RTL20" s="42"/>
      <c r="RUK20" s="42"/>
      <c r="RVJ20" s="42"/>
      <c r="RWI20" s="42"/>
      <c r="RXH20" s="42"/>
      <c r="RYG20" s="42"/>
      <c r="RZF20" s="42"/>
      <c r="SAE20" s="42"/>
      <c r="SBD20" s="42"/>
      <c r="SCC20" s="42"/>
      <c r="SDB20" s="42"/>
      <c r="SEA20" s="42"/>
      <c r="SEZ20" s="42"/>
      <c r="SFY20" s="42"/>
      <c r="SGX20" s="42"/>
      <c r="SHW20" s="42"/>
      <c r="SIV20" s="42"/>
      <c r="SJU20" s="42"/>
      <c r="SKT20" s="42"/>
      <c r="SLS20" s="42"/>
      <c r="SMR20" s="42"/>
      <c r="SNQ20" s="42"/>
      <c r="SOP20" s="42"/>
      <c r="SPO20" s="42"/>
      <c r="SQN20" s="42"/>
      <c r="SRM20" s="42"/>
      <c r="SSL20" s="42"/>
      <c r="STK20" s="42"/>
      <c r="SUJ20" s="42"/>
      <c r="SVI20" s="42"/>
      <c r="SWH20" s="42"/>
      <c r="SXG20" s="42"/>
      <c r="SYF20" s="42"/>
      <c r="SZE20" s="42"/>
      <c r="TAD20" s="42"/>
      <c r="TBC20" s="42"/>
      <c r="TCB20" s="42"/>
      <c r="TDA20" s="42"/>
      <c r="TDZ20" s="42"/>
      <c r="TEY20" s="42"/>
      <c r="TFX20" s="42"/>
      <c r="TGW20" s="42"/>
      <c r="THV20" s="42"/>
      <c r="TIU20" s="42"/>
      <c r="TJT20" s="42"/>
      <c r="TKS20" s="42"/>
      <c r="TLR20" s="42"/>
      <c r="TMQ20" s="42"/>
      <c r="TNP20" s="42"/>
      <c r="TOO20" s="42"/>
      <c r="TPN20" s="42"/>
      <c r="TQM20" s="42"/>
      <c r="TRL20" s="42"/>
      <c r="TSK20" s="42"/>
      <c r="TTJ20" s="42"/>
      <c r="TUI20" s="42"/>
      <c r="TVH20" s="42"/>
      <c r="TWG20" s="42"/>
      <c r="TXF20" s="42"/>
      <c r="TYE20" s="42"/>
      <c r="TZD20" s="42"/>
      <c r="UAC20" s="42"/>
      <c r="UBB20" s="42"/>
      <c r="UCA20" s="42"/>
      <c r="UCZ20" s="42"/>
      <c r="UDY20" s="42"/>
      <c r="UEX20" s="42"/>
      <c r="UFW20" s="42"/>
      <c r="UGV20" s="42"/>
      <c r="UHU20" s="42"/>
      <c r="UIT20" s="42"/>
      <c r="UJS20" s="42"/>
      <c r="UKR20" s="42"/>
      <c r="ULQ20" s="42"/>
      <c r="UMP20" s="42"/>
      <c r="UNO20" s="42"/>
      <c r="UON20" s="42"/>
      <c r="UPM20" s="42"/>
      <c r="UQL20" s="42"/>
      <c r="URK20" s="42"/>
      <c r="USJ20" s="42"/>
      <c r="UTI20" s="42"/>
      <c r="UUH20" s="42"/>
      <c r="UVG20" s="42"/>
      <c r="UWF20" s="42"/>
      <c r="UXE20" s="42"/>
      <c r="UYD20" s="42"/>
      <c r="UZC20" s="42"/>
      <c r="VAB20" s="42"/>
      <c r="VBA20" s="42"/>
      <c r="VBZ20" s="42"/>
      <c r="VCY20" s="42"/>
      <c r="VDX20" s="42"/>
      <c r="VEW20" s="42"/>
      <c r="VFV20" s="42"/>
      <c r="VGU20" s="42"/>
      <c r="VHT20" s="42"/>
      <c r="VIS20" s="42"/>
      <c r="VJR20" s="42"/>
      <c r="VKQ20" s="42"/>
      <c r="VLP20" s="42"/>
      <c r="VMO20" s="42"/>
      <c r="VNN20" s="42"/>
      <c r="VOM20" s="42"/>
      <c r="VPL20" s="42"/>
      <c r="VQK20" s="42"/>
      <c r="VRJ20" s="42"/>
      <c r="VSI20" s="42"/>
      <c r="VTH20" s="42"/>
      <c r="VUG20" s="42"/>
      <c r="VVF20" s="42"/>
      <c r="VWE20" s="42"/>
      <c r="VXD20" s="42"/>
      <c r="VYC20" s="42"/>
      <c r="VZB20" s="42"/>
      <c r="WAA20" s="42"/>
      <c r="WAZ20" s="42"/>
      <c r="WBY20" s="42"/>
      <c r="WCX20" s="42"/>
      <c r="WDW20" s="42"/>
      <c r="WEV20" s="42"/>
      <c r="WFU20" s="42"/>
      <c r="WGT20" s="42"/>
      <c r="WHS20" s="42"/>
      <c r="WIR20" s="42"/>
      <c r="WJQ20" s="42"/>
      <c r="WKP20" s="42"/>
      <c r="WLO20" s="42"/>
      <c r="WMN20" s="42"/>
      <c r="WNM20" s="42"/>
      <c r="WOL20" s="42"/>
      <c r="WPK20" s="42"/>
      <c r="WQJ20" s="42"/>
      <c r="WRI20" s="42"/>
      <c r="WSH20" s="42"/>
      <c r="WTG20" s="42"/>
      <c r="WUF20" s="42"/>
      <c r="WVE20" s="42"/>
      <c r="WWD20" s="42"/>
      <c r="WXC20" s="42"/>
      <c r="WYB20" s="42"/>
      <c r="WZA20" s="42"/>
      <c r="WZZ20" s="42"/>
      <c r="XAY20" s="42"/>
      <c r="XBX20" s="42"/>
      <c r="XCW20" s="42"/>
      <c r="XDV20" s="42"/>
      <c r="XEU20" s="42"/>
    </row>
    <row r="21" spans="1:1000 1025:2025 2050:3050 3075:4075 4100:5100 5125:6125 6150:7150 7175:8175 8200:9200 9225:10225 10250:11250 11275:12275 12300:13300 13325:14325 14350:15350 15375:16375" ht="13.5" hidden="1">
      <c r="A21" s="123" t="s">
        <v>43</v>
      </c>
      <c r="B21" s="72">
        <v>1.8</v>
      </c>
      <c r="C21" s="123">
        <v>0</v>
      </c>
      <c r="D21" s="123">
        <v>0</v>
      </c>
      <c r="E21" s="123">
        <v>0</v>
      </c>
      <c r="F21" s="123">
        <v>0</v>
      </c>
      <c r="G21" s="123">
        <v>0</v>
      </c>
      <c r="H21" s="123">
        <v>0</v>
      </c>
      <c r="I21" s="123">
        <v>0</v>
      </c>
      <c r="J21" s="123">
        <v>0</v>
      </c>
      <c r="K21" s="123">
        <v>0</v>
      </c>
      <c r="L21" s="123">
        <v>0</v>
      </c>
      <c r="M21" s="123">
        <v>0</v>
      </c>
      <c r="N21" s="123">
        <v>0</v>
      </c>
      <c r="O21" s="123">
        <v>0</v>
      </c>
      <c r="P21" s="123">
        <v>0</v>
      </c>
      <c r="Q21" s="123">
        <v>0</v>
      </c>
      <c r="R21" s="123">
        <v>0</v>
      </c>
      <c r="S21" s="123">
        <v>0</v>
      </c>
      <c r="T21" s="72">
        <v>4</v>
      </c>
      <c r="U21" s="72">
        <v>5.5</v>
      </c>
      <c r="V21" s="72">
        <v>2.5</v>
      </c>
      <c r="W21" s="72"/>
      <c r="X21" s="72">
        <v>1.8</v>
      </c>
      <c r="Y21" s="72"/>
      <c r="Z21" s="123">
        <v>2.5</v>
      </c>
      <c r="AA21" s="123">
        <v>4</v>
      </c>
      <c r="AB21" s="123">
        <v>5.5</v>
      </c>
      <c r="AC21" s="123"/>
      <c r="AD21" s="123"/>
      <c r="AX21" s="42"/>
      <c r="BW21" s="42"/>
      <c r="CV21" s="42"/>
      <c r="DU21" s="42"/>
      <c r="ET21" s="42"/>
      <c r="FS21" s="42"/>
      <c r="GR21" s="42"/>
      <c r="HQ21" s="42"/>
      <c r="IP21" s="42"/>
      <c r="JO21" s="42"/>
      <c r="KN21" s="42"/>
      <c r="LM21" s="42"/>
      <c r="ML21" s="42"/>
      <c r="NK21" s="42"/>
      <c r="OJ21" s="42"/>
      <c r="PI21" s="42"/>
      <c r="QH21" s="42"/>
      <c r="RG21" s="42"/>
      <c r="SF21" s="42"/>
      <c r="TE21" s="42"/>
      <c r="UD21" s="42"/>
      <c r="VC21" s="42"/>
      <c r="WB21" s="42"/>
      <c r="XA21" s="42"/>
      <c r="XZ21" s="42"/>
      <c r="YY21" s="42"/>
      <c r="ZX21" s="42"/>
      <c r="AAW21" s="42"/>
      <c r="ABV21" s="42"/>
      <c r="ACU21" s="42"/>
      <c r="ADT21" s="42"/>
      <c r="AES21" s="42"/>
      <c r="AFR21" s="42"/>
      <c r="AGQ21" s="42"/>
      <c r="AHP21" s="42"/>
      <c r="AIO21" s="42"/>
      <c r="AJN21" s="42"/>
      <c r="AKM21" s="42"/>
      <c r="ALL21" s="42"/>
      <c r="AMK21" s="42"/>
      <c r="ANJ21" s="42"/>
      <c r="AOI21" s="42"/>
      <c r="APH21" s="42"/>
      <c r="AQG21" s="42"/>
      <c r="ARF21" s="42"/>
      <c r="ASE21" s="42"/>
      <c r="ATD21" s="42"/>
      <c r="AUC21" s="42"/>
      <c r="AVB21" s="42"/>
      <c r="AWA21" s="42"/>
      <c r="AWZ21" s="42"/>
      <c r="AXY21" s="42"/>
      <c r="AYX21" s="42"/>
      <c r="AZW21" s="42"/>
      <c r="BAV21" s="42"/>
      <c r="BBU21" s="42"/>
      <c r="BCT21" s="42"/>
      <c r="BDS21" s="42"/>
      <c r="BER21" s="42"/>
      <c r="BFQ21" s="42"/>
      <c r="BGP21" s="42"/>
      <c r="BHO21" s="42"/>
      <c r="BIN21" s="42"/>
      <c r="BJM21" s="42"/>
      <c r="BKL21" s="42"/>
      <c r="BLK21" s="42"/>
      <c r="BMJ21" s="42"/>
      <c r="BNI21" s="42"/>
      <c r="BOH21" s="42"/>
      <c r="BPG21" s="42"/>
      <c r="BQF21" s="42"/>
      <c r="BRE21" s="42"/>
      <c r="BSD21" s="42"/>
      <c r="BTC21" s="42"/>
      <c r="BUB21" s="42"/>
      <c r="BVA21" s="42"/>
      <c r="BVZ21" s="42"/>
      <c r="BWY21" s="42"/>
      <c r="BXX21" s="42"/>
      <c r="BYW21" s="42"/>
      <c r="BZV21" s="42"/>
      <c r="CAU21" s="42"/>
      <c r="CBT21" s="42"/>
      <c r="CCS21" s="42"/>
      <c r="CDR21" s="42"/>
      <c r="CEQ21" s="42"/>
      <c r="CFP21" s="42"/>
      <c r="CGO21" s="42"/>
      <c r="CHN21" s="42"/>
      <c r="CIM21" s="42"/>
      <c r="CJL21" s="42"/>
      <c r="CKK21" s="42"/>
      <c r="CLJ21" s="42"/>
      <c r="CMI21" s="42"/>
      <c r="CNH21" s="42"/>
      <c r="COG21" s="42"/>
      <c r="CPF21" s="42"/>
      <c r="CQE21" s="42"/>
      <c r="CRD21" s="42"/>
      <c r="CSC21" s="42"/>
      <c r="CTB21" s="42"/>
      <c r="CUA21" s="42"/>
      <c r="CUZ21" s="42"/>
      <c r="CVY21" s="42"/>
      <c r="CWX21" s="42"/>
      <c r="CXW21" s="42"/>
      <c r="CYV21" s="42"/>
      <c r="CZU21" s="42"/>
      <c r="DAT21" s="42"/>
      <c r="DBS21" s="42"/>
      <c r="DCR21" s="42"/>
      <c r="DDQ21" s="42"/>
      <c r="DEP21" s="42"/>
      <c r="DFO21" s="42"/>
      <c r="DGN21" s="42"/>
      <c r="DHM21" s="42"/>
      <c r="DIL21" s="42"/>
      <c r="DJK21" s="42"/>
      <c r="DKJ21" s="42"/>
      <c r="DLI21" s="42"/>
      <c r="DMH21" s="42"/>
      <c r="DNG21" s="42"/>
      <c r="DOF21" s="42"/>
      <c r="DPE21" s="42"/>
      <c r="DQD21" s="42"/>
      <c r="DRC21" s="42"/>
      <c r="DSB21" s="42"/>
      <c r="DTA21" s="42"/>
      <c r="DTZ21" s="42"/>
      <c r="DUY21" s="42"/>
      <c r="DVX21" s="42"/>
      <c r="DWW21" s="42"/>
      <c r="DXV21" s="42"/>
      <c r="DYU21" s="42"/>
      <c r="DZT21" s="42"/>
      <c r="EAS21" s="42"/>
      <c r="EBR21" s="42"/>
      <c r="ECQ21" s="42"/>
      <c r="EDP21" s="42"/>
      <c r="EEO21" s="42"/>
      <c r="EFN21" s="42"/>
      <c r="EGM21" s="42"/>
      <c r="EHL21" s="42"/>
      <c r="EIK21" s="42"/>
      <c r="EJJ21" s="42"/>
      <c r="EKI21" s="42"/>
      <c r="ELH21" s="42"/>
      <c r="EMG21" s="42"/>
      <c r="ENF21" s="42"/>
      <c r="EOE21" s="42"/>
      <c r="EPD21" s="42"/>
      <c r="EQC21" s="42"/>
      <c r="ERB21" s="42"/>
      <c r="ESA21" s="42"/>
      <c r="ESZ21" s="42"/>
      <c r="ETY21" s="42"/>
      <c r="EUX21" s="42"/>
      <c r="EVW21" s="42"/>
      <c r="EWV21" s="42"/>
      <c r="EXU21" s="42"/>
      <c r="EYT21" s="42"/>
      <c r="EZS21" s="42"/>
      <c r="FAR21" s="42"/>
      <c r="FBQ21" s="42"/>
      <c r="FCP21" s="42"/>
      <c r="FDO21" s="42"/>
      <c r="FEN21" s="42"/>
      <c r="FFM21" s="42"/>
      <c r="FGL21" s="42"/>
      <c r="FHK21" s="42"/>
      <c r="FIJ21" s="42"/>
      <c r="FJI21" s="42"/>
      <c r="FKH21" s="42"/>
      <c r="FLG21" s="42"/>
      <c r="FMF21" s="42"/>
      <c r="FNE21" s="42"/>
      <c r="FOD21" s="42"/>
      <c r="FPC21" s="42"/>
      <c r="FQB21" s="42"/>
      <c r="FRA21" s="42"/>
      <c r="FRZ21" s="42"/>
      <c r="FSY21" s="42"/>
      <c r="FTX21" s="42"/>
      <c r="FUW21" s="42"/>
      <c r="FVV21" s="42"/>
      <c r="FWU21" s="42"/>
      <c r="FXT21" s="42"/>
      <c r="FYS21" s="42"/>
      <c r="FZR21" s="42"/>
      <c r="GAQ21" s="42"/>
      <c r="GBP21" s="42"/>
      <c r="GCO21" s="42"/>
      <c r="GDN21" s="42"/>
      <c r="GEM21" s="42"/>
      <c r="GFL21" s="42"/>
      <c r="GGK21" s="42"/>
      <c r="GHJ21" s="42"/>
      <c r="GII21" s="42"/>
      <c r="GJH21" s="42"/>
      <c r="GKG21" s="42"/>
      <c r="GLF21" s="42"/>
      <c r="GME21" s="42"/>
      <c r="GND21" s="42"/>
      <c r="GOC21" s="42"/>
      <c r="GPB21" s="42"/>
      <c r="GQA21" s="42"/>
      <c r="GQZ21" s="42"/>
      <c r="GRY21" s="42"/>
      <c r="GSX21" s="42"/>
      <c r="GTW21" s="42"/>
      <c r="GUV21" s="42"/>
      <c r="GVU21" s="42"/>
      <c r="GWT21" s="42"/>
      <c r="GXS21" s="42"/>
      <c r="GYR21" s="42"/>
      <c r="GZQ21" s="42"/>
      <c r="HAP21" s="42"/>
      <c r="HBO21" s="42"/>
      <c r="HCN21" s="42"/>
      <c r="HDM21" s="42"/>
      <c r="HEL21" s="42"/>
      <c r="HFK21" s="42"/>
      <c r="HGJ21" s="42"/>
      <c r="HHI21" s="42"/>
      <c r="HIH21" s="42"/>
      <c r="HJG21" s="42"/>
      <c r="HKF21" s="42"/>
      <c r="HLE21" s="42"/>
      <c r="HMD21" s="42"/>
      <c r="HNC21" s="42"/>
      <c r="HOB21" s="42"/>
      <c r="HPA21" s="42"/>
      <c r="HPZ21" s="42"/>
      <c r="HQY21" s="42"/>
      <c r="HRX21" s="42"/>
      <c r="HSW21" s="42"/>
      <c r="HTV21" s="42"/>
      <c r="HUU21" s="42"/>
      <c r="HVT21" s="42"/>
      <c r="HWS21" s="42"/>
      <c r="HXR21" s="42"/>
      <c r="HYQ21" s="42"/>
      <c r="HZP21" s="42"/>
      <c r="IAO21" s="42"/>
      <c r="IBN21" s="42"/>
      <c r="ICM21" s="42"/>
      <c r="IDL21" s="42"/>
      <c r="IEK21" s="42"/>
      <c r="IFJ21" s="42"/>
      <c r="IGI21" s="42"/>
      <c r="IHH21" s="42"/>
      <c r="IIG21" s="42"/>
      <c r="IJF21" s="42"/>
      <c r="IKE21" s="42"/>
      <c r="ILD21" s="42"/>
      <c r="IMC21" s="42"/>
      <c r="INB21" s="42"/>
      <c r="IOA21" s="42"/>
      <c r="IOZ21" s="42"/>
      <c r="IPY21" s="42"/>
      <c r="IQX21" s="42"/>
      <c r="IRW21" s="42"/>
      <c r="ISV21" s="42"/>
      <c r="ITU21" s="42"/>
      <c r="IUT21" s="42"/>
      <c r="IVS21" s="42"/>
      <c r="IWR21" s="42"/>
      <c r="IXQ21" s="42"/>
      <c r="IYP21" s="42"/>
      <c r="IZO21" s="42"/>
      <c r="JAN21" s="42"/>
      <c r="JBM21" s="42"/>
      <c r="JCL21" s="42"/>
      <c r="JDK21" s="42"/>
      <c r="JEJ21" s="42"/>
      <c r="JFI21" s="42"/>
      <c r="JGH21" s="42"/>
      <c r="JHG21" s="42"/>
      <c r="JIF21" s="42"/>
      <c r="JJE21" s="42"/>
      <c r="JKD21" s="42"/>
      <c r="JLC21" s="42"/>
      <c r="JMB21" s="42"/>
      <c r="JNA21" s="42"/>
      <c r="JNZ21" s="42"/>
      <c r="JOY21" s="42"/>
      <c r="JPX21" s="42"/>
      <c r="JQW21" s="42"/>
      <c r="JRV21" s="42"/>
      <c r="JSU21" s="42"/>
      <c r="JTT21" s="42"/>
      <c r="JUS21" s="42"/>
      <c r="JVR21" s="42"/>
      <c r="JWQ21" s="42"/>
      <c r="JXP21" s="42"/>
      <c r="JYO21" s="42"/>
      <c r="JZN21" s="42"/>
      <c r="KAM21" s="42"/>
      <c r="KBL21" s="42"/>
      <c r="KCK21" s="42"/>
      <c r="KDJ21" s="42"/>
      <c r="KEI21" s="42"/>
      <c r="KFH21" s="42"/>
      <c r="KGG21" s="42"/>
      <c r="KHF21" s="42"/>
      <c r="KIE21" s="42"/>
      <c r="KJD21" s="42"/>
      <c r="KKC21" s="42"/>
      <c r="KLB21" s="42"/>
      <c r="KMA21" s="42"/>
      <c r="KMZ21" s="42"/>
      <c r="KNY21" s="42"/>
      <c r="KOX21" s="42"/>
      <c r="KPW21" s="42"/>
      <c r="KQV21" s="42"/>
      <c r="KRU21" s="42"/>
      <c r="KST21" s="42"/>
      <c r="KTS21" s="42"/>
      <c r="KUR21" s="42"/>
      <c r="KVQ21" s="42"/>
      <c r="KWP21" s="42"/>
      <c r="KXO21" s="42"/>
      <c r="KYN21" s="42"/>
      <c r="KZM21" s="42"/>
      <c r="LAL21" s="42"/>
      <c r="LBK21" s="42"/>
      <c r="LCJ21" s="42"/>
      <c r="LDI21" s="42"/>
      <c r="LEH21" s="42"/>
      <c r="LFG21" s="42"/>
      <c r="LGF21" s="42"/>
      <c r="LHE21" s="42"/>
      <c r="LID21" s="42"/>
      <c r="LJC21" s="42"/>
      <c r="LKB21" s="42"/>
      <c r="LLA21" s="42"/>
      <c r="LLZ21" s="42"/>
      <c r="LMY21" s="42"/>
      <c r="LNX21" s="42"/>
      <c r="LOW21" s="42"/>
      <c r="LPV21" s="42"/>
      <c r="LQU21" s="42"/>
      <c r="LRT21" s="42"/>
      <c r="LSS21" s="42"/>
      <c r="LTR21" s="42"/>
      <c r="LUQ21" s="42"/>
      <c r="LVP21" s="42"/>
      <c r="LWO21" s="42"/>
      <c r="LXN21" s="42"/>
      <c r="LYM21" s="42"/>
      <c r="LZL21" s="42"/>
      <c r="MAK21" s="42"/>
      <c r="MBJ21" s="42"/>
      <c r="MCI21" s="42"/>
      <c r="MDH21" s="42"/>
      <c r="MEG21" s="42"/>
      <c r="MFF21" s="42"/>
      <c r="MGE21" s="42"/>
      <c r="MHD21" s="42"/>
      <c r="MIC21" s="42"/>
      <c r="MJB21" s="42"/>
      <c r="MKA21" s="42"/>
      <c r="MKZ21" s="42"/>
      <c r="MLY21" s="42"/>
      <c r="MMX21" s="42"/>
      <c r="MNW21" s="42"/>
      <c r="MOV21" s="42"/>
      <c r="MPU21" s="42"/>
      <c r="MQT21" s="42"/>
      <c r="MRS21" s="42"/>
      <c r="MSR21" s="42"/>
      <c r="MTQ21" s="42"/>
      <c r="MUP21" s="42"/>
      <c r="MVO21" s="42"/>
      <c r="MWN21" s="42"/>
      <c r="MXM21" s="42"/>
      <c r="MYL21" s="42"/>
      <c r="MZK21" s="42"/>
      <c r="NAJ21" s="42"/>
      <c r="NBI21" s="42"/>
      <c r="NCH21" s="42"/>
      <c r="NDG21" s="42"/>
      <c r="NEF21" s="42"/>
      <c r="NFE21" s="42"/>
      <c r="NGD21" s="42"/>
      <c r="NHC21" s="42"/>
      <c r="NIB21" s="42"/>
      <c r="NJA21" s="42"/>
      <c r="NJZ21" s="42"/>
      <c r="NKY21" s="42"/>
      <c r="NLX21" s="42"/>
      <c r="NMW21" s="42"/>
      <c r="NNV21" s="42"/>
      <c r="NOU21" s="42"/>
      <c r="NPT21" s="42"/>
      <c r="NQS21" s="42"/>
      <c r="NRR21" s="42"/>
      <c r="NSQ21" s="42"/>
      <c r="NTP21" s="42"/>
      <c r="NUO21" s="42"/>
      <c r="NVN21" s="42"/>
      <c r="NWM21" s="42"/>
      <c r="NXL21" s="42"/>
      <c r="NYK21" s="42"/>
      <c r="NZJ21" s="42"/>
      <c r="OAI21" s="42"/>
      <c r="OBH21" s="42"/>
      <c r="OCG21" s="42"/>
      <c r="ODF21" s="42"/>
      <c r="OEE21" s="42"/>
      <c r="OFD21" s="42"/>
      <c r="OGC21" s="42"/>
      <c r="OHB21" s="42"/>
      <c r="OIA21" s="42"/>
      <c r="OIZ21" s="42"/>
      <c r="OJY21" s="42"/>
      <c r="OKX21" s="42"/>
      <c r="OLW21" s="42"/>
      <c r="OMV21" s="42"/>
      <c r="ONU21" s="42"/>
      <c r="OOT21" s="42"/>
      <c r="OPS21" s="42"/>
      <c r="OQR21" s="42"/>
      <c r="ORQ21" s="42"/>
      <c r="OSP21" s="42"/>
      <c r="OTO21" s="42"/>
      <c r="OUN21" s="42"/>
      <c r="OVM21" s="42"/>
      <c r="OWL21" s="42"/>
      <c r="OXK21" s="42"/>
      <c r="OYJ21" s="42"/>
      <c r="OZI21" s="42"/>
      <c r="PAH21" s="42"/>
      <c r="PBG21" s="42"/>
      <c r="PCF21" s="42"/>
      <c r="PDE21" s="42"/>
      <c r="PED21" s="42"/>
      <c r="PFC21" s="42"/>
      <c r="PGB21" s="42"/>
      <c r="PHA21" s="42"/>
      <c r="PHZ21" s="42"/>
      <c r="PIY21" s="42"/>
      <c r="PJX21" s="42"/>
      <c r="PKW21" s="42"/>
      <c r="PLV21" s="42"/>
      <c r="PMU21" s="42"/>
      <c r="PNT21" s="42"/>
      <c r="POS21" s="42"/>
      <c r="PPR21" s="42"/>
      <c r="PQQ21" s="42"/>
      <c r="PRP21" s="42"/>
      <c r="PSO21" s="42"/>
      <c r="PTN21" s="42"/>
      <c r="PUM21" s="42"/>
      <c r="PVL21" s="42"/>
      <c r="PWK21" s="42"/>
      <c r="PXJ21" s="42"/>
      <c r="PYI21" s="42"/>
      <c r="PZH21" s="42"/>
      <c r="QAG21" s="42"/>
      <c r="QBF21" s="42"/>
      <c r="QCE21" s="42"/>
      <c r="QDD21" s="42"/>
      <c r="QEC21" s="42"/>
      <c r="QFB21" s="42"/>
      <c r="QGA21" s="42"/>
      <c r="QGZ21" s="42"/>
      <c r="QHY21" s="42"/>
      <c r="QIX21" s="42"/>
      <c r="QJW21" s="42"/>
      <c r="QKV21" s="42"/>
      <c r="QLU21" s="42"/>
      <c r="QMT21" s="42"/>
      <c r="QNS21" s="42"/>
      <c r="QOR21" s="42"/>
      <c r="QPQ21" s="42"/>
      <c r="QQP21" s="42"/>
      <c r="QRO21" s="42"/>
      <c r="QSN21" s="42"/>
      <c r="QTM21" s="42"/>
      <c r="QUL21" s="42"/>
      <c r="QVK21" s="42"/>
      <c r="QWJ21" s="42"/>
      <c r="QXI21" s="42"/>
      <c r="QYH21" s="42"/>
      <c r="QZG21" s="42"/>
      <c r="RAF21" s="42"/>
      <c r="RBE21" s="42"/>
      <c r="RCD21" s="42"/>
      <c r="RDC21" s="42"/>
      <c r="REB21" s="42"/>
      <c r="RFA21" s="42"/>
      <c r="RFZ21" s="42"/>
      <c r="RGY21" s="42"/>
      <c r="RHX21" s="42"/>
      <c r="RIW21" s="42"/>
      <c r="RJV21" s="42"/>
      <c r="RKU21" s="42"/>
      <c r="RLT21" s="42"/>
      <c r="RMS21" s="42"/>
      <c r="RNR21" s="42"/>
      <c r="ROQ21" s="42"/>
      <c r="RPP21" s="42"/>
      <c r="RQO21" s="42"/>
      <c r="RRN21" s="42"/>
      <c r="RSM21" s="42"/>
      <c r="RTL21" s="42"/>
      <c r="RUK21" s="42"/>
      <c r="RVJ21" s="42"/>
      <c r="RWI21" s="42"/>
      <c r="RXH21" s="42"/>
      <c r="RYG21" s="42"/>
      <c r="RZF21" s="42"/>
      <c r="SAE21" s="42"/>
      <c r="SBD21" s="42"/>
      <c r="SCC21" s="42"/>
      <c r="SDB21" s="42"/>
      <c r="SEA21" s="42"/>
      <c r="SEZ21" s="42"/>
      <c r="SFY21" s="42"/>
      <c r="SGX21" s="42"/>
      <c r="SHW21" s="42"/>
      <c r="SIV21" s="42"/>
      <c r="SJU21" s="42"/>
      <c r="SKT21" s="42"/>
      <c r="SLS21" s="42"/>
      <c r="SMR21" s="42"/>
      <c r="SNQ21" s="42"/>
      <c r="SOP21" s="42"/>
      <c r="SPO21" s="42"/>
      <c r="SQN21" s="42"/>
      <c r="SRM21" s="42"/>
      <c r="SSL21" s="42"/>
      <c r="STK21" s="42"/>
      <c r="SUJ21" s="42"/>
      <c r="SVI21" s="42"/>
      <c r="SWH21" s="42"/>
      <c r="SXG21" s="42"/>
      <c r="SYF21" s="42"/>
      <c r="SZE21" s="42"/>
      <c r="TAD21" s="42"/>
      <c r="TBC21" s="42"/>
      <c r="TCB21" s="42"/>
      <c r="TDA21" s="42"/>
      <c r="TDZ21" s="42"/>
      <c r="TEY21" s="42"/>
      <c r="TFX21" s="42"/>
      <c r="TGW21" s="42"/>
      <c r="THV21" s="42"/>
      <c r="TIU21" s="42"/>
      <c r="TJT21" s="42"/>
      <c r="TKS21" s="42"/>
      <c r="TLR21" s="42"/>
      <c r="TMQ21" s="42"/>
      <c r="TNP21" s="42"/>
      <c r="TOO21" s="42"/>
      <c r="TPN21" s="42"/>
      <c r="TQM21" s="42"/>
      <c r="TRL21" s="42"/>
      <c r="TSK21" s="42"/>
      <c r="TTJ21" s="42"/>
      <c r="TUI21" s="42"/>
      <c r="TVH21" s="42"/>
      <c r="TWG21" s="42"/>
      <c r="TXF21" s="42"/>
      <c r="TYE21" s="42"/>
      <c r="TZD21" s="42"/>
      <c r="UAC21" s="42"/>
      <c r="UBB21" s="42"/>
      <c r="UCA21" s="42"/>
      <c r="UCZ21" s="42"/>
      <c r="UDY21" s="42"/>
      <c r="UEX21" s="42"/>
      <c r="UFW21" s="42"/>
      <c r="UGV21" s="42"/>
      <c r="UHU21" s="42"/>
      <c r="UIT21" s="42"/>
      <c r="UJS21" s="42"/>
      <c r="UKR21" s="42"/>
      <c r="ULQ21" s="42"/>
      <c r="UMP21" s="42"/>
      <c r="UNO21" s="42"/>
      <c r="UON21" s="42"/>
      <c r="UPM21" s="42"/>
      <c r="UQL21" s="42"/>
      <c r="URK21" s="42"/>
      <c r="USJ21" s="42"/>
      <c r="UTI21" s="42"/>
      <c r="UUH21" s="42"/>
      <c r="UVG21" s="42"/>
      <c r="UWF21" s="42"/>
      <c r="UXE21" s="42"/>
      <c r="UYD21" s="42"/>
      <c r="UZC21" s="42"/>
      <c r="VAB21" s="42"/>
      <c r="VBA21" s="42"/>
      <c r="VBZ21" s="42"/>
      <c r="VCY21" s="42"/>
      <c r="VDX21" s="42"/>
      <c r="VEW21" s="42"/>
      <c r="VFV21" s="42"/>
      <c r="VGU21" s="42"/>
      <c r="VHT21" s="42"/>
      <c r="VIS21" s="42"/>
      <c r="VJR21" s="42"/>
      <c r="VKQ21" s="42"/>
      <c r="VLP21" s="42"/>
      <c r="VMO21" s="42"/>
      <c r="VNN21" s="42"/>
      <c r="VOM21" s="42"/>
      <c r="VPL21" s="42"/>
      <c r="VQK21" s="42"/>
      <c r="VRJ21" s="42"/>
      <c r="VSI21" s="42"/>
      <c r="VTH21" s="42"/>
      <c r="VUG21" s="42"/>
      <c r="VVF21" s="42"/>
      <c r="VWE21" s="42"/>
      <c r="VXD21" s="42"/>
      <c r="VYC21" s="42"/>
      <c r="VZB21" s="42"/>
      <c r="WAA21" s="42"/>
      <c r="WAZ21" s="42"/>
      <c r="WBY21" s="42"/>
      <c r="WCX21" s="42"/>
      <c r="WDW21" s="42"/>
      <c r="WEV21" s="42"/>
      <c r="WFU21" s="42"/>
      <c r="WGT21" s="42"/>
      <c r="WHS21" s="42"/>
      <c r="WIR21" s="42"/>
      <c r="WJQ21" s="42"/>
      <c r="WKP21" s="42"/>
      <c r="WLO21" s="42"/>
      <c r="WMN21" s="42"/>
      <c r="WNM21" s="42"/>
      <c r="WOL21" s="42"/>
      <c r="WPK21" s="42"/>
      <c r="WQJ21" s="42"/>
      <c r="WRI21" s="42"/>
      <c r="WSH21" s="42"/>
      <c r="WTG21" s="42"/>
      <c r="WUF21" s="42"/>
      <c r="WVE21" s="42"/>
      <c r="WWD21" s="42"/>
      <c r="WXC21" s="42"/>
      <c r="WYB21" s="42"/>
      <c r="WZA21" s="42"/>
      <c r="WZZ21" s="42"/>
      <c r="XAY21" s="42"/>
      <c r="XBX21" s="42"/>
      <c r="XCW21" s="42"/>
      <c r="XDV21" s="42"/>
      <c r="XEU21" s="42"/>
    </row>
    <row r="22" spans="1:1000 1025:2025 2050:3050 3075:4075 4100:5100 5125:6125 6150:7150 7175:8175 8200:9200 9225:10225 10250:11250 11275:12275 12300:13300 13325:14325 14350:15350 15375:16375" ht="13.5" hidden="1">
      <c r="A22" s="123" t="s">
        <v>44</v>
      </c>
      <c r="B22" s="72">
        <v>1.5</v>
      </c>
      <c r="C22" s="124">
        <v>0</v>
      </c>
      <c r="D22" s="124">
        <v>0</v>
      </c>
      <c r="E22" s="124">
        <v>0</v>
      </c>
      <c r="F22" s="124">
        <v>0</v>
      </c>
      <c r="G22" s="124">
        <v>0</v>
      </c>
      <c r="H22" s="124">
        <v>0</v>
      </c>
      <c r="I22" s="124">
        <v>0</v>
      </c>
      <c r="J22" s="124">
        <v>0</v>
      </c>
      <c r="K22" s="124">
        <v>0</v>
      </c>
      <c r="L22" s="124">
        <v>0</v>
      </c>
      <c r="M22" s="124">
        <v>0</v>
      </c>
      <c r="N22" s="124">
        <v>0</v>
      </c>
      <c r="O22" s="124">
        <v>0</v>
      </c>
      <c r="P22" s="124">
        <v>0</v>
      </c>
      <c r="Q22" s="124">
        <v>0</v>
      </c>
      <c r="R22" s="124">
        <v>0</v>
      </c>
      <c r="S22" s="124">
        <v>0</v>
      </c>
      <c r="T22" s="72">
        <v>4</v>
      </c>
      <c r="U22" s="72">
        <v>5.5</v>
      </c>
      <c r="V22" s="72">
        <v>2.5</v>
      </c>
      <c r="W22" s="72"/>
      <c r="X22" s="72">
        <v>1.5</v>
      </c>
      <c r="Y22" s="72"/>
      <c r="Z22" s="123">
        <v>2.5</v>
      </c>
      <c r="AA22" s="123">
        <v>4</v>
      </c>
      <c r="AB22" s="123">
        <v>5.5</v>
      </c>
      <c r="AC22" s="123"/>
      <c r="AD22" s="123"/>
    </row>
    <row r="23" spans="1:1000 1025:2025 2050:3050 3075:4075 4100:5100 5125:6125 6150:7150 7175:8175 8200:9200 9225:10225 10250:11250 11275:12275 12300:13300 13325:14325 14350:15350 15375:16375" ht="13.5" hidden="1">
      <c r="A23" s="123" t="s">
        <v>45</v>
      </c>
      <c r="B23" s="72">
        <v>4.5999999999999996</v>
      </c>
      <c r="C23" s="124">
        <v>0</v>
      </c>
      <c r="D23" s="124">
        <v>0</v>
      </c>
      <c r="E23" s="124">
        <v>0</v>
      </c>
      <c r="F23" s="124">
        <v>0</v>
      </c>
      <c r="G23" s="124">
        <v>0</v>
      </c>
      <c r="H23" s="124">
        <v>0</v>
      </c>
      <c r="I23" s="124">
        <v>0</v>
      </c>
      <c r="J23" s="124">
        <v>0</v>
      </c>
      <c r="K23" s="124">
        <v>0</v>
      </c>
      <c r="L23" s="124">
        <v>0</v>
      </c>
      <c r="M23" s="124">
        <v>0</v>
      </c>
      <c r="N23" s="124">
        <v>0</v>
      </c>
      <c r="O23" s="124">
        <v>0</v>
      </c>
      <c r="P23" s="124">
        <v>0</v>
      </c>
      <c r="Q23" s="124">
        <v>0</v>
      </c>
      <c r="R23" s="124">
        <v>0</v>
      </c>
      <c r="S23" s="124">
        <v>0</v>
      </c>
      <c r="T23" s="72">
        <v>4</v>
      </c>
      <c r="U23" s="72">
        <v>5.5</v>
      </c>
      <c r="V23" s="72">
        <v>2.5</v>
      </c>
      <c r="W23" s="72"/>
      <c r="X23" s="72">
        <v>4.5999999999999996</v>
      </c>
      <c r="Y23" s="72"/>
      <c r="Z23" s="123">
        <v>2.5</v>
      </c>
      <c r="AA23" s="123">
        <v>4</v>
      </c>
      <c r="AB23" s="123">
        <v>5.5</v>
      </c>
      <c r="AC23" s="123"/>
      <c r="AD23" s="123"/>
    </row>
    <row r="24" spans="1:1000 1025:2025 2050:3050 3075:4075 4100:5100 5125:6125 6150:7150 7175:8175 8200:9200 9225:10225 10250:11250 11275:12275 12300:13300 13325:14325 14350:15350 15375:16375" ht="16.5" hidden="1">
      <c r="A24" t="s">
        <v>46</v>
      </c>
      <c r="B24" s="125">
        <v>-0.1</v>
      </c>
      <c r="C24" s="120">
        <v>0</v>
      </c>
      <c r="D24" s="120">
        <v>0</v>
      </c>
      <c r="E24" s="120">
        <v>0</v>
      </c>
      <c r="F24" s="120">
        <v>0</v>
      </c>
      <c r="G24" s="120">
        <v>0</v>
      </c>
      <c r="H24" s="120">
        <v>0</v>
      </c>
      <c r="I24" s="120">
        <v>0</v>
      </c>
      <c r="J24" s="120">
        <v>0</v>
      </c>
      <c r="K24" s="120">
        <v>0</v>
      </c>
      <c r="L24" s="120">
        <v>0</v>
      </c>
      <c r="M24" s="120">
        <v>0</v>
      </c>
      <c r="N24" s="120">
        <v>0</v>
      </c>
      <c r="O24" s="120">
        <v>0</v>
      </c>
      <c r="P24" s="120">
        <v>0</v>
      </c>
      <c r="Q24" s="120">
        <v>0</v>
      </c>
      <c r="R24" s="120">
        <v>0</v>
      </c>
      <c r="S24" s="120">
        <v>0</v>
      </c>
      <c r="T24" s="120">
        <v>4</v>
      </c>
      <c r="U24">
        <v>5.5</v>
      </c>
      <c r="V24">
        <v>2.5</v>
      </c>
      <c r="W24" s="126"/>
      <c r="X24">
        <v>-0.1</v>
      </c>
      <c r="Y24" s="126"/>
      <c r="Z24" s="72">
        <v>2.5</v>
      </c>
      <c r="AA24" s="72">
        <v>4</v>
      </c>
      <c r="AB24" s="72">
        <v>5.5</v>
      </c>
      <c r="AC24" s="72"/>
      <c r="AD24" s="72"/>
    </row>
    <row r="25" spans="1:1000 1025:2025 2050:3050 3075:4075 4100:5100 5125:6125 6150:7150 7175:8175 8200:9200 9225:10225 10250:11250 11275:12275 12300:13300 13325:14325 14350:15350 15375:16375" ht="16.5" hidden="1">
      <c r="A25" t="s">
        <v>47</v>
      </c>
      <c r="B25" s="125">
        <v>1.1000000000000001</v>
      </c>
      <c r="C25" s="127">
        <v>0</v>
      </c>
      <c r="D25" s="127">
        <v>0</v>
      </c>
      <c r="E25" s="127">
        <v>0</v>
      </c>
      <c r="F25" s="127">
        <v>0</v>
      </c>
      <c r="G25" s="127">
        <v>0</v>
      </c>
      <c r="H25" s="127">
        <v>0</v>
      </c>
      <c r="I25" s="127">
        <v>0</v>
      </c>
      <c r="J25" s="127">
        <v>0</v>
      </c>
      <c r="K25" s="127">
        <v>0</v>
      </c>
      <c r="L25" s="127">
        <v>0</v>
      </c>
      <c r="M25" s="127">
        <v>0</v>
      </c>
      <c r="N25" s="127">
        <v>0</v>
      </c>
      <c r="O25" s="127">
        <v>0</v>
      </c>
      <c r="P25" s="127">
        <v>0</v>
      </c>
      <c r="Q25" s="127">
        <v>0</v>
      </c>
      <c r="R25" s="127">
        <v>0</v>
      </c>
      <c r="S25" s="127">
        <v>0</v>
      </c>
      <c r="T25" s="120">
        <v>4</v>
      </c>
      <c r="U25">
        <v>5.5</v>
      </c>
      <c r="V25">
        <v>2.5</v>
      </c>
      <c r="W25" s="126"/>
      <c r="X25">
        <v>1.1000000000000001</v>
      </c>
      <c r="Y25" s="126"/>
      <c r="Z25" s="72">
        <v>2.5</v>
      </c>
      <c r="AA25" s="72">
        <v>4</v>
      </c>
      <c r="AB25" s="72">
        <v>5.5</v>
      </c>
      <c r="AC25" s="72"/>
      <c r="AD25" s="72"/>
    </row>
    <row r="26" spans="1:1000 1025:2025 2050:3050 3075:4075 4100:5100 5125:6125 6150:7150 7175:8175 8200:9200 9225:10225 10250:11250 11275:12275 12300:13300 13325:14325 14350:15350 15375:16375" ht="16.5" hidden="1">
      <c r="A26" t="s">
        <v>48</v>
      </c>
      <c r="B26" s="125">
        <v>1</v>
      </c>
      <c r="C26" s="125">
        <v>0</v>
      </c>
      <c r="D26" s="125">
        <v>0</v>
      </c>
      <c r="E26" s="125">
        <v>0</v>
      </c>
      <c r="F26" s="125">
        <v>0</v>
      </c>
      <c r="G26" s="125">
        <v>0</v>
      </c>
      <c r="H26" s="125">
        <v>0</v>
      </c>
      <c r="I26" s="125">
        <v>0</v>
      </c>
      <c r="J26" s="125">
        <v>0</v>
      </c>
      <c r="K26" s="125">
        <v>0</v>
      </c>
      <c r="L26" s="125">
        <v>0</v>
      </c>
      <c r="M26" s="125">
        <v>0</v>
      </c>
      <c r="N26" s="125">
        <v>0</v>
      </c>
      <c r="O26" s="125">
        <v>0</v>
      </c>
      <c r="P26" s="125">
        <v>0</v>
      </c>
      <c r="Q26" s="125">
        <v>0</v>
      </c>
      <c r="R26" s="125">
        <v>0</v>
      </c>
      <c r="S26" s="125">
        <v>0</v>
      </c>
      <c r="T26" s="120">
        <v>4</v>
      </c>
      <c r="U26">
        <v>5.5</v>
      </c>
      <c r="V26">
        <v>2.5</v>
      </c>
      <c r="W26" s="126"/>
      <c r="X26">
        <v>1</v>
      </c>
      <c r="Y26" s="126"/>
      <c r="Z26" s="72">
        <v>2.5</v>
      </c>
      <c r="AA26" s="72">
        <v>4</v>
      </c>
      <c r="AB26" s="72">
        <v>5.5</v>
      </c>
      <c r="AC26" s="72"/>
      <c r="AD26" s="72"/>
    </row>
    <row r="27" spans="1:1000 1025:2025 2050:3050 3075:4075 4100:5100 5125:6125 6150:7150 7175:8175 8200:9200 9225:10225 10250:11250 11275:12275 12300:13300 13325:14325 14350:15350 15375:16375" ht="16.5" hidden="1">
      <c r="A27" t="s">
        <v>49</v>
      </c>
      <c r="B27" s="125">
        <v>2.6</v>
      </c>
      <c r="C27" s="125">
        <v>0</v>
      </c>
      <c r="D27" s="125">
        <v>0</v>
      </c>
      <c r="E27" s="125">
        <v>0</v>
      </c>
      <c r="F27" s="125">
        <v>0</v>
      </c>
      <c r="G27" s="125">
        <v>0</v>
      </c>
      <c r="H27" s="125">
        <v>0</v>
      </c>
      <c r="I27" s="125">
        <v>0</v>
      </c>
      <c r="J27" s="125">
        <v>0</v>
      </c>
      <c r="K27" s="125">
        <v>0</v>
      </c>
      <c r="L27" s="125">
        <v>0</v>
      </c>
      <c r="M27" s="125">
        <v>0</v>
      </c>
      <c r="N27" s="125">
        <v>0</v>
      </c>
      <c r="O27" s="125">
        <v>0</v>
      </c>
      <c r="P27" s="125">
        <v>0</v>
      </c>
      <c r="Q27" s="125">
        <v>0</v>
      </c>
      <c r="R27" s="125">
        <v>0</v>
      </c>
      <c r="S27" s="125">
        <v>0</v>
      </c>
      <c r="T27" s="120">
        <v>4</v>
      </c>
      <c r="U27">
        <v>5.5</v>
      </c>
      <c r="V27">
        <v>2.5</v>
      </c>
      <c r="W27" s="126"/>
      <c r="X27">
        <v>2.6</v>
      </c>
      <c r="Y27" s="126"/>
      <c r="Z27" s="72">
        <v>2.5</v>
      </c>
      <c r="AA27" s="72">
        <v>4</v>
      </c>
      <c r="AB27" s="72">
        <v>5.5</v>
      </c>
      <c r="AC27" s="72"/>
      <c r="AD27" s="72"/>
    </row>
    <row r="28" spans="1:1000 1025:2025 2050:3050 3075:4075 4100:5100 5125:6125 6150:7150 7175:8175 8200:9200 9225:10225 10250:11250 11275:12275 12300:13300 13325:14325 14350:15350 15375:16375" ht="16.5" hidden="1">
      <c r="A28" t="s">
        <v>50</v>
      </c>
      <c r="B28" s="125">
        <v>3.7</v>
      </c>
      <c r="C28" s="125">
        <v>0</v>
      </c>
      <c r="D28" s="125">
        <v>0</v>
      </c>
      <c r="E28" s="125">
        <v>0</v>
      </c>
      <c r="F28" s="125">
        <v>0</v>
      </c>
      <c r="G28" s="125">
        <v>0</v>
      </c>
      <c r="H28" s="125">
        <v>0</v>
      </c>
      <c r="I28" s="125">
        <v>0</v>
      </c>
      <c r="J28" s="125">
        <v>0</v>
      </c>
      <c r="K28" s="125">
        <v>0</v>
      </c>
      <c r="L28" s="125">
        <v>0</v>
      </c>
      <c r="M28" s="125">
        <v>0</v>
      </c>
      <c r="N28" s="125">
        <v>0</v>
      </c>
      <c r="O28" s="125">
        <v>0</v>
      </c>
      <c r="P28" s="125">
        <v>0</v>
      </c>
      <c r="Q28" s="125">
        <v>0</v>
      </c>
      <c r="R28" s="125">
        <v>0</v>
      </c>
      <c r="S28" s="125">
        <v>0</v>
      </c>
      <c r="T28" s="120">
        <v>4</v>
      </c>
      <c r="U28">
        <v>5.5</v>
      </c>
      <c r="V28">
        <v>2.5</v>
      </c>
      <c r="W28"/>
      <c r="X28">
        <v>3.7</v>
      </c>
      <c r="Y28" s="126"/>
      <c r="Z28" s="72">
        <v>2.5</v>
      </c>
      <c r="AA28" s="72">
        <v>4</v>
      </c>
      <c r="AB28" s="72">
        <v>5.5</v>
      </c>
      <c r="AC28" s="72"/>
      <c r="AD28" s="72"/>
    </row>
    <row r="29" spans="1:1000 1025:2025 2050:3050 3075:4075 4100:5100 5125:6125 6150:7150 7175:8175 8200:9200 9225:10225 10250:11250 11275:12275 12300:13300 13325:14325 14350:15350 15375:16375" ht="16.5" hidden="1">
      <c r="A29" t="s">
        <v>51</v>
      </c>
      <c r="B29" s="128">
        <v>0.9</v>
      </c>
      <c r="C29" s="125">
        <v>0</v>
      </c>
      <c r="D29" s="125">
        <v>0</v>
      </c>
      <c r="E29" s="125">
        <v>0</v>
      </c>
      <c r="F29" s="125">
        <v>0</v>
      </c>
      <c r="G29" s="125">
        <v>0</v>
      </c>
      <c r="H29" s="125">
        <v>0</v>
      </c>
      <c r="I29" s="125">
        <v>0</v>
      </c>
      <c r="J29" s="125">
        <v>0</v>
      </c>
      <c r="K29" s="125">
        <v>0</v>
      </c>
      <c r="L29" s="125">
        <v>0</v>
      </c>
      <c r="M29" s="125">
        <v>0</v>
      </c>
      <c r="N29" s="125">
        <v>0</v>
      </c>
      <c r="O29" s="125">
        <v>0</v>
      </c>
      <c r="P29" s="125">
        <v>0</v>
      </c>
      <c r="Q29" s="125">
        <v>0</v>
      </c>
      <c r="R29" s="125">
        <v>0</v>
      </c>
      <c r="S29" s="125">
        <v>0</v>
      </c>
      <c r="T29" s="120">
        <v>4</v>
      </c>
      <c r="U29">
        <v>5.5</v>
      </c>
      <c r="V29">
        <v>2.5</v>
      </c>
      <c r="W29" s="26"/>
      <c r="X29" s="26">
        <v>0.9</v>
      </c>
      <c r="Y29" s="126"/>
      <c r="Z29" s="72">
        <v>2.5</v>
      </c>
      <c r="AA29" s="72">
        <v>4</v>
      </c>
      <c r="AB29" s="72">
        <v>5.5</v>
      </c>
      <c r="AC29" s="72"/>
      <c r="AD29" s="72"/>
    </row>
    <row r="30" spans="1:1000 1025:2025 2050:3050 3075:4075 4100:5100 5125:6125 6150:7150 7175:8175 8200:9200 9225:10225 10250:11250 11275:12275 12300:13300 13325:14325 14350:15350 15375:16375" ht="16.5" hidden="1">
      <c r="A30" t="s">
        <v>52</v>
      </c>
      <c r="B30" s="128">
        <v>3.5</v>
      </c>
      <c r="C30" s="125">
        <v>0</v>
      </c>
      <c r="D30" s="125">
        <v>0</v>
      </c>
      <c r="E30" s="125">
        <v>0</v>
      </c>
      <c r="F30" s="125">
        <v>0</v>
      </c>
      <c r="G30" s="125">
        <v>0</v>
      </c>
      <c r="H30" s="125">
        <v>0</v>
      </c>
      <c r="I30" s="125">
        <v>0</v>
      </c>
      <c r="J30" s="125">
        <v>0</v>
      </c>
      <c r="K30" s="125">
        <v>0</v>
      </c>
      <c r="L30" s="125">
        <v>0</v>
      </c>
      <c r="M30" s="125">
        <v>0</v>
      </c>
      <c r="N30" s="125">
        <v>0</v>
      </c>
      <c r="O30" s="125">
        <v>0</v>
      </c>
      <c r="P30" s="125">
        <v>0</v>
      </c>
      <c r="Q30" s="125">
        <v>0</v>
      </c>
      <c r="R30" s="125">
        <v>0</v>
      </c>
      <c r="S30" s="125">
        <v>0</v>
      </c>
      <c r="T30" s="120">
        <v>4</v>
      </c>
      <c r="U30">
        <v>5.5</v>
      </c>
      <c r="V30">
        <v>2.5</v>
      </c>
      <c r="W30" s="26"/>
      <c r="X30">
        <v>3.5</v>
      </c>
      <c r="Y30" s="126"/>
      <c r="Z30" s="72">
        <v>2.5</v>
      </c>
      <c r="AA30" s="72">
        <v>4</v>
      </c>
      <c r="AB30" s="72">
        <v>5.5</v>
      </c>
      <c r="AC30" s="72"/>
      <c r="AD30" s="72"/>
    </row>
    <row r="31" spans="1:1000 1025:2025 2050:3050 3075:4075 4100:5100 5125:6125 6150:7150 7175:8175 8200:9200 9225:10225 10250:11250 11275:12275 12300:13300 13325:14325 14350:15350 15375:16375" ht="16.5" hidden="1">
      <c r="A31" t="s">
        <v>53</v>
      </c>
      <c r="B31" s="128">
        <v>1.8</v>
      </c>
      <c r="C31" s="125">
        <v>0</v>
      </c>
      <c r="D31" s="125">
        <v>0</v>
      </c>
      <c r="E31" s="125">
        <v>0</v>
      </c>
      <c r="F31" s="125">
        <v>0</v>
      </c>
      <c r="G31" s="125">
        <v>0</v>
      </c>
      <c r="H31" s="125">
        <v>0</v>
      </c>
      <c r="I31" s="125">
        <v>0</v>
      </c>
      <c r="J31" s="125">
        <v>0</v>
      </c>
      <c r="K31" s="125">
        <v>0</v>
      </c>
      <c r="L31" s="125">
        <v>0</v>
      </c>
      <c r="M31" s="125">
        <v>0</v>
      </c>
      <c r="N31" s="125">
        <v>0</v>
      </c>
      <c r="O31" s="125">
        <v>0</v>
      </c>
      <c r="P31" s="125">
        <v>0</v>
      </c>
      <c r="Q31" s="125">
        <v>0</v>
      </c>
      <c r="R31" s="125">
        <v>0</v>
      </c>
      <c r="S31" s="125">
        <v>0</v>
      </c>
      <c r="T31" s="120">
        <v>4</v>
      </c>
      <c r="U31">
        <v>5.5</v>
      </c>
      <c r="V31">
        <v>2.5</v>
      </c>
      <c r="W31" s="26"/>
      <c r="X31">
        <v>1.8</v>
      </c>
      <c r="Y31" s="126"/>
      <c r="Z31" s="72">
        <v>2.5</v>
      </c>
      <c r="AA31" s="72">
        <v>4</v>
      </c>
      <c r="AB31" s="72">
        <v>5.5</v>
      </c>
      <c r="AC31" s="72"/>
      <c r="AD31" s="72"/>
    </row>
    <row r="32" spans="1:1000 1025:2025 2050:3050 3075:4075 4100:5100 5125:6125 6150:7150 7175:8175 8200:9200 9225:10225 10250:11250 11275:12275 12300:13300 13325:14325 14350:15350 15375:16375" ht="16.5" hidden="1">
      <c r="A32" t="s">
        <v>54</v>
      </c>
      <c r="B32" s="128">
        <v>1.9</v>
      </c>
      <c r="C32" s="125">
        <v>0</v>
      </c>
      <c r="D32" s="125">
        <v>0</v>
      </c>
      <c r="E32" s="125">
        <v>0</v>
      </c>
      <c r="F32" s="125">
        <v>0</v>
      </c>
      <c r="G32" s="125">
        <v>0</v>
      </c>
      <c r="H32" s="125">
        <v>0</v>
      </c>
      <c r="I32" s="125">
        <v>0</v>
      </c>
      <c r="J32" s="125">
        <v>0</v>
      </c>
      <c r="K32" s="125">
        <v>0</v>
      </c>
      <c r="L32" s="125">
        <v>0</v>
      </c>
      <c r="M32" s="125">
        <v>0</v>
      </c>
      <c r="N32" s="125">
        <v>0</v>
      </c>
      <c r="O32" s="125">
        <v>0</v>
      </c>
      <c r="P32" s="125">
        <v>0</v>
      </c>
      <c r="Q32" s="125">
        <v>0</v>
      </c>
      <c r="R32" s="125">
        <v>0</v>
      </c>
      <c r="S32" s="125">
        <v>0</v>
      </c>
      <c r="T32" s="120">
        <v>4</v>
      </c>
      <c r="U32">
        <v>5.5</v>
      </c>
      <c r="V32">
        <v>2.5</v>
      </c>
      <c r="W32"/>
      <c r="X32">
        <v>1.9</v>
      </c>
      <c r="Y32" s="126"/>
      <c r="Z32" s="72">
        <v>2.5</v>
      </c>
      <c r="AA32" s="72">
        <v>4</v>
      </c>
      <c r="AB32" s="72">
        <v>5.5</v>
      </c>
      <c r="AC32" s="72"/>
      <c r="AD32" s="72"/>
    </row>
    <row r="33" spans="1:30" ht="16.5" hidden="1">
      <c r="A33" t="s">
        <v>55</v>
      </c>
      <c r="B33" s="128">
        <v>2.5</v>
      </c>
      <c r="C33" s="125">
        <v>0</v>
      </c>
      <c r="D33" s="125">
        <v>0</v>
      </c>
      <c r="E33" s="125">
        <v>0</v>
      </c>
      <c r="F33" s="125">
        <v>0</v>
      </c>
      <c r="G33" s="125">
        <v>0</v>
      </c>
      <c r="H33" s="125">
        <v>0</v>
      </c>
      <c r="I33" s="125">
        <v>0</v>
      </c>
      <c r="J33" s="125">
        <v>0</v>
      </c>
      <c r="K33" s="125">
        <v>0</v>
      </c>
      <c r="L33" s="125">
        <v>0</v>
      </c>
      <c r="M33" s="125">
        <v>0</v>
      </c>
      <c r="N33" s="125">
        <v>0</v>
      </c>
      <c r="O33" s="125">
        <v>0</v>
      </c>
      <c r="P33" s="125">
        <v>0</v>
      </c>
      <c r="Q33" s="125">
        <v>0</v>
      </c>
      <c r="R33" s="125">
        <v>0</v>
      </c>
      <c r="S33" s="125">
        <v>0</v>
      </c>
      <c r="T33" s="120">
        <v>4</v>
      </c>
      <c r="U33">
        <v>5.5</v>
      </c>
      <c r="V33">
        <v>2.5</v>
      </c>
      <c r="W33"/>
      <c r="X33">
        <v>2.5</v>
      </c>
      <c r="Y33"/>
      <c r="Z33" s="72">
        <v>2.5</v>
      </c>
      <c r="AA33" s="72">
        <v>4</v>
      </c>
      <c r="AB33" s="72">
        <v>5.5</v>
      </c>
      <c r="AC33" s="72"/>
      <c r="AD33" s="72"/>
    </row>
    <row r="34" spans="1:30" ht="16.5" hidden="1">
      <c r="A34" t="s">
        <v>56</v>
      </c>
      <c r="B34" s="128">
        <v>0.5</v>
      </c>
      <c r="C34" s="125">
        <v>0</v>
      </c>
      <c r="D34" s="125">
        <v>0</v>
      </c>
      <c r="E34" s="125">
        <v>0</v>
      </c>
      <c r="F34" s="125">
        <v>0</v>
      </c>
      <c r="G34" s="125">
        <v>0</v>
      </c>
      <c r="H34" s="125">
        <v>0</v>
      </c>
      <c r="I34" s="125">
        <v>0</v>
      </c>
      <c r="J34" s="125">
        <v>0</v>
      </c>
      <c r="K34" s="125">
        <v>0</v>
      </c>
      <c r="L34" s="125">
        <v>0</v>
      </c>
      <c r="M34" s="125">
        <v>0</v>
      </c>
      <c r="N34" s="125">
        <v>0</v>
      </c>
      <c r="O34" s="125">
        <v>0</v>
      </c>
      <c r="P34" s="125">
        <v>0</v>
      </c>
      <c r="Q34" s="125">
        <v>0</v>
      </c>
      <c r="R34" s="125">
        <v>0</v>
      </c>
      <c r="S34" s="125">
        <v>0</v>
      </c>
      <c r="T34" s="120">
        <v>4</v>
      </c>
      <c r="U34">
        <v>5.5</v>
      </c>
      <c r="V34">
        <v>2.5</v>
      </c>
      <c r="W34" s="26"/>
      <c r="X34" s="26">
        <v>0.5</v>
      </c>
      <c r="Y34" s="26"/>
      <c r="Z34" s="72">
        <v>2.5</v>
      </c>
      <c r="AA34" s="72">
        <v>4</v>
      </c>
      <c r="AB34" s="72">
        <v>5.5</v>
      </c>
      <c r="AC34" s="72"/>
      <c r="AD34" s="72"/>
    </row>
    <row r="35" spans="1:30" ht="16.5" hidden="1">
      <c r="A35" t="s">
        <v>57</v>
      </c>
      <c r="B35" s="128">
        <v>0.7</v>
      </c>
      <c r="C35" s="125">
        <v>0</v>
      </c>
      <c r="D35" s="125">
        <v>0</v>
      </c>
      <c r="E35" s="125">
        <v>0</v>
      </c>
      <c r="F35" s="125">
        <v>0</v>
      </c>
      <c r="G35" s="125">
        <v>0</v>
      </c>
      <c r="H35" s="125">
        <v>0</v>
      </c>
      <c r="I35" s="125">
        <v>0</v>
      </c>
      <c r="J35" s="125">
        <v>0</v>
      </c>
      <c r="K35" s="125">
        <v>0</v>
      </c>
      <c r="L35" s="125">
        <v>0</v>
      </c>
      <c r="M35" s="125">
        <v>0</v>
      </c>
      <c r="N35" s="125">
        <v>0</v>
      </c>
      <c r="O35" s="125">
        <v>0</v>
      </c>
      <c r="P35" s="125">
        <v>0</v>
      </c>
      <c r="Q35" s="125">
        <v>0</v>
      </c>
      <c r="R35" s="125">
        <v>0</v>
      </c>
      <c r="S35" s="125">
        <v>0</v>
      </c>
      <c r="T35" s="120">
        <v>4</v>
      </c>
      <c r="U35">
        <v>5.5</v>
      </c>
      <c r="V35">
        <v>2.5</v>
      </c>
      <c r="W35" s="26"/>
      <c r="X35" s="26">
        <v>0.7</v>
      </c>
      <c r="Y35" s="26"/>
      <c r="Z35" s="72">
        <v>2.5</v>
      </c>
      <c r="AA35" s="72">
        <v>4</v>
      </c>
      <c r="AB35" s="72">
        <v>5.5</v>
      </c>
      <c r="AC35" s="72"/>
      <c r="AD35" s="72"/>
    </row>
    <row r="36" spans="1:30" ht="16.5">
      <c r="A36" t="s">
        <v>58</v>
      </c>
      <c r="B36" s="128">
        <v>-0.1</v>
      </c>
      <c r="C36" s="125">
        <v>0</v>
      </c>
      <c r="D36" s="125">
        <v>0</v>
      </c>
      <c r="E36" s="125">
        <v>0</v>
      </c>
      <c r="F36" s="125">
        <v>0</v>
      </c>
      <c r="G36" s="125">
        <v>0</v>
      </c>
      <c r="H36" s="125">
        <v>0</v>
      </c>
      <c r="I36" s="125">
        <v>0</v>
      </c>
      <c r="J36" s="125">
        <v>0</v>
      </c>
      <c r="K36" s="125">
        <v>0</v>
      </c>
      <c r="L36" s="125">
        <v>0</v>
      </c>
      <c r="M36" s="125">
        <v>0</v>
      </c>
      <c r="N36" s="125">
        <v>0</v>
      </c>
      <c r="O36" s="125">
        <v>0</v>
      </c>
      <c r="P36" s="125">
        <v>0</v>
      </c>
      <c r="Q36" s="125">
        <v>0</v>
      </c>
      <c r="R36" s="125">
        <v>0</v>
      </c>
      <c r="S36" s="125">
        <v>0</v>
      </c>
      <c r="T36" s="120">
        <v>4</v>
      </c>
      <c r="U36">
        <v>5.5</v>
      </c>
      <c r="V36">
        <v>2.5</v>
      </c>
      <c r="W36" s="26"/>
      <c r="X36" s="26">
        <v>-0.1</v>
      </c>
      <c r="Y36" s="26"/>
      <c r="Z36" s="72">
        <v>2.5</v>
      </c>
      <c r="AA36" s="72">
        <v>4</v>
      </c>
      <c r="AB36" s="72">
        <v>5.5</v>
      </c>
      <c r="AC36" s="72"/>
      <c r="AD36" s="72"/>
    </row>
    <row r="37" spans="1:30" ht="16.5">
      <c r="A37" t="s">
        <v>59</v>
      </c>
      <c r="B37" s="128">
        <v>1.7</v>
      </c>
      <c r="C37" s="129">
        <v>0</v>
      </c>
      <c r="D37" s="129">
        <v>0</v>
      </c>
      <c r="E37" s="129">
        <v>0</v>
      </c>
      <c r="F37" s="129">
        <v>0</v>
      </c>
      <c r="G37" s="129">
        <v>0</v>
      </c>
      <c r="H37" s="129">
        <v>0</v>
      </c>
      <c r="I37" s="129">
        <v>0</v>
      </c>
      <c r="J37" s="129">
        <v>0</v>
      </c>
      <c r="K37" s="129">
        <v>0</v>
      </c>
      <c r="L37" s="129">
        <v>0</v>
      </c>
      <c r="M37" s="129">
        <v>0</v>
      </c>
      <c r="N37" s="129">
        <v>0</v>
      </c>
      <c r="O37" s="129">
        <v>0</v>
      </c>
      <c r="P37" s="129">
        <v>0</v>
      </c>
      <c r="Q37" s="129">
        <v>0</v>
      </c>
      <c r="R37" s="129">
        <v>0</v>
      </c>
      <c r="S37" s="129">
        <v>0</v>
      </c>
      <c r="T37" s="120">
        <v>4</v>
      </c>
      <c r="U37">
        <v>5.5</v>
      </c>
      <c r="V37">
        <v>2.5</v>
      </c>
      <c r="W37" s="26"/>
      <c r="X37" s="26">
        <v>1.7</v>
      </c>
      <c r="Y37" s="26"/>
      <c r="Z37" s="72">
        <v>2.5</v>
      </c>
      <c r="AA37" s="72">
        <v>4</v>
      </c>
      <c r="AB37" s="72">
        <v>5.5</v>
      </c>
      <c r="AC37" s="72"/>
      <c r="AD37" s="72"/>
    </row>
    <row r="38" spans="1:30" ht="16.5">
      <c r="A38" t="s">
        <v>60</v>
      </c>
      <c r="B38" s="128">
        <v>1.4</v>
      </c>
      <c r="C38" s="129">
        <v>0</v>
      </c>
      <c r="D38" s="129">
        <v>0</v>
      </c>
      <c r="E38" s="129">
        <v>0</v>
      </c>
      <c r="F38" s="129">
        <v>0</v>
      </c>
      <c r="G38" s="129">
        <v>0</v>
      </c>
      <c r="H38" s="129">
        <v>0</v>
      </c>
      <c r="I38" s="129">
        <v>0</v>
      </c>
      <c r="J38" s="129">
        <v>0</v>
      </c>
      <c r="K38" s="129">
        <v>0</v>
      </c>
      <c r="L38" s="129">
        <v>0</v>
      </c>
      <c r="M38" s="129">
        <v>0</v>
      </c>
      <c r="N38" s="129">
        <v>0</v>
      </c>
      <c r="O38" s="129">
        <v>0</v>
      </c>
      <c r="P38" s="129">
        <v>0</v>
      </c>
      <c r="Q38" s="129">
        <v>0</v>
      </c>
      <c r="R38" s="129">
        <v>0</v>
      </c>
      <c r="S38" s="129">
        <v>0</v>
      </c>
      <c r="T38" s="120">
        <v>4</v>
      </c>
      <c r="U38">
        <v>5.5</v>
      </c>
      <c r="V38">
        <v>2.5</v>
      </c>
      <c r="W38" s="126"/>
      <c r="X38" s="126">
        <v>1.4</v>
      </c>
      <c r="Y38" s="126"/>
      <c r="Z38" s="72">
        <v>2.5</v>
      </c>
      <c r="AA38" s="72">
        <v>4</v>
      </c>
      <c r="AB38" s="72">
        <v>5.5</v>
      </c>
      <c r="AC38" s="72"/>
      <c r="AD38" s="72"/>
    </row>
    <row r="39" spans="1:30" ht="16.5">
      <c r="A39" t="s">
        <v>61</v>
      </c>
      <c r="B39" s="128">
        <v>3.6</v>
      </c>
      <c r="C39" s="129">
        <v>0</v>
      </c>
      <c r="D39" s="129">
        <v>0</v>
      </c>
      <c r="E39" s="129">
        <v>0</v>
      </c>
      <c r="F39" s="129">
        <v>0</v>
      </c>
      <c r="G39" s="129">
        <v>0</v>
      </c>
      <c r="H39" s="129">
        <v>0</v>
      </c>
      <c r="I39" s="129">
        <v>0</v>
      </c>
      <c r="J39" s="129">
        <v>0</v>
      </c>
      <c r="K39" s="129">
        <v>0</v>
      </c>
      <c r="L39" s="129">
        <v>0</v>
      </c>
      <c r="M39" s="129">
        <v>0</v>
      </c>
      <c r="N39" s="129">
        <v>0</v>
      </c>
      <c r="O39" s="129">
        <v>0</v>
      </c>
      <c r="P39" s="129">
        <v>0</v>
      </c>
      <c r="Q39" s="129">
        <v>0</v>
      </c>
      <c r="R39" s="129">
        <v>0</v>
      </c>
      <c r="S39" s="129">
        <v>0</v>
      </c>
      <c r="T39" s="120">
        <v>4</v>
      </c>
      <c r="U39">
        <v>5.5</v>
      </c>
      <c r="V39">
        <v>2.5</v>
      </c>
      <c r="W39" s="126"/>
      <c r="X39" s="126">
        <v>3.6</v>
      </c>
      <c r="Y39" s="126"/>
      <c r="Z39" s="72">
        <v>2.5</v>
      </c>
      <c r="AA39" s="72">
        <v>4</v>
      </c>
      <c r="AB39" s="72">
        <v>5.5</v>
      </c>
      <c r="AC39" s="72"/>
      <c r="AD39" s="72"/>
    </row>
    <row r="40" spans="1:30" ht="16.5">
      <c r="A40" t="s">
        <v>62</v>
      </c>
      <c r="B40" s="128">
        <v>5.8</v>
      </c>
      <c r="C40" s="129">
        <v>0</v>
      </c>
      <c r="D40" s="129">
        <v>0</v>
      </c>
      <c r="E40" s="129">
        <v>0</v>
      </c>
      <c r="F40" s="129">
        <v>0</v>
      </c>
      <c r="G40" s="129">
        <v>0</v>
      </c>
      <c r="H40" s="129">
        <v>0</v>
      </c>
      <c r="I40" s="129">
        <v>0</v>
      </c>
      <c r="J40" s="129">
        <v>0</v>
      </c>
      <c r="K40" s="129">
        <v>0</v>
      </c>
      <c r="L40" s="129">
        <v>0</v>
      </c>
      <c r="M40" s="129">
        <v>0</v>
      </c>
      <c r="N40" s="129">
        <v>0</v>
      </c>
      <c r="O40" s="129">
        <v>0</v>
      </c>
      <c r="P40" s="129">
        <v>0</v>
      </c>
      <c r="Q40" s="129">
        <v>0</v>
      </c>
      <c r="R40" s="129">
        <v>0</v>
      </c>
      <c r="S40" s="129">
        <v>0</v>
      </c>
      <c r="T40" s="120">
        <v>4</v>
      </c>
      <c r="U40">
        <v>5.5</v>
      </c>
      <c r="V40">
        <v>2.5</v>
      </c>
      <c r="W40" s="126"/>
      <c r="X40" s="126">
        <v>5.7</v>
      </c>
      <c r="Y40" s="126"/>
      <c r="Z40" s="72">
        <v>2.5</v>
      </c>
      <c r="AA40" s="72">
        <v>4</v>
      </c>
      <c r="AB40" s="72">
        <v>5.5</v>
      </c>
      <c r="AC40" s="72"/>
      <c r="AD40" s="72"/>
    </row>
    <row r="41" spans="1:30" ht="16.5">
      <c r="A41" t="s">
        <v>63</v>
      </c>
      <c r="B41" s="128">
        <v>6.5</v>
      </c>
      <c r="C41" s="129">
        <v>0</v>
      </c>
      <c r="D41" s="129">
        <v>0</v>
      </c>
      <c r="E41" s="129">
        <v>0</v>
      </c>
      <c r="F41" s="129">
        <v>0</v>
      </c>
      <c r="G41" s="129">
        <v>0</v>
      </c>
      <c r="H41" s="129">
        <v>0</v>
      </c>
      <c r="I41" s="129">
        <v>0</v>
      </c>
      <c r="J41" s="129">
        <v>0</v>
      </c>
      <c r="K41" s="129">
        <v>0</v>
      </c>
      <c r="L41" s="129">
        <v>0</v>
      </c>
      <c r="M41" s="129">
        <v>0</v>
      </c>
      <c r="N41" s="129">
        <v>0</v>
      </c>
      <c r="O41" s="129">
        <v>0</v>
      </c>
      <c r="P41" s="129">
        <v>0</v>
      </c>
      <c r="Q41" s="129">
        <v>0</v>
      </c>
      <c r="R41" s="129">
        <v>0</v>
      </c>
      <c r="S41" s="129">
        <v>0</v>
      </c>
      <c r="T41" s="120">
        <v>4</v>
      </c>
      <c r="U41">
        <v>5.5</v>
      </c>
      <c r="V41">
        <v>2.5</v>
      </c>
      <c r="W41" s="126"/>
      <c r="X41" s="126">
        <v>6.5</v>
      </c>
      <c r="Y41" s="126"/>
      <c r="Z41" s="72">
        <v>2.5</v>
      </c>
      <c r="AA41" s="72">
        <v>4</v>
      </c>
      <c r="AB41" s="72">
        <v>5.5</v>
      </c>
      <c r="AC41" s="72"/>
      <c r="AD41" s="72"/>
    </row>
    <row r="42" spans="1:30" ht="16.5">
      <c r="A42" t="s">
        <v>64</v>
      </c>
      <c r="B42" s="128">
        <v>8.9</v>
      </c>
      <c r="C42" s="129">
        <v>0</v>
      </c>
      <c r="D42" s="129">
        <v>0</v>
      </c>
      <c r="E42" s="129">
        <v>0</v>
      </c>
      <c r="F42" s="129">
        <v>0</v>
      </c>
      <c r="G42" s="129">
        <v>0</v>
      </c>
      <c r="H42" s="129">
        <v>0</v>
      </c>
      <c r="I42" s="129">
        <v>0</v>
      </c>
      <c r="J42" s="129">
        <v>0</v>
      </c>
      <c r="K42" s="129">
        <v>0</v>
      </c>
      <c r="L42" s="129">
        <v>0</v>
      </c>
      <c r="M42" s="129">
        <v>0</v>
      </c>
      <c r="N42" s="129">
        <v>0</v>
      </c>
      <c r="O42" s="129">
        <v>0</v>
      </c>
      <c r="P42" s="129">
        <v>0</v>
      </c>
      <c r="Q42" s="129">
        <v>0</v>
      </c>
      <c r="R42" s="129">
        <v>0</v>
      </c>
      <c r="S42" s="129">
        <v>0</v>
      </c>
      <c r="T42" s="120">
        <v>4</v>
      </c>
      <c r="U42">
        <v>5.5</v>
      </c>
      <c r="V42">
        <v>2.5</v>
      </c>
      <c r="W42" s="126"/>
      <c r="X42" s="126">
        <v>8.9</v>
      </c>
      <c r="Y42" s="126"/>
      <c r="Z42" s="72">
        <v>2.5</v>
      </c>
      <c r="AA42" s="72">
        <v>4</v>
      </c>
      <c r="AB42" s="72">
        <v>5.5</v>
      </c>
      <c r="AC42" s="72"/>
      <c r="AD42" s="72"/>
    </row>
    <row r="43" spans="1:30" ht="16.5">
      <c r="A43" t="s">
        <v>65</v>
      </c>
      <c r="B43" s="128">
        <v>7.7</v>
      </c>
      <c r="C43" s="129">
        <v>0</v>
      </c>
      <c r="D43" s="129">
        <v>0</v>
      </c>
      <c r="E43" s="129">
        <v>0</v>
      </c>
      <c r="F43" s="129">
        <v>0</v>
      </c>
      <c r="G43" s="129">
        <v>0</v>
      </c>
      <c r="H43" s="129">
        <v>0</v>
      </c>
      <c r="I43" s="129">
        <v>0</v>
      </c>
      <c r="J43" s="129">
        <v>0</v>
      </c>
      <c r="K43" s="129">
        <v>0</v>
      </c>
      <c r="L43" s="129">
        <v>0</v>
      </c>
      <c r="M43" s="129">
        <v>0</v>
      </c>
      <c r="N43" s="129">
        <v>0</v>
      </c>
      <c r="O43" s="129">
        <v>0</v>
      </c>
      <c r="P43" s="129">
        <v>0</v>
      </c>
      <c r="Q43" s="129">
        <v>0</v>
      </c>
      <c r="R43" s="129">
        <v>0</v>
      </c>
      <c r="S43" s="129">
        <v>0</v>
      </c>
      <c r="T43" s="120">
        <v>4</v>
      </c>
      <c r="U43">
        <v>5.5</v>
      </c>
      <c r="V43">
        <v>2.5</v>
      </c>
      <c r="W43" s="126"/>
      <c r="X43" s="126">
        <v>7.7</v>
      </c>
      <c r="Y43" s="126"/>
      <c r="Z43" s="72">
        <v>2.5</v>
      </c>
      <c r="AA43" s="72">
        <v>4</v>
      </c>
      <c r="AB43" s="72">
        <v>5.5</v>
      </c>
      <c r="AC43" s="72"/>
      <c r="AD43" s="72"/>
    </row>
    <row r="44" spans="1:30" ht="16.5">
      <c r="A44" t="s">
        <v>66</v>
      </c>
      <c r="B44" s="128">
        <v>7.4</v>
      </c>
      <c r="C44" s="129">
        <v>0</v>
      </c>
      <c r="D44" s="129">
        <v>0</v>
      </c>
      <c r="E44" s="129">
        <v>0</v>
      </c>
      <c r="F44" s="129">
        <v>0</v>
      </c>
      <c r="G44" s="129">
        <v>0</v>
      </c>
      <c r="H44" s="129">
        <v>0</v>
      </c>
      <c r="I44" s="129">
        <v>0</v>
      </c>
      <c r="J44" s="129">
        <v>0</v>
      </c>
      <c r="K44" s="129">
        <v>0</v>
      </c>
      <c r="L44" s="129">
        <v>0</v>
      </c>
      <c r="M44" s="129">
        <v>0</v>
      </c>
      <c r="N44" s="129">
        <v>0</v>
      </c>
      <c r="O44" s="129">
        <v>0</v>
      </c>
      <c r="P44" s="129">
        <v>0</v>
      </c>
      <c r="Q44" s="129">
        <v>0</v>
      </c>
      <c r="R44" s="129">
        <v>0</v>
      </c>
      <c r="S44" s="129">
        <v>0</v>
      </c>
      <c r="T44">
        <v>4</v>
      </c>
      <c r="U44">
        <v>5.5</v>
      </c>
      <c r="V44">
        <v>2.5</v>
      </c>
      <c r="W44" s="126"/>
      <c r="X44" s="126">
        <v>7.4</v>
      </c>
      <c r="Y44" s="126"/>
      <c r="Z44" s="72">
        <v>2.5</v>
      </c>
      <c r="AA44" s="72">
        <v>4</v>
      </c>
      <c r="AB44" s="72">
        <v>5.5</v>
      </c>
      <c r="AC44" s="72"/>
      <c r="AD44" s="72"/>
    </row>
    <row r="45" spans="1:30" ht="16.5">
      <c r="A45" t="s">
        <v>67</v>
      </c>
      <c r="B45" s="128">
        <v>10.27</v>
      </c>
      <c r="C45" s="128">
        <v>0</v>
      </c>
      <c r="D45" s="128">
        <v>0</v>
      </c>
      <c r="E45" s="128">
        <v>0</v>
      </c>
      <c r="F45" s="128">
        <v>0</v>
      </c>
      <c r="G45" s="128">
        <v>0</v>
      </c>
      <c r="H45" s="128">
        <v>0</v>
      </c>
      <c r="I45" s="128">
        <v>0</v>
      </c>
      <c r="J45" s="128">
        <v>0</v>
      </c>
      <c r="K45" s="128">
        <v>0</v>
      </c>
      <c r="L45" s="128">
        <v>0</v>
      </c>
      <c r="M45" s="128">
        <v>0</v>
      </c>
      <c r="N45" s="128">
        <v>0</v>
      </c>
      <c r="O45" s="128">
        <v>0</v>
      </c>
      <c r="P45" s="128">
        <v>0</v>
      </c>
      <c r="Q45" s="128">
        <v>0</v>
      </c>
      <c r="R45" s="128">
        <v>0</v>
      </c>
      <c r="S45" s="128">
        <v>0</v>
      </c>
      <c r="T45">
        <v>4</v>
      </c>
      <c r="U45">
        <v>5.5</v>
      </c>
      <c r="V45">
        <v>2.5</v>
      </c>
      <c r="W45" s="187"/>
      <c r="X45" s="126">
        <v>10.27</v>
      </c>
      <c r="Y45" s="187"/>
      <c r="Z45" s="72">
        <v>2.5</v>
      </c>
      <c r="AA45" s="72">
        <v>4</v>
      </c>
      <c r="AB45" s="72">
        <v>5.5</v>
      </c>
      <c r="AC45" s="72"/>
      <c r="AD45" s="72"/>
    </row>
    <row r="46" spans="1:30" ht="16.5">
      <c r="A46" t="s">
        <v>68</v>
      </c>
      <c r="B46" s="128">
        <v>9.9151144159478548</v>
      </c>
      <c r="C46" s="128">
        <v>0</v>
      </c>
      <c r="D46" s="128">
        <v>0</v>
      </c>
      <c r="E46" s="128">
        <v>0</v>
      </c>
      <c r="F46" s="128">
        <v>0</v>
      </c>
      <c r="G46" s="128">
        <v>0</v>
      </c>
      <c r="H46" s="128">
        <v>0</v>
      </c>
      <c r="I46" s="128">
        <v>0</v>
      </c>
      <c r="J46" s="128">
        <v>0</v>
      </c>
      <c r="K46" s="128">
        <v>0</v>
      </c>
      <c r="L46" s="128">
        <v>0</v>
      </c>
      <c r="M46" s="128">
        <v>0</v>
      </c>
      <c r="N46" s="128">
        <v>0</v>
      </c>
      <c r="O46" s="128">
        <v>0</v>
      </c>
      <c r="P46" s="128">
        <v>0</v>
      </c>
      <c r="Q46" s="128">
        <v>0</v>
      </c>
      <c r="R46" s="128">
        <v>0</v>
      </c>
      <c r="S46" s="128">
        <v>0</v>
      </c>
      <c r="T46">
        <v>4</v>
      </c>
      <c r="U46">
        <v>5.5</v>
      </c>
      <c r="V46">
        <v>2.5</v>
      </c>
      <c r="W46" s="130"/>
      <c r="X46" s="130">
        <v>9.9151144159478548</v>
      </c>
      <c r="Y46" s="130"/>
      <c r="Z46" s="72">
        <v>2.5</v>
      </c>
      <c r="AA46" s="72">
        <v>4</v>
      </c>
      <c r="AB46" s="72">
        <v>5.5</v>
      </c>
      <c r="AC46" s="123"/>
      <c r="AD46" s="123"/>
    </row>
    <row r="47" spans="1:30" ht="16.5">
      <c r="A47" t="s">
        <v>69</v>
      </c>
      <c r="B47" s="128">
        <v>8.3050314000890069</v>
      </c>
      <c r="C47" s="128">
        <v>0</v>
      </c>
      <c r="D47" s="128">
        <v>0</v>
      </c>
      <c r="E47" s="128">
        <v>0</v>
      </c>
      <c r="F47" s="128">
        <v>0</v>
      </c>
      <c r="G47" s="128">
        <v>0</v>
      </c>
      <c r="H47" s="128">
        <v>0</v>
      </c>
      <c r="I47" s="128">
        <v>0</v>
      </c>
      <c r="J47" s="128">
        <v>0</v>
      </c>
      <c r="K47" s="128">
        <v>0</v>
      </c>
      <c r="L47" s="128">
        <v>0</v>
      </c>
      <c r="M47" s="128">
        <v>0</v>
      </c>
      <c r="N47" s="128">
        <v>0</v>
      </c>
      <c r="O47" s="128">
        <v>0</v>
      </c>
      <c r="P47" s="128">
        <v>0</v>
      </c>
      <c r="Q47" s="128">
        <v>0</v>
      </c>
      <c r="R47" s="128">
        <v>0</v>
      </c>
      <c r="S47" s="128">
        <v>0</v>
      </c>
      <c r="T47">
        <v>4</v>
      </c>
      <c r="U47">
        <v>5.5</v>
      </c>
      <c r="V47">
        <v>2.5</v>
      </c>
      <c r="W47" s="130"/>
      <c r="X47" s="130">
        <v>8.3038746400000001</v>
      </c>
      <c r="Y47" s="130">
        <v>8.3038746400000001</v>
      </c>
      <c r="Z47" s="72">
        <v>2.5</v>
      </c>
      <c r="AA47" s="72">
        <v>4</v>
      </c>
      <c r="AB47" s="72">
        <v>5.5</v>
      </c>
      <c r="AC47" s="72"/>
      <c r="AD47" s="72"/>
    </row>
    <row r="48" spans="1:30" ht="16.5">
      <c r="A48" t="s">
        <v>70</v>
      </c>
      <c r="B48" s="128">
        <v>5.4543570386767612</v>
      </c>
      <c r="C48" s="128">
        <v>0</v>
      </c>
      <c r="D48" s="128">
        <v>0</v>
      </c>
      <c r="E48" s="128">
        <v>0</v>
      </c>
      <c r="F48" s="128">
        <v>0</v>
      </c>
      <c r="G48" s="128">
        <v>0</v>
      </c>
      <c r="H48" s="128">
        <v>0</v>
      </c>
      <c r="I48" s="128">
        <v>0</v>
      </c>
      <c r="J48" s="128">
        <v>0</v>
      </c>
      <c r="K48" s="128">
        <v>0</v>
      </c>
      <c r="L48" s="128">
        <v>0</v>
      </c>
      <c r="M48" s="128">
        <v>0</v>
      </c>
      <c r="N48" s="128">
        <v>0</v>
      </c>
      <c r="O48" s="128">
        <v>0</v>
      </c>
      <c r="P48" s="128">
        <v>0</v>
      </c>
      <c r="Q48" s="128">
        <v>0</v>
      </c>
      <c r="R48" s="128">
        <v>0</v>
      </c>
      <c r="S48" s="128">
        <v>0</v>
      </c>
      <c r="T48">
        <v>4</v>
      </c>
      <c r="U48">
        <v>5.5</v>
      </c>
      <c r="V48">
        <v>2.5</v>
      </c>
      <c r="W48" s="130">
        <v>5.4543570386767612</v>
      </c>
      <c r="X48" s="126">
        <v>5.4543570386767612</v>
      </c>
      <c r="Y48" s="130">
        <v>6.8902521300000004</v>
      </c>
      <c r="Z48" s="72">
        <v>2.5</v>
      </c>
      <c r="AA48" s="72">
        <v>4</v>
      </c>
      <c r="AB48" s="72">
        <v>5.5</v>
      </c>
      <c r="AC48" s="72"/>
      <c r="AD48" s="72"/>
    </row>
    <row r="49" spans="1:30" ht="16.5">
      <c r="A49" t="s">
        <v>71</v>
      </c>
      <c r="B49" s="128">
        <v>-0.82316302455302215</v>
      </c>
      <c r="C49" s="128">
        <v>0.19285723760861506</v>
      </c>
      <c r="D49" s="128">
        <v>0.13011986262274289</v>
      </c>
      <c r="E49" s="128">
        <v>0.10341514192896928</v>
      </c>
      <c r="F49" s="128">
        <v>8.8720983516215046E-2</v>
      </c>
      <c r="G49" s="128">
        <v>7.9674185234830608E-2</v>
      </c>
      <c r="H49" s="128">
        <v>7.383000644730231E-2</v>
      </c>
      <c r="I49" s="128">
        <v>7.0057456266417573E-2</v>
      </c>
      <c r="J49" s="128">
        <v>6.7781399706095646E-2</v>
      </c>
      <c r="K49" s="128">
        <v>0.13577589958166736</v>
      </c>
      <c r="L49" s="128">
        <v>7.0181855158389705E-2</v>
      </c>
      <c r="M49" s="128">
        <v>7.2538517495572052E-2</v>
      </c>
      <c r="N49" s="128">
        <v>7.6444671271100439E-2</v>
      </c>
      <c r="O49" s="128">
        <v>8.2495819682973592E-2</v>
      </c>
      <c r="P49" s="128">
        <v>9.1863007279930242E-2</v>
      </c>
      <c r="Q49" s="128">
        <v>0.10707755436615074</v>
      </c>
      <c r="R49" s="128">
        <v>0.13472801375327303</v>
      </c>
      <c r="S49" s="128">
        <v>0.19968721175401472</v>
      </c>
      <c r="T49">
        <v>4</v>
      </c>
      <c r="U49">
        <v>5.5</v>
      </c>
      <c r="V49">
        <v>2.5</v>
      </c>
      <c r="W49" s="130">
        <v>0.15</v>
      </c>
      <c r="X49" s="126"/>
      <c r="Y49" s="130">
        <v>3.8585587499999998</v>
      </c>
      <c r="Z49" s="72">
        <v>2.5</v>
      </c>
      <c r="AA49" s="72">
        <v>4</v>
      </c>
      <c r="AB49" s="72">
        <v>5.5</v>
      </c>
      <c r="AC49" s="72"/>
      <c r="AD49" s="72"/>
    </row>
    <row r="50" spans="1:30" ht="16.5">
      <c r="A50" t="s">
        <v>72</v>
      </c>
      <c r="B50" s="128">
        <v>-2.228434732141392</v>
      </c>
      <c r="C50" s="128">
        <v>0.51428596695630668</v>
      </c>
      <c r="D50" s="128">
        <v>0.34698630032731415</v>
      </c>
      <c r="E50" s="128">
        <v>0.27577371181058496</v>
      </c>
      <c r="F50" s="128">
        <v>0.23658928937657331</v>
      </c>
      <c r="G50" s="128">
        <v>0.21246449395954836</v>
      </c>
      <c r="H50" s="128">
        <v>0.19688001719280601</v>
      </c>
      <c r="I50" s="128">
        <v>0.18681988337711375</v>
      </c>
      <c r="J50" s="128">
        <v>0.18075039921625491</v>
      </c>
      <c r="K50" s="128">
        <v>0.36206906555111296</v>
      </c>
      <c r="L50" s="128">
        <v>0.18715161375570588</v>
      </c>
      <c r="M50" s="128">
        <v>0.19343604665485881</v>
      </c>
      <c r="N50" s="128">
        <v>0.20385245672293451</v>
      </c>
      <c r="O50" s="128">
        <v>0.21998885248792965</v>
      </c>
      <c r="P50" s="128">
        <v>0.24496801941314761</v>
      </c>
      <c r="Q50" s="128">
        <v>0.2855401449764019</v>
      </c>
      <c r="R50" s="128">
        <v>0.35927470334206157</v>
      </c>
      <c r="S50" s="128">
        <v>0.53249923134403865</v>
      </c>
      <c r="T50">
        <v>4</v>
      </c>
      <c r="U50">
        <v>5.5</v>
      </c>
      <c r="V50">
        <v>2.5</v>
      </c>
      <c r="W50" s="130">
        <v>0.1</v>
      </c>
      <c r="X50" s="126"/>
      <c r="Y50" s="130">
        <v>2.7323730300000002</v>
      </c>
      <c r="Z50" s="72">
        <v>2.5</v>
      </c>
      <c r="AA50" s="72">
        <v>4</v>
      </c>
      <c r="AB50" s="72">
        <v>5.5</v>
      </c>
      <c r="AC50" s="72"/>
      <c r="AD50" s="72"/>
    </row>
    <row r="51" spans="1:30" ht="16.5">
      <c r="A51" t="s">
        <v>73</v>
      </c>
      <c r="B51" s="128">
        <v>-2.2194890736590658</v>
      </c>
      <c r="C51" s="128">
        <v>0.57857171282584496</v>
      </c>
      <c r="D51" s="128">
        <v>0.39035958786822822</v>
      </c>
      <c r="E51" s="128">
        <v>0.31024542578690828</v>
      </c>
      <c r="F51" s="128">
        <v>0.26616295054864492</v>
      </c>
      <c r="G51" s="128">
        <v>0.23902255570449188</v>
      </c>
      <c r="H51" s="128">
        <v>0.22149001934190676</v>
      </c>
      <c r="I51" s="128">
        <v>0.210172368799253</v>
      </c>
      <c r="J51" s="128">
        <v>0.20334419911828683</v>
      </c>
      <c r="K51" s="128">
        <v>0.40732769874500202</v>
      </c>
      <c r="L51" s="128">
        <v>0.21054556547516912</v>
      </c>
      <c r="M51" s="128">
        <v>0.21761555248671627</v>
      </c>
      <c r="N51" s="128">
        <v>0.22933401381330132</v>
      </c>
      <c r="O51" s="128">
        <v>0.24748745904892067</v>
      </c>
      <c r="P51" s="128">
        <v>0.27558902183979117</v>
      </c>
      <c r="Q51" s="128">
        <v>0.32123266309845211</v>
      </c>
      <c r="R51" s="128">
        <v>0.40418404125981944</v>
      </c>
      <c r="S51" s="128">
        <v>0.5990616352620437</v>
      </c>
      <c r="T51">
        <v>4</v>
      </c>
      <c r="U51">
        <v>5.5</v>
      </c>
      <c r="V51">
        <v>2.5</v>
      </c>
      <c r="W51" s="130">
        <v>0.4</v>
      </c>
      <c r="X51" s="126"/>
      <c r="Y51" s="130">
        <v>2.81790853</v>
      </c>
      <c r="Z51" s="72">
        <v>2.5</v>
      </c>
      <c r="AA51" s="72">
        <v>4</v>
      </c>
      <c r="AB51" s="72">
        <v>5.5</v>
      </c>
      <c r="AC51" s="123">
        <v>10</v>
      </c>
      <c r="AD51" s="123"/>
    </row>
    <row r="52" spans="1:30" ht="16.5">
      <c r="A52" t="s">
        <v>74</v>
      </c>
      <c r="B52" s="128">
        <v>-1.4005434151767402</v>
      </c>
      <c r="C52" s="128">
        <v>0.64285745869538324</v>
      </c>
      <c r="D52" s="128">
        <v>0.43373287540914296</v>
      </c>
      <c r="E52" s="128">
        <v>0.34471713976323071</v>
      </c>
      <c r="F52" s="128">
        <v>0.29573661172071719</v>
      </c>
      <c r="G52" s="128">
        <v>0.26558061744943562</v>
      </c>
      <c r="H52" s="128">
        <v>0.24610002149100685</v>
      </c>
      <c r="I52" s="128">
        <v>0.23352485422139302</v>
      </c>
      <c r="J52" s="128">
        <v>0.22593799902031808</v>
      </c>
      <c r="K52" s="128">
        <v>0.45258633193889097</v>
      </c>
      <c r="L52" s="128">
        <v>0.23393951719463235</v>
      </c>
      <c r="M52" s="128">
        <v>0.24179505831857395</v>
      </c>
      <c r="N52" s="128">
        <v>0.25481557090366813</v>
      </c>
      <c r="O52" s="128">
        <v>0.2749860656099119</v>
      </c>
      <c r="P52" s="128">
        <v>0.30621002426643429</v>
      </c>
      <c r="Q52" s="128">
        <v>0.35692518122050254</v>
      </c>
      <c r="R52" s="128">
        <v>0.44909337917757686</v>
      </c>
      <c r="S52" s="128">
        <v>0.66562403918004875</v>
      </c>
      <c r="T52">
        <v>4</v>
      </c>
      <c r="U52">
        <v>5.5</v>
      </c>
      <c r="V52">
        <v>2.5</v>
      </c>
      <c r="W52" s="130">
        <v>1.51</v>
      </c>
      <c r="X52" s="126"/>
      <c r="Y52" s="130">
        <v>3.5479307200000001</v>
      </c>
      <c r="Z52" s="72">
        <v>2.5</v>
      </c>
      <c r="AA52" s="72">
        <v>4</v>
      </c>
      <c r="AB52" s="72">
        <v>5.5</v>
      </c>
      <c r="AC52" s="123"/>
      <c r="AD52" s="123"/>
    </row>
    <row r="53" spans="1:30" ht="16.5">
      <c r="A53" t="s">
        <v>75</v>
      </c>
      <c r="B53" s="128">
        <v>0.47214743594216552</v>
      </c>
      <c r="C53" s="128">
        <v>0.68643751916300788</v>
      </c>
      <c r="D53" s="128">
        <v>0.46313613530984821</v>
      </c>
      <c r="E53" s="128">
        <v>0.36808591863000428</v>
      </c>
      <c r="F53" s="128">
        <v>0.31578494319288275</v>
      </c>
      <c r="G53" s="128">
        <v>0.28358463873117401</v>
      </c>
      <c r="H53" s="128">
        <v>0.26278343034407881</v>
      </c>
      <c r="I53" s="128">
        <v>0.24935577774884932</v>
      </c>
      <c r="J53" s="128">
        <v>0.24125460074291727</v>
      </c>
      <c r="K53" s="128">
        <v>0.48273385751663289</v>
      </c>
      <c r="L53" s="128">
        <v>0.24925611891705168</v>
      </c>
      <c r="M53" s="128">
        <v>0.25762598184584284</v>
      </c>
      <c r="N53" s="128">
        <v>0.27149897975654369</v>
      </c>
      <c r="O53" s="128">
        <v>0.2929900868914368</v>
      </c>
      <c r="P53" s="128">
        <v>0.32625835573836426</v>
      </c>
      <c r="Q53" s="128">
        <v>0.380293960087001</v>
      </c>
      <c r="R53" s="128">
        <v>0.47849663907793527</v>
      </c>
      <c r="S53" s="128">
        <v>0.70920409964715869</v>
      </c>
      <c r="T53">
        <v>4</v>
      </c>
      <c r="U53">
        <v>5.5</v>
      </c>
      <c r="V53">
        <v>2.5</v>
      </c>
      <c r="W53" s="130">
        <v>3.58</v>
      </c>
      <c r="X53" s="126"/>
      <c r="Y53" s="130">
        <v>3.8785478699999998</v>
      </c>
      <c r="Z53" s="72">
        <v>2.5</v>
      </c>
      <c r="AA53" s="72">
        <v>4</v>
      </c>
      <c r="AB53" s="72">
        <v>5.5</v>
      </c>
      <c r="AC53" s="123"/>
      <c r="AD53" s="123"/>
    </row>
    <row r="54" spans="1:30" ht="16.5">
      <c r="A54" t="s">
        <v>76</v>
      </c>
      <c r="B54" s="128">
        <v>0.19329885447367434</v>
      </c>
      <c r="C54" s="128">
        <v>0.75907095327571583</v>
      </c>
      <c r="D54" s="128">
        <v>0.51214156847769032</v>
      </c>
      <c r="E54" s="128">
        <v>0.40703388340795987</v>
      </c>
      <c r="F54" s="128">
        <v>0.34919882897982601</v>
      </c>
      <c r="G54" s="128">
        <v>0.31359134086740337</v>
      </c>
      <c r="H54" s="128">
        <v>0.29058911176586566</v>
      </c>
      <c r="I54" s="128">
        <v>0.27574065029461003</v>
      </c>
      <c r="J54" s="128">
        <v>0.26678227028058288</v>
      </c>
      <c r="K54" s="128">
        <v>0.53297973347953587</v>
      </c>
      <c r="L54" s="128">
        <v>0.27478378845441664</v>
      </c>
      <c r="M54" s="128">
        <v>0.28401085439129226</v>
      </c>
      <c r="N54" s="128">
        <v>0.29930466117800236</v>
      </c>
      <c r="O54" s="128">
        <v>0.32299678902731266</v>
      </c>
      <c r="P54" s="128">
        <v>0.35967224152491362</v>
      </c>
      <c r="Q54" s="128">
        <v>0.41924192486449829</v>
      </c>
      <c r="R54" s="128">
        <v>0.52750207224519841</v>
      </c>
      <c r="S54" s="128">
        <v>0.78183753375900888</v>
      </c>
      <c r="T54">
        <v>4</v>
      </c>
      <c r="U54">
        <v>5.5</v>
      </c>
      <c r="V54">
        <v>2.5</v>
      </c>
      <c r="W54" s="130">
        <v>3.63</v>
      </c>
      <c r="X54" s="126"/>
      <c r="Y54" s="130">
        <v>3.9170607899999998</v>
      </c>
      <c r="Z54" s="72">
        <v>2.5</v>
      </c>
      <c r="AA54" s="72">
        <v>4</v>
      </c>
      <c r="AB54" s="72">
        <v>5.5</v>
      </c>
      <c r="AC54" s="123"/>
      <c r="AD54" s="123"/>
    </row>
    <row r="55" spans="1:30" ht="16.5">
      <c r="A55" t="s">
        <v>77</v>
      </c>
      <c r="B55" s="128">
        <v>-2.247086182002378E-2</v>
      </c>
      <c r="C55" s="128">
        <v>0.77359764009825749</v>
      </c>
      <c r="D55" s="128">
        <v>0.52194265511125859</v>
      </c>
      <c r="E55" s="128">
        <v>0.41482347636355099</v>
      </c>
      <c r="F55" s="128">
        <v>0.35588160613721476</v>
      </c>
      <c r="G55" s="128">
        <v>0.31959268129464924</v>
      </c>
      <c r="H55" s="128">
        <v>0.29615024805022294</v>
      </c>
      <c r="I55" s="128">
        <v>0.28101762480376236</v>
      </c>
      <c r="J55" s="128">
        <v>0.27188780418811564</v>
      </c>
      <c r="K55" s="128">
        <v>0.54302890867211673</v>
      </c>
      <c r="L55" s="128">
        <v>0.2798893223618899</v>
      </c>
      <c r="M55" s="128">
        <v>0.28928782890038285</v>
      </c>
      <c r="N55" s="128">
        <v>0.30486579746229392</v>
      </c>
      <c r="O55" s="128">
        <v>0.32899812945448748</v>
      </c>
      <c r="P55" s="128">
        <v>0.3663550186822242</v>
      </c>
      <c r="Q55" s="128">
        <v>0.42703151781999615</v>
      </c>
      <c r="R55" s="128">
        <v>0.53730315887865121</v>
      </c>
      <c r="S55" s="128">
        <v>0.79636422058138034</v>
      </c>
      <c r="T55">
        <v>4</v>
      </c>
      <c r="U55">
        <v>5.5</v>
      </c>
      <c r="V55">
        <v>2.5</v>
      </c>
      <c r="W55" s="130">
        <v>3.48</v>
      </c>
      <c r="X55" s="132"/>
      <c r="Y55" s="130">
        <v>4.0406104899999997</v>
      </c>
      <c r="Z55" s="72">
        <v>2.5</v>
      </c>
      <c r="AA55" s="72">
        <v>4</v>
      </c>
      <c r="AB55" s="72">
        <v>5.5</v>
      </c>
      <c r="AC55" s="123"/>
      <c r="AD55" s="123"/>
    </row>
    <row r="56" spans="1:30" ht="13.5">
      <c r="A56" s="123" t="s">
        <v>78</v>
      </c>
      <c r="B56" s="72">
        <v>3.1759421886277561E-2</v>
      </c>
      <c r="C56" s="72">
        <v>0.78812432692079915</v>
      </c>
      <c r="D56" s="72">
        <v>0.53174374174482697</v>
      </c>
      <c r="E56" s="72">
        <v>0.42261306931914211</v>
      </c>
      <c r="F56" s="72">
        <v>0.3625643832946035</v>
      </c>
      <c r="G56" s="72">
        <v>0.32559402172189511</v>
      </c>
      <c r="H56" s="72">
        <v>0.30171138433457978</v>
      </c>
      <c r="I56" s="72">
        <v>0.28629459931291423</v>
      </c>
      <c r="J56" s="72">
        <v>0.27699333809564974</v>
      </c>
      <c r="K56" s="72">
        <v>0.55307808386469715</v>
      </c>
      <c r="L56" s="72">
        <v>0.28499485626936227</v>
      </c>
      <c r="M56" s="72">
        <v>0.29456480340947255</v>
      </c>
      <c r="N56" s="72">
        <v>0.31042693374658548</v>
      </c>
      <c r="O56" s="72">
        <v>0.33499946988166407</v>
      </c>
      <c r="P56" s="72">
        <v>0.373037795839533</v>
      </c>
      <c r="Q56" s="72">
        <v>0.43482111077549579</v>
      </c>
      <c r="R56" s="72">
        <v>0.5471042455121049</v>
      </c>
      <c r="S56" s="72">
        <v>0.81089090740374825</v>
      </c>
      <c r="T56" s="123">
        <v>4</v>
      </c>
      <c r="U56" s="123">
        <v>5.5</v>
      </c>
      <c r="V56" s="123">
        <v>2.5</v>
      </c>
      <c r="W56" s="130">
        <v>3.6</v>
      </c>
      <c r="X56" s="132"/>
      <c r="Y56" s="130">
        <v>4.1394717400000003</v>
      </c>
      <c r="Z56" s="123">
        <v>2.5</v>
      </c>
      <c r="AA56" s="72">
        <v>4</v>
      </c>
      <c r="AB56" s="123">
        <v>5.5</v>
      </c>
      <c r="AC56" s="123"/>
      <c r="AD56" s="123"/>
    </row>
    <row r="57" spans="1:30" ht="13.5">
      <c r="A57" s="123" t="s">
        <v>79</v>
      </c>
      <c r="B57" s="72">
        <v>-3.557225193315218E-2</v>
      </c>
      <c r="C57" s="72">
        <v>0.83170936251593419</v>
      </c>
      <c r="D57" s="72">
        <v>0.56115035834044413</v>
      </c>
      <c r="E57" s="72">
        <v>0.44598451598062194</v>
      </c>
      <c r="F57" s="72">
        <v>0.38261500349708277</v>
      </c>
      <c r="G57" s="72">
        <v>0.34360009835419048</v>
      </c>
      <c r="H57" s="72">
        <v>0.31839669777625135</v>
      </c>
      <c r="I57" s="72">
        <v>0.30212733010870219</v>
      </c>
      <c r="J57" s="72">
        <v>0.29231168837127486</v>
      </c>
      <c r="K57" s="72">
        <v>0.58322905110348877</v>
      </c>
      <c r="L57" s="72">
        <v>0.30031320654510463</v>
      </c>
      <c r="M57" s="72">
        <v>0.3103975342053813</v>
      </c>
      <c r="N57" s="72">
        <v>0.32711224718838494</v>
      </c>
      <c r="O57" s="72">
        <v>0.35300554651409666</v>
      </c>
      <c r="P57" s="72">
        <v>0.39308841604216571</v>
      </c>
      <c r="Q57" s="72">
        <v>0.4581925574371537</v>
      </c>
      <c r="R57" s="72">
        <v>0.57651086210794666</v>
      </c>
      <c r="S57" s="72">
        <v>0.85447594299921548</v>
      </c>
      <c r="T57" s="123">
        <v>4</v>
      </c>
      <c r="U57" s="123">
        <v>5.5</v>
      </c>
      <c r="V57" s="123">
        <v>2.5</v>
      </c>
      <c r="W57" s="130">
        <v>3.73</v>
      </c>
      <c r="X57" s="132"/>
      <c r="Y57" s="130">
        <v>4.1935526100000002</v>
      </c>
      <c r="Z57" s="123">
        <v>2.5</v>
      </c>
      <c r="AA57" s="72">
        <v>4</v>
      </c>
      <c r="AB57" s="123">
        <v>5.5</v>
      </c>
      <c r="AC57" s="123"/>
      <c r="AD57" s="123"/>
    </row>
    <row r="58" spans="1:30" ht="13.5">
      <c r="A58" s="123" t="s">
        <v>80</v>
      </c>
      <c r="B58" s="72">
        <v>-0.27445837496553505</v>
      </c>
      <c r="C58" s="72">
        <v>0.90435108850782608</v>
      </c>
      <c r="D58" s="72">
        <v>0.61016138599980596</v>
      </c>
      <c r="E58" s="72">
        <v>0.48493692708308833</v>
      </c>
      <c r="F58" s="72">
        <v>0.41603270383454838</v>
      </c>
      <c r="G58" s="72">
        <v>0.37361022607468275</v>
      </c>
      <c r="H58" s="72">
        <v>0.34620555351237092</v>
      </c>
      <c r="I58" s="72">
        <v>0.32851521476834877</v>
      </c>
      <c r="J58" s="72">
        <v>0.31784227216398309</v>
      </c>
      <c r="K58" s="72">
        <v>0.63348066316814133</v>
      </c>
      <c r="L58" s="72">
        <v>0.32584379033800825</v>
      </c>
      <c r="M58" s="72">
        <v>0.3367854188652295</v>
      </c>
      <c r="N58" s="72">
        <v>0.35492110292471679</v>
      </c>
      <c r="O58" s="72">
        <v>0.38301567423481764</v>
      </c>
      <c r="P58" s="72">
        <v>0.42650611637988689</v>
      </c>
      <c r="Q58" s="72">
        <v>0.49714496853991719</v>
      </c>
      <c r="R58" s="72">
        <v>0.62552188976768441</v>
      </c>
      <c r="S58" s="72">
        <v>0.92711766899166115</v>
      </c>
      <c r="T58" s="123">
        <v>4</v>
      </c>
      <c r="U58" s="123">
        <v>5.5</v>
      </c>
      <c r="V58" s="123">
        <v>2.5</v>
      </c>
      <c r="W58" s="130">
        <v>3.82</v>
      </c>
      <c r="X58" s="132"/>
      <c r="Y58" s="130">
        <v>4.0999999999999996</v>
      </c>
      <c r="Z58" s="123">
        <v>2.5</v>
      </c>
      <c r="AA58" s="72">
        <v>4</v>
      </c>
      <c r="AB58" s="123">
        <v>5.5</v>
      </c>
      <c r="AC58" s="123"/>
      <c r="AD58" s="123"/>
    </row>
    <row r="59" spans="1:30" ht="13.5">
      <c r="A59" s="123" t="s">
        <v>81</v>
      </c>
      <c r="B59" s="72">
        <v>-0.29023559957201134</v>
      </c>
      <c r="C59" s="72">
        <v>0.91887943370620451</v>
      </c>
      <c r="D59" s="72">
        <v>0.61996359153167835</v>
      </c>
      <c r="E59" s="72">
        <v>0.49272740930358161</v>
      </c>
      <c r="F59" s="72">
        <v>0.42271624390204132</v>
      </c>
      <c r="G59" s="72">
        <v>0.3796122516187812</v>
      </c>
      <c r="H59" s="72">
        <v>0.35176732465959493</v>
      </c>
      <c r="I59" s="72">
        <v>0.33379279170027809</v>
      </c>
      <c r="J59" s="72">
        <v>0.32294838892252509</v>
      </c>
      <c r="K59" s="72">
        <v>0.64353098558107114</v>
      </c>
      <c r="L59" s="72">
        <v>0.33094990709659022</v>
      </c>
      <c r="M59" s="72">
        <v>0.34206299579719879</v>
      </c>
      <c r="N59" s="72">
        <v>0.36048287407198298</v>
      </c>
      <c r="O59" s="72">
        <v>0.38901769977896183</v>
      </c>
      <c r="P59" s="72">
        <v>0.43318965644743113</v>
      </c>
      <c r="Q59" s="72">
        <v>0.50493545076047042</v>
      </c>
      <c r="R59" s="72">
        <v>0.63532409529963196</v>
      </c>
      <c r="S59" s="72">
        <v>0.94164601419014993</v>
      </c>
      <c r="T59" s="123">
        <v>4</v>
      </c>
      <c r="U59" s="123">
        <v>5.5</v>
      </c>
      <c r="V59" s="123">
        <v>2.5</v>
      </c>
      <c r="W59" s="130">
        <v>3.87</v>
      </c>
      <c r="X59" s="132"/>
      <c r="Y59" s="130">
        <v>4</v>
      </c>
      <c r="Z59" s="123">
        <v>2.5</v>
      </c>
      <c r="AA59" s="72">
        <v>4</v>
      </c>
      <c r="AB59" s="123">
        <v>5.5</v>
      </c>
      <c r="AC59" s="123"/>
      <c r="AD59" s="123"/>
    </row>
    <row r="60" spans="1:30" ht="13.5">
      <c r="A60" s="123" t="s">
        <v>82</v>
      </c>
      <c r="B60" s="72">
        <v>-0.226012824178488</v>
      </c>
      <c r="C60" s="72">
        <v>0.93340777890458293</v>
      </c>
      <c r="D60" s="72">
        <v>0.62976579706355063</v>
      </c>
      <c r="E60" s="72">
        <v>0.50051789152407489</v>
      </c>
      <c r="F60" s="72">
        <v>0.42939978396953515</v>
      </c>
      <c r="G60" s="72">
        <v>0.38561427716287877</v>
      </c>
      <c r="H60" s="72">
        <v>0.35732909580681937</v>
      </c>
      <c r="I60" s="72">
        <v>0.33907036863220696</v>
      </c>
      <c r="J60" s="72">
        <v>0.32805450568106753</v>
      </c>
      <c r="K60" s="72">
        <v>0.65358130799400183</v>
      </c>
      <c r="L60" s="72">
        <v>0.33605602385516953</v>
      </c>
      <c r="M60" s="72">
        <v>0.34734057272916807</v>
      </c>
      <c r="N60" s="72">
        <v>0.36604464521925006</v>
      </c>
      <c r="O60" s="72">
        <v>0.39501972532310692</v>
      </c>
      <c r="P60" s="72">
        <v>0.43987319651497536</v>
      </c>
      <c r="Q60" s="72">
        <v>0.51272593298102276</v>
      </c>
      <c r="R60" s="72">
        <v>0.64512630083157863</v>
      </c>
      <c r="S60" s="72">
        <v>0.95617435938863871</v>
      </c>
      <c r="T60" s="72">
        <v>4</v>
      </c>
      <c r="U60" s="72">
        <v>5.5</v>
      </c>
      <c r="V60" s="72">
        <v>2.5</v>
      </c>
      <c r="W60" s="130">
        <v>4</v>
      </c>
      <c r="X60" s="132"/>
      <c r="Y60" s="132"/>
      <c r="Z60" s="123">
        <v>2.5</v>
      </c>
      <c r="AA60" s="72">
        <v>4</v>
      </c>
      <c r="AB60" s="123">
        <v>5.5</v>
      </c>
      <c r="AC60" s="123">
        <v>10</v>
      </c>
      <c r="AD60" s="123"/>
    </row>
  </sheetData>
  <hyperlinks>
    <hyperlink ref="A1" location="Ցանկ!A1" display="Ցանկ!A1" xr:uid="{00000000-0004-0000-0100-000000000000}"/>
  </hyperlinks>
  <pageMargins left="0.7" right="0.7" top="0.75" bottom="0.75" header="0.3" footer="0.3"/>
  <pageSetup orientation="portrait" r:id="rId1"/>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34"/>
  <sheetViews>
    <sheetView workbookViewId="0"/>
  </sheetViews>
  <sheetFormatPr defaultColWidth="8.88671875" defaultRowHeight="14.25"/>
  <cols>
    <col min="1" max="1" width="20" style="5" customWidth="1"/>
    <col min="2" max="6" width="0" style="3" hidden="1" customWidth="1"/>
    <col min="7" max="7" width="9.5546875" style="3" hidden="1" customWidth="1"/>
    <col min="8" max="16384" width="8.88671875" style="3"/>
  </cols>
  <sheetData>
    <row r="1" spans="1:15" s="18" customFormat="1">
      <c r="A1" s="33" t="s">
        <v>906</v>
      </c>
      <c r="B1" s="18">
        <v>2014</v>
      </c>
      <c r="C1" s="18">
        <v>2015</v>
      </c>
      <c r="D1" s="18">
        <v>2016</v>
      </c>
      <c r="E1" s="18">
        <v>2017</v>
      </c>
      <c r="F1" s="18">
        <v>2018</v>
      </c>
      <c r="G1" s="18">
        <v>2019</v>
      </c>
      <c r="H1" s="18">
        <v>2020</v>
      </c>
      <c r="I1" s="18">
        <v>2021</v>
      </c>
      <c r="J1" s="93">
        <v>2022</v>
      </c>
      <c r="K1" s="93">
        <v>2023</v>
      </c>
      <c r="L1" s="93">
        <v>2024</v>
      </c>
      <c r="M1" s="93">
        <v>2025</v>
      </c>
    </row>
    <row r="2" spans="1:15" s="18" customFormat="1">
      <c r="A2" s="18" t="s">
        <v>580</v>
      </c>
      <c r="E2" s="1">
        <v>7.5</v>
      </c>
      <c r="F2" s="1">
        <v>5.2</v>
      </c>
      <c r="G2" s="42">
        <v>7.6</v>
      </c>
      <c r="H2" s="42">
        <v>-7.3993502810758827</v>
      </c>
      <c r="I2" s="42">
        <v>5.695885600009305</v>
      </c>
      <c r="J2" s="62">
        <v>12.6</v>
      </c>
      <c r="K2" s="62">
        <v>6.9</v>
      </c>
      <c r="L2" s="62">
        <v>5.5</v>
      </c>
      <c r="M2" s="93">
        <v>4.9000000000000004</v>
      </c>
    </row>
    <row r="3" spans="1:15">
      <c r="A3" s="18" t="s">
        <v>581</v>
      </c>
      <c r="B3" s="42">
        <v>0.16877336261827769</v>
      </c>
      <c r="C3" s="42">
        <v>-6.5324908761907921</v>
      </c>
      <c r="D3" s="42">
        <v>-3.5085607868210618</v>
      </c>
      <c r="E3" s="42">
        <v>11.171948684379835</v>
      </c>
      <c r="F3" s="42">
        <v>6.4748337355101837</v>
      </c>
      <c r="G3" s="42">
        <v>9.2333744416659673</v>
      </c>
      <c r="H3" s="42">
        <v>-13.448422541328343</v>
      </c>
      <c r="I3" s="42">
        <v>4.0976987838992835</v>
      </c>
      <c r="J3" s="62">
        <v>6</v>
      </c>
      <c r="K3" s="62">
        <v>5.3</v>
      </c>
      <c r="L3" s="62">
        <v>4</v>
      </c>
      <c r="M3" s="60">
        <v>4.4000000000000004</v>
      </c>
    </row>
    <row r="4" spans="1:15">
      <c r="A4" s="18" t="s">
        <v>582</v>
      </c>
      <c r="B4" s="42">
        <v>0.71944723065989979</v>
      </c>
      <c r="C4" s="42">
        <v>0.96234031746174498</v>
      </c>
      <c r="D4" s="42">
        <v>0.14679897911217774</v>
      </c>
      <c r="E4" s="42">
        <v>0.57783244959738744</v>
      </c>
      <c r="F4" s="42">
        <v>-1.9548548651758575</v>
      </c>
      <c r="G4" s="42">
        <v>2.1749461064141649</v>
      </c>
      <c r="H4" s="42">
        <v>2.3513164884384969</v>
      </c>
      <c r="I4" s="42">
        <v>0.89022940926577276</v>
      </c>
      <c r="J4" s="62">
        <v>2.4</v>
      </c>
      <c r="K4" s="62">
        <v>3.6</v>
      </c>
      <c r="L4" s="62">
        <v>0.5</v>
      </c>
      <c r="M4" s="60">
        <v>1</v>
      </c>
    </row>
    <row r="5" spans="1:15">
      <c r="A5" s="18" t="s">
        <v>583</v>
      </c>
      <c r="B5" s="42">
        <v>2.7676491963263032</v>
      </c>
      <c r="C5" s="42">
        <v>8.5297838333808631</v>
      </c>
      <c r="D5" s="42">
        <v>2.4955742211443579</v>
      </c>
      <c r="E5" s="42">
        <v>-3.8718539122781008</v>
      </c>
      <c r="F5" s="42">
        <v>-4.5660977282628608</v>
      </c>
      <c r="G5" s="42">
        <v>0.2</v>
      </c>
      <c r="H5" s="42">
        <v>3.3</v>
      </c>
      <c r="I5" s="4">
        <v>0.13924413865511465</v>
      </c>
      <c r="J5" s="60">
        <v>4.7</v>
      </c>
      <c r="K5" s="60">
        <v>-2.1</v>
      </c>
      <c r="L5" s="60">
        <v>0.9</v>
      </c>
      <c r="M5" s="60">
        <v>-0.1</v>
      </c>
    </row>
    <row r="8" spans="1:15">
      <c r="I8" s="4"/>
    </row>
    <row r="10" spans="1:15">
      <c r="H10" s="4"/>
      <c r="I10" s="4"/>
      <c r="J10" s="4"/>
      <c r="K10" s="4"/>
      <c r="L10" s="4"/>
      <c r="M10" s="4"/>
      <c r="N10" s="4"/>
      <c r="O10" s="4"/>
    </row>
    <row r="11" spans="1:15">
      <c r="H11" s="4"/>
      <c r="I11" s="4"/>
      <c r="J11" s="4"/>
      <c r="K11" s="4"/>
      <c r="L11" s="4"/>
      <c r="M11" s="4"/>
      <c r="N11" s="4"/>
      <c r="O11" s="4"/>
    </row>
    <row r="12" spans="1:15">
      <c r="H12" s="4"/>
      <c r="I12" s="4"/>
      <c r="J12" s="4"/>
      <c r="K12" s="4"/>
      <c r="L12" s="4"/>
      <c r="M12" s="4"/>
      <c r="N12" s="4"/>
      <c r="O12" s="4"/>
    </row>
    <row r="23" spans="2:9">
      <c r="B23" s="4"/>
      <c r="C23" s="4"/>
      <c r="D23" s="4"/>
      <c r="E23" s="4"/>
      <c r="F23" s="4"/>
      <c r="G23" s="4"/>
      <c r="H23" s="4"/>
    </row>
    <row r="24" spans="2:9">
      <c r="B24" s="4"/>
      <c r="C24" s="4"/>
      <c r="D24" s="4"/>
      <c r="E24" s="4"/>
      <c r="F24" s="4"/>
      <c r="G24" s="4"/>
      <c r="H24" s="4"/>
      <c r="I24" s="4"/>
    </row>
    <row r="25" spans="2:9">
      <c r="B25" s="4"/>
      <c r="C25" s="4"/>
      <c r="D25" s="4"/>
      <c r="E25" s="4"/>
      <c r="F25" s="4"/>
      <c r="G25" s="4"/>
      <c r="H25" s="4"/>
      <c r="I25" s="4"/>
    </row>
    <row r="26" spans="2:9">
      <c r="B26" s="4"/>
      <c r="C26" s="4"/>
      <c r="D26" s="4"/>
      <c r="E26" s="4"/>
      <c r="F26" s="4"/>
      <c r="G26" s="4"/>
      <c r="H26" s="4"/>
      <c r="I26" s="4"/>
    </row>
    <row r="32" spans="2:9">
      <c r="B32" s="4"/>
      <c r="C32" s="4"/>
      <c r="D32" s="4"/>
      <c r="E32" s="4"/>
      <c r="F32" s="4"/>
      <c r="G32" s="4"/>
      <c r="H32" s="4"/>
    </row>
    <row r="33" spans="2:8">
      <c r="B33" s="4"/>
      <c r="C33" s="4"/>
      <c r="D33" s="4"/>
      <c r="E33" s="4"/>
      <c r="F33" s="4"/>
      <c r="G33" s="4"/>
      <c r="H33" s="4"/>
    </row>
    <row r="34" spans="2:8">
      <c r="B34" s="4"/>
      <c r="C34" s="4"/>
      <c r="D34" s="4"/>
      <c r="E34" s="4"/>
      <c r="F34" s="4"/>
      <c r="G34" s="4"/>
      <c r="H34" s="4"/>
    </row>
  </sheetData>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8"/>
  <sheetViews>
    <sheetView workbookViewId="0"/>
  </sheetViews>
  <sheetFormatPr defaultColWidth="8.88671875" defaultRowHeight="14.25"/>
  <cols>
    <col min="1" max="1" width="42.88671875" style="5" customWidth="1"/>
    <col min="2" max="5" width="0" style="3" hidden="1" customWidth="1"/>
    <col min="6" max="16384" width="8.88671875" style="3"/>
  </cols>
  <sheetData>
    <row r="1" spans="1:11" s="18" customFormat="1">
      <c r="A1" s="33" t="s">
        <v>906</v>
      </c>
      <c r="B1" s="68" t="s">
        <v>141</v>
      </c>
      <c r="C1" s="68" t="s">
        <v>142</v>
      </c>
      <c r="D1" s="68" t="s">
        <v>143</v>
      </c>
      <c r="E1" s="68" t="s">
        <v>144</v>
      </c>
      <c r="F1" s="281" t="s">
        <v>145</v>
      </c>
      <c r="G1" s="281" t="s">
        <v>146</v>
      </c>
      <c r="H1" s="281" t="s">
        <v>147</v>
      </c>
      <c r="I1" s="18">
        <v>2023</v>
      </c>
      <c r="J1" s="18">
        <v>2024</v>
      </c>
      <c r="K1" s="18">
        <v>2025</v>
      </c>
    </row>
    <row r="2" spans="1:11">
      <c r="A2" s="5" t="s">
        <v>585</v>
      </c>
      <c r="B2" s="4">
        <v>-7.6246887703230151</v>
      </c>
      <c r="C2" s="61">
        <v>-1.5</v>
      </c>
      <c r="D2" s="61">
        <v>-6.9</v>
      </c>
      <c r="E2" s="111">
        <v>-7.333385713818938</v>
      </c>
      <c r="F2" s="112">
        <v>-3.8</v>
      </c>
      <c r="G2" s="112">
        <v>-3.6551270310805761</v>
      </c>
      <c r="H2" s="112">
        <v>-0.85291122067851077</v>
      </c>
      <c r="I2" s="112">
        <v>-1.6907954655476021</v>
      </c>
      <c r="J2" s="112">
        <v>-1.5296297414689535</v>
      </c>
      <c r="K2" s="4">
        <v>-1.8263563870407211</v>
      </c>
    </row>
    <row r="3" spans="1:11">
      <c r="A3" s="5" t="s">
        <v>586</v>
      </c>
      <c r="B3" s="4"/>
      <c r="C3" s="60"/>
      <c r="D3" s="60"/>
      <c r="E3" s="111"/>
      <c r="F3" s="112">
        <v>-3.8</v>
      </c>
      <c r="G3" s="112">
        <v>-3.6551270310805761</v>
      </c>
      <c r="H3" s="112">
        <v>-0.85291122067851077</v>
      </c>
      <c r="I3" s="112">
        <v>-1.3860073620634021</v>
      </c>
      <c r="J3" s="112">
        <v>-1.3220110167760948</v>
      </c>
      <c r="K3" s="4">
        <v>-1.6248005500098555</v>
      </c>
    </row>
    <row r="4" spans="1:11">
      <c r="A4" s="5" t="s">
        <v>587</v>
      </c>
      <c r="B4" s="4">
        <v>-18.721273984359009</v>
      </c>
      <c r="C4" s="61">
        <v>-10.8</v>
      </c>
      <c r="D4" s="61">
        <v>-13.7</v>
      </c>
      <c r="E4" s="111">
        <v>-13.132666637090438</v>
      </c>
      <c r="F4" s="112">
        <v>-10.004797887009472</v>
      </c>
      <c r="G4" s="112">
        <v>-7.9202647550347685</v>
      </c>
      <c r="H4" s="112">
        <v>-2.1389193877089778</v>
      </c>
      <c r="I4" s="112">
        <v>-2.9128585320291145</v>
      </c>
      <c r="J4" s="112">
        <v>-2.8775052149020874</v>
      </c>
      <c r="K4" s="4">
        <v>-2.9449772591441477</v>
      </c>
    </row>
    <row r="5" spans="1:11">
      <c r="A5" s="5" t="s">
        <v>588</v>
      </c>
      <c r="B5" s="4"/>
      <c r="C5" s="111">
        <v>10.214853175425992</v>
      </c>
      <c r="D5" s="111">
        <v>9.1763156569223323</v>
      </c>
      <c r="E5" s="111">
        <v>8.5058444805381725</v>
      </c>
      <c r="F5" s="112">
        <v>8.2800630230540584</v>
      </c>
      <c r="G5" s="112">
        <v>8.8873922677755441</v>
      </c>
      <c r="H5" s="112">
        <v>7.6153577002504687</v>
      </c>
      <c r="I5" s="112">
        <v>4.4554269345400686</v>
      </c>
      <c r="J5" s="112">
        <v>4.8321967409523836</v>
      </c>
      <c r="K5" s="4">
        <v>4.1824802478214504</v>
      </c>
    </row>
    <row r="6" spans="1:11">
      <c r="A6" s="5" t="s">
        <v>589</v>
      </c>
      <c r="B6" s="4"/>
      <c r="C6" s="60"/>
      <c r="D6" s="60"/>
      <c r="E6" s="111"/>
      <c r="F6" s="112">
        <v>-10.004797887009472</v>
      </c>
      <c r="G6" s="112">
        <v>-7.9202647550347685</v>
      </c>
      <c r="H6" s="112">
        <v>-2.1389193877089778</v>
      </c>
      <c r="I6" s="112">
        <v>-3.6050331262989919</v>
      </c>
      <c r="J6" s="112">
        <v>-3.1959459154405998</v>
      </c>
      <c r="K6" s="4">
        <v>-3.259739006136666</v>
      </c>
    </row>
    <row r="7" spans="1:11">
      <c r="A7" s="5" t="s">
        <v>590</v>
      </c>
      <c r="C7" s="4">
        <v>10.214853175425992</v>
      </c>
      <c r="D7" s="4">
        <v>9.1763156569223323</v>
      </c>
      <c r="E7" s="4">
        <v>8.5058444805381725</v>
      </c>
      <c r="F7" s="4">
        <v>8.2800630230540584</v>
      </c>
      <c r="G7" s="4">
        <v>8.8873922677755441</v>
      </c>
      <c r="H7" s="4">
        <v>8.3251005143702326</v>
      </c>
      <c r="I7" s="4">
        <v>5.5702814493610013</v>
      </c>
      <c r="J7" s="4">
        <v>5.358256166183752</v>
      </c>
      <c r="K7" s="4">
        <v>4.6987978318448311</v>
      </c>
    </row>
    <row r="8" spans="1:11">
      <c r="D8" s="4"/>
      <c r="E8" s="4"/>
      <c r="F8" s="4"/>
      <c r="G8" s="4"/>
    </row>
  </sheetData>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31"/>
  <sheetViews>
    <sheetView zoomScaleNormal="100" workbookViewId="0"/>
  </sheetViews>
  <sheetFormatPr defaultColWidth="8.88671875" defaultRowHeight="14.25"/>
  <cols>
    <col min="1" max="1" width="13.88671875" style="5" bestFit="1" customWidth="1"/>
    <col min="2" max="2" width="12.44140625" style="3" customWidth="1"/>
    <col min="3" max="3" width="11.88671875" style="3" bestFit="1" customWidth="1"/>
    <col min="4" max="4" width="11.44140625" style="3" bestFit="1" customWidth="1"/>
    <col min="5" max="5" width="11.88671875" style="3" bestFit="1" customWidth="1"/>
    <col min="6" max="16384" width="8.88671875" style="3"/>
  </cols>
  <sheetData>
    <row r="1" spans="1:12" s="18" customFormat="1">
      <c r="A1" s="97" t="s">
        <v>906</v>
      </c>
      <c r="B1" s="39" t="s">
        <v>591</v>
      </c>
      <c r="C1" s="39" t="s">
        <v>592</v>
      </c>
      <c r="D1" s="39" t="s">
        <v>593</v>
      </c>
      <c r="E1" s="39" t="s">
        <v>594</v>
      </c>
    </row>
    <row r="2" spans="1:12" ht="13.5" hidden="1">
      <c r="A2" s="98">
        <v>2014</v>
      </c>
      <c r="B2" s="95">
        <v>6.4289248286607119</v>
      </c>
      <c r="C2" s="95">
        <v>-1.0272880329188041</v>
      </c>
      <c r="D2" s="95"/>
      <c r="E2" s="95"/>
    </row>
    <row r="3" spans="1:12" ht="13.5" hidden="1">
      <c r="A3" s="98">
        <v>2015</v>
      </c>
      <c r="B3" s="95">
        <v>4.9000000000000004</v>
      </c>
      <c r="C3" s="95">
        <v>-15.1</v>
      </c>
      <c r="D3" s="95"/>
      <c r="E3" s="95"/>
    </row>
    <row r="4" spans="1:12" ht="13.5" hidden="1">
      <c r="A4" s="98">
        <v>2016</v>
      </c>
      <c r="B4" s="95">
        <v>19.100000000000001</v>
      </c>
      <c r="C4" s="95">
        <v>7.6</v>
      </c>
      <c r="D4" s="95">
        <v>19.100000000000001</v>
      </c>
      <c r="E4" s="95">
        <v>7.6</v>
      </c>
    </row>
    <row r="5" spans="1:12" hidden="1">
      <c r="A5" s="96">
        <v>2017</v>
      </c>
      <c r="B5" s="72">
        <v>19.3</v>
      </c>
      <c r="C5" s="72">
        <v>24.6</v>
      </c>
      <c r="D5" s="72">
        <v>19.3</v>
      </c>
      <c r="E5" s="72">
        <v>24.6</v>
      </c>
    </row>
    <row r="6" spans="1:12" hidden="1">
      <c r="A6" s="96">
        <v>2018</v>
      </c>
      <c r="B6" s="72">
        <v>5</v>
      </c>
      <c r="C6" s="72">
        <v>13.3</v>
      </c>
      <c r="D6" s="72">
        <v>5</v>
      </c>
      <c r="E6" s="72">
        <v>13.3</v>
      </c>
    </row>
    <row r="7" spans="1:12" hidden="1">
      <c r="A7" s="96">
        <v>2019</v>
      </c>
      <c r="B7" s="72">
        <v>15.995220488951546</v>
      </c>
      <c r="C7" s="72">
        <v>11.578436980437885</v>
      </c>
      <c r="D7" s="72">
        <v>15.995220488951546</v>
      </c>
      <c r="E7" s="72">
        <v>11.578436980437885</v>
      </c>
    </row>
    <row r="8" spans="1:12">
      <c r="A8" s="99">
        <v>2020</v>
      </c>
      <c r="B8" s="73">
        <v>-33.423685264824528</v>
      </c>
      <c r="C8" s="73">
        <v>-31.44997809866004</v>
      </c>
      <c r="D8" s="73">
        <v>-33.423685264824528</v>
      </c>
      <c r="E8" s="73">
        <v>-31.44997809866004</v>
      </c>
      <c r="G8" s="4"/>
      <c r="H8" s="4"/>
      <c r="L8" s="30"/>
    </row>
    <row r="9" spans="1:12">
      <c r="A9" s="64">
        <v>2021</v>
      </c>
      <c r="B9" s="131">
        <v>18.649254025382533</v>
      </c>
      <c r="C9" s="131">
        <v>12.852899588746595</v>
      </c>
      <c r="D9" s="131">
        <v>18.649254025382533</v>
      </c>
      <c r="E9" s="131">
        <v>12.852899588746595</v>
      </c>
      <c r="G9" s="4"/>
      <c r="H9" s="4"/>
      <c r="L9" s="30"/>
    </row>
    <row r="10" spans="1:12">
      <c r="A10" s="64">
        <v>2022</v>
      </c>
      <c r="B10" s="131">
        <v>53.844612932451525</v>
      </c>
      <c r="C10" s="131">
        <v>34.745441686209375</v>
      </c>
      <c r="D10" s="131">
        <v>53.844612932451525</v>
      </c>
      <c r="E10" s="131">
        <v>34.745441686209375</v>
      </c>
      <c r="G10" s="4"/>
      <c r="H10" s="4"/>
    </row>
    <row r="11" spans="1:12">
      <c r="A11" s="64">
        <v>2023</v>
      </c>
      <c r="B11" s="131">
        <v>18.705887187875334</v>
      </c>
      <c r="C11" s="131">
        <v>22.107874917556728</v>
      </c>
      <c r="D11" s="131">
        <v>14.624268914357003</v>
      </c>
      <c r="E11" s="131">
        <v>13.940144968839704</v>
      </c>
      <c r="G11" s="4"/>
      <c r="H11" s="4"/>
    </row>
    <row r="12" spans="1:12">
      <c r="A12" s="64">
        <v>2024</v>
      </c>
      <c r="B12" s="112">
        <v>-2.885375653336439</v>
      </c>
      <c r="C12" s="112">
        <v>-4.5192028852656847</v>
      </c>
      <c r="D12" s="131">
        <v>3.1</v>
      </c>
      <c r="E12" s="112">
        <v>2</v>
      </c>
      <c r="G12" s="4"/>
      <c r="H12" s="4"/>
    </row>
    <row r="13" spans="1:12">
      <c r="A13" s="5">
        <v>2025</v>
      </c>
      <c r="B13" s="4">
        <v>4.3535299277348116</v>
      </c>
      <c r="C13" s="4">
        <v>4.5607870059864553</v>
      </c>
      <c r="D13" s="4">
        <v>4.2519555585051876</v>
      </c>
      <c r="E13" s="4">
        <v>4.5738051278759144</v>
      </c>
      <c r="G13" s="4"/>
      <c r="H13" s="4"/>
    </row>
    <row r="29" spans="1:1" ht="13.5">
      <c r="A29" s="3"/>
    </row>
    <row r="31" spans="1:1" ht="13.5">
      <c r="A31" s="3"/>
    </row>
  </sheetData>
  <pageMargins left="0.7" right="0.7" top="0.75" bottom="0.75" header="0.3" footer="0.3"/>
  <pageSetup paperSize="9" orientation="portrait"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29"/>
  <sheetViews>
    <sheetView workbookViewId="0"/>
  </sheetViews>
  <sheetFormatPr defaultColWidth="8.88671875" defaultRowHeight="16.5"/>
  <cols>
    <col min="1" max="1" width="27.44140625" style="16" customWidth="1"/>
    <col min="2" max="2" width="0" style="2" hidden="1" customWidth="1"/>
    <col min="3" max="16384" width="8.88671875" style="2"/>
  </cols>
  <sheetData>
    <row r="1" spans="1:8" s="16" customFormat="1">
      <c r="A1" s="33" t="s">
        <v>906</v>
      </c>
      <c r="B1" s="54">
        <v>2017</v>
      </c>
      <c r="C1" s="54">
        <v>2018</v>
      </c>
      <c r="D1" s="54">
        <v>2019</v>
      </c>
      <c r="E1" s="54">
        <v>2020</v>
      </c>
      <c r="F1" s="54">
        <v>2021</v>
      </c>
      <c r="G1" s="212">
        <v>2022</v>
      </c>
      <c r="H1" s="212" t="s">
        <v>599</v>
      </c>
    </row>
    <row r="2" spans="1:8">
      <c r="A2" s="53" t="s">
        <v>595</v>
      </c>
      <c r="B2" s="123">
        <v>0.3</v>
      </c>
      <c r="C2" s="123">
        <v>-1.1000000000000001</v>
      </c>
      <c r="D2" s="123">
        <v>0.1</v>
      </c>
      <c r="E2" s="123">
        <v>0.3</v>
      </c>
      <c r="F2" s="123">
        <v>0</v>
      </c>
      <c r="G2" s="119">
        <v>0.24</v>
      </c>
      <c r="H2" s="123">
        <v>-0.4</v>
      </c>
    </row>
    <row r="3" spans="1:8">
      <c r="A3" s="53" t="s">
        <v>596</v>
      </c>
      <c r="B3" s="123">
        <v>-2.6</v>
      </c>
      <c r="C3" s="123">
        <v>0.2</v>
      </c>
      <c r="D3" s="123">
        <v>1.1000000000000001</v>
      </c>
      <c r="E3" s="123">
        <v>2.8</v>
      </c>
      <c r="F3" s="123">
        <v>-0.8</v>
      </c>
      <c r="G3" s="119">
        <v>-0.56000000000000005</v>
      </c>
      <c r="H3" s="123">
        <v>-0.88</v>
      </c>
    </row>
    <row r="4" spans="1:8">
      <c r="A4" s="16" t="s">
        <v>597</v>
      </c>
      <c r="B4" s="90">
        <v>-2.5520751821000003</v>
      </c>
      <c r="C4" s="90">
        <v>-2.5645454506999998</v>
      </c>
      <c r="D4" s="90">
        <v>1.5687910762999999</v>
      </c>
      <c r="E4" s="90">
        <v>4.2025479900000002</v>
      </c>
      <c r="F4" s="2">
        <v>-0.75</v>
      </c>
      <c r="G4" s="153">
        <v>-0.1</v>
      </c>
      <c r="H4" s="153">
        <v>0.2</v>
      </c>
    </row>
    <row r="5" spans="1:8">
      <c r="A5" s="16" t="s">
        <v>598</v>
      </c>
      <c r="B5" s="90">
        <v>-2.5520751821000003</v>
      </c>
      <c r="C5" s="90">
        <v>-2.5645454506999998</v>
      </c>
      <c r="D5" s="90">
        <v>1.5687910762999999</v>
      </c>
      <c r="E5" s="90">
        <v>4.2025479900000002</v>
      </c>
      <c r="F5" s="2">
        <v>-0.75</v>
      </c>
      <c r="G5" s="153">
        <v>-0.1</v>
      </c>
      <c r="H5" s="153">
        <v>-1.3</v>
      </c>
    </row>
    <row r="19" spans="2:15">
      <c r="K19" s="27"/>
    </row>
    <row r="23" spans="2:15" hidden="1">
      <c r="B23" s="123">
        <v>0.3</v>
      </c>
      <c r="C23" s="123">
        <v>-1.1000000000000001</v>
      </c>
      <c r="D23" s="123">
        <v>0.1</v>
      </c>
      <c r="E23" s="123">
        <v>0.3</v>
      </c>
      <c r="F23" s="123">
        <v>0</v>
      </c>
      <c r="G23" s="119">
        <v>0.24</v>
      </c>
      <c r="H23" s="123">
        <v>-0.4</v>
      </c>
    </row>
    <row r="24" spans="2:15" hidden="1">
      <c r="B24" s="123">
        <v>-2.6</v>
      </c>
      <c r="C24" s="123">
        <v>0.2</v>
      </c>
      <c r="D24" s="123">
        <v>1.1000000000000001</v>
      </c>
      <c r="E24" s="123">
        <v>2.8</v>
      </c>
      <c r="F24" s="123">
        <v>-0.8</v>
      </c>
      <c r="G24" s="119">
        <v>-0.56000000000000005</v>
      </c>
      <c r="H24" s="123">
        <v>-0.88</v>
      </c>
    </row>
    <row r="29" spans="2:15">
      <c r="M29" s="3"/>
      <c r="N29" s="55"/>
      <c r="O29" s="55"/>
    </row>
  </sheetData>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39"/>
  <sheetViews>
    <sheetView workbookViewId="0"/>
  </sheetViews>
  <sheetFormatPr defaultColWidth="8.88671875" defaultRowHeight="16.5"/>
  <sheetData>
    <row r="1" spans="1:3">
      <c r="A1" s="33" t="s">
        <v>906</v>
      </c>
      <c r="B1" s="18" t="s">
        <v>600</v>
      </c>
    </row>
    <row r="2" spans="1:3" hidden="1">
      <c r="A2" s="17" t="s">
        <v>106</v>
      </c>
      <c r="B2" s="42">
        <v>21.8</v>
      </c>
    </row>
    <row r="3" spans="1:3" hidden="1">
      <c r="A3" s="17" t="s">
        <v>87</v>
      </c>
      <c r="B3" s="42">
        <v>20.5</v>
      </c>
    </row>
    <row r="4" spans="1:3" hidden="1">
      <c r="A4" s="17" t="s">
        <v>84</v>
      </c>
      <c r="B4" s="42">
        <v>19.899999999999999</v>
      </c>
    </row>
    <row r="5" spans="1:3" hidden="1">
      <c r="A5" s="17" t="s">
        <v>85</v>
      </c>
      <c r="B5" s="77">
        <v>20.6</v>
      </c>
    </row>
    <row r="6" spans="1:3" hidden="1">
      <c r="A6" s="17" t="s">
        <v>107</v>
      </c>
      <c r="B6" s="77">
        <v>20.6</v>
      </c>
    </row>
    <row r="7" spans="1:3" hidden="1">
      <c r="A7" s="17" t="s">
        <v>87</v>
      </c>
      <c r="B7" s="77">
        <v>20.2</v>
      </c>
    </row>
    <row r="8" spans="1:3" hidden="1">
      <c r="A8" s="17" t="s">
        <v>84</v>
      </c>
      <c r="B8" s="77">
        <v>20.100000000000001</v>
      </c>
    </row>
    <row r="9" spans="1:3" hidden="1">
      <c r="A9" s="17" t="s">
        <v>85</v>
      </c>
      <c r="B9" s="77">
        <v>20.8</v>
      </c>
    </row>
    <row r="10" spans="1:3" hidden="1">
      <c r="A10" s="17" t="s">
        <v>108</v>
      </c>
      <c r="B10" s="77">
        <v>21.9</v>
      </c>
      <c r="C10" s="77"/>
    </row>
    <row r="11" spans="1:3" hidden="1">
      <c r="A11" s="17" t="s">
        <v>87</v>
      </c>
      <c r="B11" s="77">
        <v>17.7</v>
      </c>
      <c r="C11" s="77"/>
    </row>
    <row r="12" spans="1:3" hidden="1">
      <c r="A12" s="17" t="s">
        <v>84</v>
      </c>
      <c r="B12" s="77">
        <v>18</v>
      </c>
      <c r="C12" s="77"/>
    </row>
    <row r="13" spans="1:3" hidden="1">
      <c r="A13" s="17" t="s">
        <v>85</v>
      </c>
      <c r="B13" s="77">
        <v>17.899999999999999</v>
      </c>
      <c r="C13" s="77"/>
    </row>
    <row r="14" spans="1:3">
      <c r="A14" s="17" t="s">
        <v>109</v>
      </c>
      <c r="B14" s="26">
        <v>18.182538900000001</v>
      </c>
      <c r="C14" s="26"/>
    </row>
    <row r="15" spans="1:3">
      <c r="A15" s="17" t="s">
        <v>87</v>
      </c>
      <c r="B15" s="26">
        <v>18.295916200000001</v>
      </c>
      <c r="C15" s="26"/>
    </row>
    <row r="16" spans="1:3">
      <c r="A16" s="17" t="s">
        <v>84</v>
      </c>
      <c r="B16" s="26">
        <v>16.352967</v>
      </c>
      <c r="C16" s="26"/>
    </row>
    <row r="17" spans="1:3">
      <c r="A17" s="17" t="s">
        <v>85</v>
      </c>
      <c r="B17" s="26">
        <v>15.679559299999999</v>
      </c>
      <c r="C17" s="26"/>
    </row>
    <row r="18" spans="1:3">
      <c r="A18" s="93" t="s">
        <v>110</v>
      </c>
      <c r="B18" s="26">
        <v>15.6522275</v>
      </c>
      <c r="C18" s="26"/>
    </row>
    <row r="19" spans="1:3">
      <c r="A19" s="93" t="s">
        <v>87</v>
      </c>
      <c r="B19" s="26">
        <v>14.5</v>
      </c>
      <c r="C19" s="26"/>
    </row>
    <row r="20" spans="1:3">
      <c r="A20" s="93" t="s">
        <v>84</v>
      </c>
      <c r="B20" s="26">
        <v>14.587389399999999</v>
      </c>
      <c r="C20" s="26"/>
    </row>
    <row r="21" spans="1:3">
      <c r="A21" s="93" t="s">
        <v>85</v>
      </c>
      <c r="B21" s="26">
        <v>14.779559300000001</v>
      </c>
      <c r="C21" s="26"/>
    </row>
    <row r="22" spans="1:3">
      <c r="A22" s="93" t="s">
        <v>111</v>
      </c>
      <c r="B22" s="26">
        <v>14.7522275</v>
      </c>
      <c r="C22" s="26"/>
    </row>
    <row r="23" spans="1:3">
      <c r="A23" s="93" t="s">
        <v>87</v>
      </c>
      <c r="B23" s="26">
        <v>13</v>
      </c>
      <c r="C23" s="26"/>
    </row>
    <row r="24" spans="1:3">
      <c r="A24" s="93" t="s">
        <v>84</v>
      </c>
      <c r="B24" s="26">
        <v>11.6</v>
      </c>
      <c r="C24" s="26"/>
    </row>
    <row r="25" spans="1:3">
      <c r="A25" s="93" t="s">
        <v>85</v>
      </c>
      <c r="B25" s="26">
        <v>12.7</v>
      </c>
      <c r="C25" s="26"/>
    </row>
    <row r="26" spans="1:3">
      <c r="A26" s="93" t="s">
        <v>112</v>
      </c>
      <c r="B26" s="26">
        <v>12.2</v>
      </c>
      <c r="C26" s="26"/>
    </row>
    <row r="27" spans="1:3">
      <c r="A27" s="93" t="s">
        <v>87</v>
      </c>
      <c r="B27" s="26">
        <v>13.9</v>
      </c>
      <c r="C27" s="26"/>
    </row>
    <row r="28" spans="1:3">
      <c r="A28" s="64" t="s">
        <v>140</v>
      </c>
      <c r="B28" s="26">
        <v>13.7</v>
      </c>
      <c r="C28" s="26"/>
    </row>
    <row r="29" spans="1:3">
      <c r="A29" s="64" t="s">
        <v>85</v>
      </c>
      <c r="B29" s="26">
        <v>13.8</v>
      </c>
      <c r="C29" s="26"/>
    </row>
    <row r="30" spans="1:3">
      <c r="A30" s="93" t="s">
        <v>113</v>
      </c>
      <c r="B30" s="26">
        <v>13.9</v>
      </c>
      <c r="C30" s="26"/>
    </row>
    <row r="31" spans="1:3">
      <c r="A31" s="93" t="s">
        <v>87</v>
      </c>
      <c r="B31" s="26">
        <v>14</v>
      </c>
      <c r="C31" s="26"/>
    </row>
    <row r="32" spans="1:3">
      <c r="A32" s="93" t="s">
        <v>84</v>
      </c>
      <c r="B32" s="26">
        <v>14.2</v>
      </c>
      <c r="C32" s="26"/>
    </row>
    <row r="33" spans="1:3">
      <c r="A33" s="64" t="s">
        <v>85</v>
      </c>
      <c r="B33" s="26">
        <v>14.3</v>
      </c>
      <c r="C33" s="26"/>
    </row>
    <row r="34" spans="1:3">
      <c r="A34" s="93" t="s">
        <v>114</v>
      </c>
      <c r="B34" s="26">
        <v>14.7</v>
      </c>
      <c r="C34" s="26"/>
    </row>
    <row r="35" spans="1:3">
      <c r="A35" s="93" t="s">
        <v>87</v>
      </c>
      <c r="B35" s="26">
        <v>14.8</v>
      </c>
      <c r="C35" s="26"/>
    </row>
    <row r="36" spans="1:3">
      <c r="A36" s="93" t="s">
        <v>84</v>
      </c>
      <c r="B36" s="26">
        <v>14.9</v>
      </c>
      <c r="C36" s="26"/>
    </row>
    <row r="37" spans="1:3">
      <c r="A37" s="64" t="s">
        <v>85</v>
      </c>
      <c r="B37" s="26">
        <v>15</v>
      </c>
      <c r="C37" s="26"/>
    </row>
    <row r="38" spans="1:3">
      <c r="A38" s="93" t="s">
        <v>115</v>
      </c>
      <c r="B38" s="26">
        <v>15</v>
      </c>
      <c r="C38" s="26"/>
    </row>
    <row r="39" spans="1:3">
      <c r="A39" s="93" t="s">
        <v>87</v>
      </c>
      <c r="B39" s="26">
        <v>15</v>
      </c>
      <c r="C39" s="26"/>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39"/>
  <sheetViews>
    <sheetView workbookViewId="0"/>
  </sheetViews>
  <sheetFormatPr defaultColWidth="8.88671875" defaultRowHeight="14.25"/>
  <cols>
    <col min="1" max="1" width="9.88671875" style="5" customWidth="1"/>
    <col min="2" max="2" width="9.109375" style="3" bestFit="1" customWidth="1"/>
    <col min="3" max="16384" width="8.88671875" style="3"/>
  </cols>
  <sheetData>
    <row r="1" spans="1:6" s="18" customFormat="1">
      <c r="A1" s="33" t="s">
        <v>906</v>
      </c>
      <c r="B1" s="18" t="s">
        <v>601</v>
      </c>
    </row>
    <row r="2" spans="1:6" ht="16.5" hidden="1">
      <c r="A2" s="17" t="s">
        <v>106</v>
      </c>
      <c r="B2" s="42">
        <v>2.9667580788287418</v>
      </c>
      <c r="C2" s="26"/>
      <c r="E2" s="4"/>
      <c r="F2" s="4"/>
    </row>
    <row r="3" spans="1:6" ht="16.5" hidden="1">
      <c r="A3" s="17" t="s">
        <v>87</v>
      </c>
      <c r="B3" s="42">
        <v>3.3975131122250701</v>
      </c>
      <c r="C3" s="26"/>
      <c r="E3" s="4"/>
      <c r="F3" s="4"/>
    </row>
    <row r="4" spans="1:6" ht="16.5" hidden="1">
      <c r="A4" s="17" t="s">
        <v>84</v>
      </c>
      <c r="B4" s="42">
        <v>3.4414398384440599</v>
      </c>
      <c r="C4" s="26"/>
      <c r="E4" s="4"/>
      <c r="F4" s="4"/>
    </row>
    <row r="5" spans="1:6" ht="16.5" hidden="1">
      <c r="A5" s="17" t="s">
        <v>85</v>
      </c>
      <c r="B5" s="77">
        <v>6.2</v>
      </c>
      <c r="C5" s="26"/>
      <c r="E5" s="4"/>
      <c r="F5" s="4"/>
    </row>
    <row r="6" spans="1:6" ht="16.5" hidden="1">
      <c r="A6" s="17" t="s">
        <v>107</v>
      </c>
      <c r="B6" s="77">
        <v>5</v>
      </c>
      <c r="C6" s="26"/>
      <c r="E6" s="4"/>
      <c r="F6" s="4"/>
    </row>
    <row r="7" spans="1:6" ht="16.5" hidden="1">
      <c r="A7" s="17" t="s">
        <v>87</v>
      </c>
      <c r="B7" s="77">
        <v>5</v>
      </c>
      <c r="C7" s="26"/>
      <c r="E7" s="4"/>
      <c r="F7" s="4"/>
    </row>
    <row r="8" spans="1:6" ht="16.5" hidden="1">
      <c r="A8" s="17" t="s">
        <v>84</v>
      </c>
      <c r="B8" s="77">
        <v>2.7</v>
      </c>
      <c r="C8" s="26"/>
      <c r="E8" s="4"/>
      <c r="F8" s="4"/>
    </row>
    <row r="9" spans="1:6" ht="16.5" hidden="1">
      <c r="A9" s="17" t="s">
        <v>85</v>
      </c>
      <c r="B9" s="77">
        <v>3.9</v>
      </c>
      <c r="C9" s="26"/>
      <c r="E9" s="4"/>
      <c r="F9" s="4"/>
    </row>
    <row r="10" spans="1:6" hidden="1">
      <c r="A10" s="17" t="s">
        <v>108</v>
      </c>
      <c r="B10" s="77">
        <v>3</v>
      </c>
      <c r="F10" s="4"/>
    </row>
    <row r="11" spans="1:6" hidden="1">
      <c r="A11" s="17" t="s">
        <v>87</v>
      </c>
      <c r="B11" s="77">
        <v>3.6</v>
      </c>
      <c r="F11" s="4"/>
    </row>
    <row r="12" spans="1:6" hidden="1">
      <c r="A12" s="17" t="s">
        <v>84</v>
      </c>
      <c r="B12" s="77">
        <v>3.5</v>
      </c>
      <c r="F12" s="4"/>
    </row>
    <row r="13" spans="1:6" hidden="1">
      <c r="A13" s="17" t="s">
        <v>85</v>
      </c>
      <c r="B13" s="77">
        <v>3</v>
      </c>
      <c r="F13" s="4"/>
    </row>
    <row r="14" spans="1:6">
      <c r="A14" s="17" t="s">
        <v>109</v>
      </c>
      <c r="B14" s="77">
        <v>7.2722100000000864</v>
      </c>
      <c r="F14" s="4"/>
    </row>
    <row r="15" spans="1:6">
      <c r="A15" s="17" t="s">
        <v>87</v>
      </c>
      <c r="B15" s="77">
        <v>0.10065000000008695</v>
      </c>
      <c r="F15" s="4"/>
    </row>
    <row r="16" spans="1:6">
      <c r="A16" s="17" t="s">
        <v>84</v>
      </c>
      <c r="B16" s="77">
        <v>2.1192300000000159</v>
      </c>
      <c r="F16" s="4"/>
    </row>
    <row r="17" spans="1:6">
      <c r="A17" s="17" t="s">
        <v>85</v>
      </c>
      <c r="B17" s="77">
        <v>2.671389999999974</v>
      </c>
      <c r="F17" s="4"/>
    </row>
    <row r="18" spans="1:6">
      <c r="A18" s="93" t="s">
        <v>110</v>
      </c>
      <c r="B18" s="77">
        <v>1.6288299999998799</v>
      </c>
    </row>
    <row r="19" spans="1:6">
      <c r="A19" s="93" t="s">
        <v>87</v>
      </c>
      <c r="B19" s="77">
        <v>9.6934199999998327</v>
      </c>
    </row>
    <row r="20" spans="1:6">
      <c r="A20" s="93" t="s">
        <v>84</v>
      </c>
      <c r="B20" s="77">
        <v>10.1</v>
      </c>
    </row>
    <row r="21" spans="1:6">
      <c r="A21" s="93" t="s">
        <v>85</v>
      </c>
      <c r="B21" s="112">
        <v>10.9</v>
      </c>
    </row>
    <row r="22" spans="1:6">
      <c r="A22" s="93" t="s">
        <v>111</v>
      </c>
      <c r="B22" s="112">
        <v>11.100000000000136</v>
      </c>
    </row>
    <row r="23" spans="1:6">
      <c r="A23" s="93" t="s">
        <v>87</v>
      </c>
      <c r="B23" s="112">
        <v>15.100000000000136</v>
      </c>
    </row>
    <row r="24" spans="1:6">
      <c r="A24" s="93" t="s">
        <v>84</v>
      </c>
      <c r="B24" s="112">
        <v>21.7</v>
      </c>
    </row>
    <row r="25" spans="1:6">
      <c r="A25" s="93" t="s">
        <v>85</v>
      </c>
      <c r="B25" s="112">
        <v>26.6</v>
      </c>
    </row>
    <row r="26" spans="1:6">
      <c r="A26" s="93" t="s">
        <v>112</v>
      </c>
      <c r="B26" s="112">
        <v>26.5</v>
      </c>
    </row>
    <row r="27" spans="1:6">
      <c r="A27" s="93" t="s">
        <v>87</v>
      </c>
      <c r="B27" s="3">
        <v>19.600000000000001</v>
      </c>
    </row>
    <row r="28" spans="1:6">
      <c r="A28" s="64" t="s">
        <v>140</v>
      </c>
      <c r="B28" s="4">
        <v>16</v>
      </c>
    </row>
    <row r="29" spans="1:6">
      <c r="A29" s="93" t="s">
        <v>85</v>
      </c>
      <c r="B29" s="112">
        <v>13</v>
      </c>
    </row>
    <row r="30" spans="1:6">
      <c r="A30" s="93" t="s">
        <v>113</v>
      </c>
      <c r="B30" s="112">
        <v>11.4</v>
      </c>
    </row>
    <row r="31" spans="1:6">
      <c r="A31" s="93" t="s">
        <v>87</v>
      </c>
      <c r="B31" s="112">
        <v>10.199999999999999</v>
      </c>
    </row>
    <row r="32" spans="1:6">
      <c r="A32" s="64" t="s">
        <v>140</v>
      </c>
      <c r="B32" s="112">
        <v>9.4</v>
      </c>
    </row>
    <row r="33" spans="1:2">
      <c r="A33" s="93" t="s">
        <v>85</v>
      </c>
      <c r="B33" s="112">
        <v>8.6</v>
      </c>
    </row>
    <row r="34" spans="1:2">
      <c r="A34" s="93" t="s">
        <v>114</v>
      </c>
      <c r="B34" s="112">
        <v>8.4</v>
      </c>
    </row>
    <row r="35" spans="1:2">
      <c r="A35" s="93" t="s">
        <v>87</v>
      </c>
      <c r="B35" s="112">
        <v>8</v>
      </c>
    </row>
    <row r="36" spans="1:2">
      <c r="A36" s="64" t="s">
        <v>140</v>
      </c>
      <c r="B36" s="112">
        <v>7.8</v>
      </c>
    </row>
    <row r="37" spans="1:2">
      <c r="A37" s="93" t="s">
        <v>85</v>
      </c>
      <c r="B37" s="112">
        <v>7.6</v>
      </c>
    </row>
    <row r="38" spans="1:2">
      <c r="A38" s="93" t="s">
        <v>115</v>
      </c>
      <c r="B38" s="112">
        <v>7.5</v>
      </c>
    </row>
    <row r="39" spans="1:2">
      <c r="A39" s="93" t="s">
        <v>87</v>
      </c>
      <c r="B39" s="3">
        <v>7.4</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39"/>
  <sheetViews>
    <sheetView workbookViewId="0"/>
  </sheetViews>
  <sheetFormatPr defaultColWidth="8.88671875" defaultRowHeight="14.25"/>
  <cols>
    <col min="1" max="1" width="8.88671875" style="5"/>
    <col min="2" max="16384" width="8.88671875" style="3"/>
  </cols>
  <sheetData>
    <row r="1" spans="1:10" s="18" customFormat="1">
      <c r="A1" s="33" t="s">
        <v>906</v>
      </c>
      <c r="B1" s="18" t="s">
        <v>600</v>
      </c>
    </row>
    <row r="2" spans="1:10" ht="16.5" hidden="1">
      <c r="A2" s="17" t="s">
        <v>106</v>
      </c>
      <c r="B2" s="77">
        <v>-4.5401073099999998</v>
      </c>
      <c r="G2" s="26"/>
    </row>
    <row r="3" spans="1:10" ht="16.5" hidden="1">
      <c r="A3" s="17" t="s">
        <v>87</v>
      </c>
      <c r="B3" s="77">
        <v>0.82455643000000001</v>
      </c>
      <c r="G3" s="26"/>
    </row>
    <row r="4" spans="1:10" ht="16.5" hidden="1">
      <c r="A4" s="17" t="s">
        <v>84</v>
      </c>
      <c r="B4" s="77">
        <v>-0.89295461899999995</v>
      </c>
      <c r="G4" s="26"/>
    </row>
    <row r="5" spans="1:10" ht="16.5" hidden="1">
      <c r="A5" s="17" t="s">
        <v>85</v>
      </c>
      <c r="B5" s="77">
        <v>-4.8480081799999999</v>
      </c>
      <c r="G5" s="26"/>
      <c r="H5" s="42"/>
      <c r="I5" s="26"/>
      <c r="J5" s="26"/>
    </row>
    <row r="6" spans="1:10" ht="16.5" hidden="1">
      <c r="A6" s="17" t="s">
        <v>107</v>
      </c>
      <c r="B6" s="77">
        <v>2.0061339299999998</v>
      </c>
      <c r="G6" s="26"/>
      <c r="H6" s="42"/>
      <c r="I6" s="26"/>
      <c r="J6" s="26"/>
    </row>
    <row r="7" spans="1:10" ht="16.5" hidden="1">
      <c r="A7" s="17" t="s">
        <v>87</v>
      </c>
      <c r="B7" s="77">
        <v>-2.6364120099999999</v>
      </c>
      <c r="G7" s="26"/>
      <c r="H7" s="42"/>
      <c r="I7" s="26"/>
      <c r="J7" s="26"/>
    </row>
    <row r="8" spans="1:10" ht="16.5" hidden="1">
      <c r="A8" s="17" t="s">
        <v>84</v>
      </c>
      <c r="B8" s="77">
        <v>1.18833696</v>
      </c>
      <c r="G8" s="26"/>
      <c r="H8" s="26"/>
      <c r="I8" s="26"/>
      <c r="J8" s="26"/>
    </row>
    <row r="9" spans="1:10" ht="16.5" hidden="1">
      <c r="A9" s="17" t="s">
        <v>85</v>
      </c>
      <c r="B9" s="77">
        <v>-1.8000294999999999</v>
      </c>
      <c r="G9" s="26"/>
      <c r="H9" s="26"/>
      <c r="I9" s="26"/>
      <c r="J9" s="26"/>
    </row>
    <row r="10" spans="1:10" ht="16.5" hidden="1">
      <c r="A10" s="17" t="s">
        <v>108</v>
      </c>
      <c r="B10" s="77">
        <v>0.93705443099999997</v>
      </c>
      <c r="G10" s="26"/>
      <c r="H10" s="26"/>
      <c r="I10" s="26"/>
      <c r="J10" s="26"/>
    </row>
    <row r="11" spans="1:10" ht="16.5" hidden="1">
      <c r="A11" s="17" t="s">
        <v>87</v>
      </c>
      <c r="B11" s="77">
        <v>7.9429593199999999</v>
      </c>
      <c r="G11" s="26"/>
      <c r="H11" s="26"/>
      <c r="I11" s="26"/>
      <c r="J11" s="26"/>
    </row>
    <row r="12" spans="1:10" ht="16.5" hidden="1">
      <c r="A12" s="17" t="s">
        <v>84</v>
      </c>
      <c r="B12" s="77">
        <v>8.3133774099999993</v>
      </c>
      <c r="G12" s="26"/>
      <c r="H12" s="26"/>
      <c r="I12" s="26"/>
      <c r="J12" s="26"/>
    </row>
    <row r="13" spans="1:10" ht="16.5" hidden="1">
      <c r="A13" s="17" t="s">
        <v>85</v>
      </c>
      <c r="B13" s="77">
        <v>8.2615451800000006</v>
      </c>
      <c r="G13" s="26"/>
      <c r="H13" s="26"/>
      <c r="I13" s="26"/>
      <c r="J13" s="26"/>
    </row>
    <row r="14" spans="1:10" ht="16.5">
      <c r="A14" s="17" t="s">
        <v>109</v>
      </c>
      <c r="B14" s="77">
        <v>5.1346284999999998</v>
      </c>
      <c r="C14" s="77"/>
      <c r="G14" s="26"/>
      <c r="H14" s="26"/>
      <c r="I14" s="26"/>
      <c r="J14" s="26"/>
    </row>
    <row r="15" spans="1:10" ht="16.5">
      <c r="A15" s="17" t="s">
        <v>87</v>
      </c>
      <c r="B15" s="77">
        <v>11.3905166</v>
      </c>
      <c r="C15" s="77"/>
      <c r="G15" s="26"/>
      <c r="H15" s="26"/>
      <c r="I15" s="26"/>
      <c r="J15" s="26"/>
    </row>
    <row r="16" spans="1:10" ht="16.5">
      <c r="A16" s="17" t="s">
        <v>84</v>
      </c>
      <c r="B16" s="77">
        <v>5.9261708300000002</v>
      </c>
      <c r="C16" s="77"/>
      <c r="G16" s="26"/>
      <c r="H16" s="26"/>
      <c r="I16" s="26"/>
      <c r="J16" s="26"/>
    </row>
    <row r="17" spans="1:10" ht="16.5">
      <c r="A17" s="17" t="s">
        <v>85</v>
      </c>
      <c r="B17" s="77">
        <v>5</v>
      </c>
      <c r="C17" s="77"/>
      <c r="G17" s="18"/>
      <c r="H17" s="26"/>
      <c r="I17" s="26"/>
      <c r="J17" s="26"/>
    </row>
    <row r="18" spans="1:10" ht="16.5">
      <c r="A18" s="93" t="s">
        <v>110</v>
      </c>
      <c r="B18" s="133">
        <v>5.0074308584615439</v>
      </c>
      <c r="C18" s="133"/>
      <c r="G18" s="18"/>
      <c r="H18" s="26"/>
      <c r="I18" s="26"/>
      <c r="J18" s="26"/>
    </row>
    <row r="19" spans="1:10" ht="16.5">
      <c r="A19" s="93" t="s">
        <v>87</v>
      </c>
      <c r="B19" s="4">
        <v>-10.42570863434425</v>
      </c>
      <c r="C19" s="4"/>
      <c r="G19" s="18"/>
      <c r="H19" s="26"/>
      <c r="I19" s="26"/>
      <c r="J19" s="26"/>
    </row>
    <row r="20" spans="1:10" ht="16.5">
      <c r="A20" s="93" t="s">
        <v>84</v>
      </c>
      <c r="B20" s="4">
        <v>0.6398095363890004</v>
      </c>
      <c r="C20" s="4"/>
      <c r="G20" s="18"/>
      <c r="H20" s="26"/>
      <c r="I20" s="26"/>
      <c r="J20" s="26"/>
    </row>
    <row r="21" spans="1:10" ht="16.5">
      <c r="A21" s="93" t="s">
        <v>85</v>
      </c>
      <c r="B21" s="4">
        <v>-3.6529190442411696</v>
      </c>
      <c r="C21" s="4"/>
      <c r="G21" s="18"/>
      <c r="H21" s="26"/>
      <c r="I21" s="26"/>
      <c r="J21" s="26"/>
    </row>
    <row r="22" spans="1:10">
      <c r="A22" s="93" t="s">
        <v>111</v>
      </c>
      <c r="B22" s="4">
        <v>-2.666821409687083</v>
      </c>
      <c r="C22" s="4"/>
    </row>
    <row r="23" spans="1:10">
      <c r="A23" s="93" t="s">
        <v>87</v>
      </c>
      <c r="B23" s="4">
        <v>-6.2446907571691304</v>
      </c>
      <c r="C23" s="4"/>
    </row>
    <row r="24" spans="1:10">
      <c r="A24" s="93" t="s">
        <v>84</v>
      </c>
      <c r="B24" s="4">
        <v>-2.9625805232998381</v>
      </c>
      <c r="C24" s="4"/>
    </row>
    <row r="25" spans="1:10">
      <c r="A25" s="93" t="s">
        <v>85</v>
      </c>
      <c r="B25" s="4">
        <v>8.4304024000425741</v>
      </c>
      <c r="C25" s="4"/>
    </row>
    <row r="26" spans="1:10">
      <c r="A26" s="93" t="s">
        <v>112</v>
      </c>
      <c r="B26" s="4">
        <v>4.3281882999999999</v>
      </c>
      <c r="C26" s="4"/>
    </row>
    <row r="27" spans="1:10">
      <c r="A27" s="93" t="s">
        <v>87</v>
      </c>
      <c r="B27" s="4">
        <v>3.5039744700000002</v>
      </c>
      <c r="C27" s="4"/>
    </row>
    <row r="28" spans="1:10">
      <c r="A28" s="64" t="s">
        <v>140</v>
      </c>
      <c r="B28" s="4">
        <v>4.5770466299999999</v>
      </c>
      <c r="C28" s="4"/>
    </row>
    <row r="29" spans="1:10">
      <c r="A29" s="93" t="s">
        <v>85</v>
      </c>
      <c r="B29" s="4">
        <v>3.4602814899999998</v>
      </c>
      <c r="C29" s="4"/>
    </row>
    <row r="30" spans="1:10">
      <c r="A30" s="93" t="s">
        <v>113</v>
      </c>
      <c r="B30" s="4">
        <v>3</v>
      </c>
      <c r="C30" s="4"/>
    </row>
    <row r="31" spans="1:10">
      <c r="A31" s="93" t="s">
        <v>87</v>
      </c>
      <c r="B31" s="4">
        <v>2.9041445800000001</v>
      </c>
      <c r="C31" s="4"/>
    </row>
    <row r="32" spans="1:10">
      <c r="A32" s="64" t="s">
        <v>140</v>
      </c>
      <c r="B32" s="4">
        <v>2.9302869999999999</v>
      </c>
      <c r="C32" s="4"/>
    </row>
    <row r="33" spans="1:3">
      <c r="A33" s="93" t="s">
        <v>85</v>
      </c>
      <c r="B33" s="4">
        <v>3.3823700699999999</v>
      </c>
      <c r="C33" s="4"/>
    </row>
    <row r="34" spans="1:3">
      <c r="A34" s="93" t="s">
        <v>114</v>
      </c>
      <c r="B34" s="4">
        <v>2.9302869999999999</v>
      </c>
      <c r="C34" s="4"/>
    </row>
    <row r="35" spans="1:3">
      <c r="A35" s="93" t="s">
        <v>87</v>
      </c>
      <c r="B35" s="4">
        <v>3.6</v>
      </c>
      <c r="C35" s="4"/>
    </row>
    <row r="36" spans="1:3">
      <c r="A36" s="64" t="s">
        <v>140</v>
      </c>
      <c r="B36" s="4">
        <v>4</v>
      </c>
    </row>
    <row r="37" spans="1:3">
      <c r="A37" s="93" t="s">
        <v>85</v>
      </c>
      <c r="B37" s="4">
        <v>4</v>
      </c>
    </row>
    <row r="38" spans="1:3">
      <c r="A38" s="93" t="s">
        <v>115</v>
      </c>
      <c r="B38" s="4">
        <v>3.9</v>
      </c>
    </row>
    <row r="39" spans="1:3">
      <c r="A39" s="93" t="s">
        <v>87</v>
      </c>
      <c r="B39" s="3">
        <v>3.8</v>
      </c>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R15"/>
  <sheetViews>
    <sheetView zoomScaleNormal="100" workbookViewId="0">
      <selection activeCell="A34" sqref="A34"/>
    </sheetView>
  </sheetViews>
  <sheetFormatPr defaultColWidth="8.88671875" defaultRowHeight="16.5"/>
  <cols>
    <col min="1" max="1" width="25" bestFit="1" customWidth="1"/>
    <col min="2" max="4" width="0" hidden="1" customWidth="1"/>
  </cols>
  <sheetData>
    <row r="1" spans="1:18">
      <c r="A1" s="82" t="s">
        <v>906</v>
      </c>
      <c r="B1" s="18" t="s">
        <v>148</v>
      </c>
      <c r="C1" s="18" t="s">
        <v>84</v>
      </c>
      <c r="D1" s="18" t="s">
        <v>149</v>
      </c>
      <c r="E1" s="18" t="s">
        <v>109</v>
      </c>
      <c r="F1" s="18" t="s">
        <v>150</v>
      </c>
      <c r="G1" s="18" t="s">
        <v>84</v>
      </c>
      <c r="H1" s="18" t="s">
        <v>149</v>
      </c>
      <c r="I1" s="18" t="s">
        <v>110</v>
      </c>
      <c r="J1" s="18" t="s">
        <v>150</v>
      </c>
      <c r="K1" s="18" t="s">
        <v>84</v>
      </c>
      <c r="L1" t="s">
        <v>149</v>
      </c>
      <c r="M1" t="s">
        <v>111</v>
      </c>
      <c r="N1" s="18" t="s">
        <v>150</v>
      </c>
      <c r="O1" s="18" t="s">
        <v>84</v>
      </c>
      <c r="P1" t="s">
        <v>149</v>
      </c>
      <c r="Q1" t="s">
        <v>112</v>
      </c>
      <c r="R1" t="s">
        <v>150</v>
      </c>
    </row>
    <row r="2" spans="1:18">
      <c r="A2" s="18" t="s">
        <v>602</v>
      </c>
      <c r="B2" s="42">
        <v>17.7</v>
      </c>
      <c r="C2" s="42">
        <v>14.7</v>
      </c>
      <c r="D2" s="42">
        <v>13.064361191162345</v>
      </c>
      <c r="E2" s="42">
        <v>9.6747289407839876</v>
      </c>
      <c r="F2" s="42">
        <v>10.321489001692047</v>
      </c>
      <c r="G2" s="42">
        <v>8.8952654232424688</v>
      </c>
      <c r="H2" s="42">
        <v>3.2670454545454546</v>
      </c>
      <c r="I2" s="42">
        <v>3.4770514603616132</v>
      </c>
      <c r="J2" s="42">
        <v>9.2811646951774343</v>
      </c>
      <c r="K2" s="42">
        <v>3.7514654161781942</v>
      </c>
      <c r="L2" s="42">
        <v>3.0423280423280423</v>
      </c>
      <c r="M2" s="42">
        <v>2.12</v>
      </c>
      <c r="N2" s="42">
        <v>3.90625</v>
      </c>
      <c r="O2" s="42">
        <v>3.455723542116631</v>
      </c>
      <c r="P2" s="26">
        <v>8.5432639649507127</v>
      </c>
      <c r="Q2" s="26">
        <v>10.104166666666666</v>
      </c>
      <c r="R2">
        <v>9.5</v>
      </c>
    </row>
    <row r="3" spans="1:18">
      <c r="A3" s="18" t="s">
        <v>603</v>
      </c>
      <c r="B3" s="42">
        <v>27.4</v>
      </c>
      <c r="C3" s="42">
        <v>28.8</v>
      </c>
      <c r="D3" s="42">
        <v>24.975984630163303</v>
      </c>
      <c r="E3" s="42">
        <v>23.603002502085072</v>
      </c>
      <c r="F3" s="42">
        <v>22.081218274111674</v>
      </c>
      <c r="G3" s="42">
        <v>21.52080344332855</v>
      </c>
      <c r="H3" s="42">
        <v>14.772727272727273</v>
      </c>
      <c r="I3" s="42">
        <v>12.100139082058414</v>
      </c>
      <c r="J3" s="42">
        <v>13.830755232029118</v>
      </c>
      <c r="K3" s="42">
        <v>20.281359906213364</v>
      </c>
      <c r="L3" s="42">
        <v>17.063492063492063</v>
      </c>
      <c r="M3" s="42">
        <v>12.74</v>
      </c>
      <c r="N3" s="42">
        <v>15.9</v>
      </c>
      <c r="O3" s="42">
        <v>15.118790496760258</v>
      </c>
      <c r="P3" s="26">
        <v>10.295728368017524</v>
      </c>
      <c r="Q3" s="26">
        <v>11.041666666666666</v>
      </c>
      <c r="R3">
        <v>8.8000000000000007</v>
      </c>
    </row>
    <row r="4" spans="1:18">
      <c r="A4" s="18" t="s">
        <v>604</v>
      </c>
      <c r="B4" s="42">
        <v>33.5</v>
      </c>
      <c r="C4" s="42">
        <v>36.5</v>
      </c>
      <c r="D4" s="42">
        <v>44.380403458213266</v>
      </c>
      <c r="E4" s="42">
        <v>46.622185154295245</v>
      </c>
      <c r="F4" s="42">
        <v>35.363790186125208</v>
      </c>
      <c r="G4" s="42">
        <v>35.868005738880917</v>
      </c>
      <c r="H4" s="42">
        <v>35.653409090909086</v>
      </c>
      <c r="I4" s="42">
        <v>33.796940194714878</v>
      </c>
      <c r="J4" s="42">
        <v>13.102820746132849</v>
      </c>
      <c r="K4" s="42">
        <v>17.116060961313011</v>
      </c>
      <c r="L4" s="42">
        <v>8.0687830687830679</v>
      </c>
      <c r="M4" s="42">
        <v>6.99</v>
      </c>
      <c r="N4" s="42">
        <v>6.8080357142857135</v>
      </c>
      <c r="O4" s="42">
        <v>11.879049676025918</v>
      </c>
      <c r="P4" s="26">
        <v>19.934282584884993</v>
      </c>
      <c r="Q4" s="26">
        <v>19.375</v>
      </c>
      <c r="R4">
        <v>12.5</v>
      </c>
    </row>
    <row r="5" spans="1:18">
      <c r="A5" s="18" t="s">
        <v>605</v>
      </c>
      <c r="B5" s="42">
        <v>3.5</v>
      </c>
      <c r="C5" s="42">
        <v>3.6</v>
      </c>
      <c r="D5" s="42">
        <v>3.1700288184438041</v>
      </c>
      <c r="E5" s="42">
        <v>2.2518765638031693</v>
      </c>
      <c r="F5" s="42">
        <v>7.1912013536379025</v>
      </c>
      <c r="G5" s="42">
        <v>7.6040172166427542</v>
      </c>
      <c r="H5" s="42">
        <v>11.647727272727272</v>
      </c>
      <c r="I5" s="42">
        <v>12.517385257301807</v>
      </c>
      <c r="J5" s="42">
        <v>20.473157415832574</v>
      </c>
      <c r="K5" s="42">
        <v>23.563892145369287</v>
      </c>
      <c r="L5" s="42">
        <v>27.24867724867725</v>
      </c>
      <c r="M5" s="42">
        <v>33.19</v>
      </c>
      <c r="N5" s="42">
        <v>28.459821428571431</v>
      </c>
      <c r="O5" s="42">
        <v>23.110151187904968</v>
      </c>
      <c r="P5" s="26">
        <v>27.820372398685649</v>
      </c>
      <c r="Q5" s="26">
        <v>20.520833333333332</v>
      </c>
      <c r="R5">
        <v>18.7</v>
      </c>
    </row>
    <row r="6" spans="1:18">
      <c r="A6" s="18" t="s">
        <v>606</v>
      </c>
      <c r="B6" s="42">
        <v>0.8</v>
      </c>
      <c r="C6" s="42">
        <v>1.1000000000000001</v>
      </c>
      <c r="D6" s="42">
        <v>0.96061479346781953</v>
      </c>
      <c r="E6" s="42">
        <v>0.33361134278565469</v>
      </c>
      <c r="F6" s="42">
        <v>0.76142131979695438</v>
      </c>
      <c r="G6" s="42">
        <v>0.57388809182209477</v>
      </c>
      <c r="H6" s="42">
        <v>1.9886363636363635</v>
      </c>
      <c r="I6" s="42">
        <v>3.05980528511822</v>
      </c>
      <c r="J6" s="42">
        <v>3.9126478616924478</v>
      </c>
      <c r="K6" s="42">
        <v>2.9308323563892147</v>
      </c>
      <c r="L6" s="42">
        <v>3.9682539682539684</v>
      </c>
      <c r="M6" s="42">
        <v>6.73</v>
      </c>
      <c r="N6" s="42">
        <v>3.7946428571428568</v>
      </c>
      <c r="O6" s="42">
        <v>6.0475161987041037</v>
      </c>
      <c r="P6" s="26">
        <v>7.8860898138006581</v>
      </c>
      <c r="Q6" s="26">
        <v>7.395833333333333</v>
      </c>
      <c r="R6">
        <v>8.8000000000000007</v>
      </c>
    </row>
    <row r="7" spans="1:18">
      <c r="A7" s="18" t="s">
        <v>607</v>
      </c>
      <c r="B7" s="42">
        <v>17.100000000000001</v>
      </c>
      <c r="C7" s="42">
        <v>15.3</v>
      </c>
      <c r="D7" s="42">
        <v>13.448607108549471</v>
      </c>
      <c r="E7" s="42">
        <v>17.514595496246873</v>
      </c>
      <c r="F7" s="42">
        <v>24.280879864636209</v>
      </c>
      <c r="G7" s="42">
        <v>25.538020086083215</v>
      </c>
      <c r="H7" s="42">
        <v>32.670454545454547</v>
      </c>
      <c r="I7" s="42">
        <v>35.048678720445068</v>
      </c>
      <c r="J7" s="42">
        <v>39.399454049135578</v>
      </c>
      <c r="K7" s="42">
        <v>32.356389214536932</v>
      </c>
      <c r="L7" s="42">
        <v>40.608465608465607</v>
      </c>
      <c r="M7" s="42">
        <v>38.229999999999997</v>
      </c>
      <c r="N7" s="42">
        <v>41.071428571428569</v>
      </c>
      <c r="O7" s="42">
        <v>40.388768898488117</v>
      </c>
      <c r="P7" s="26">
        <v>25.4</v>
      </c>
      <c r="Q7" s="26">
        <v>31.5625</v>
      </c>
      <c r="R7">
        <v>41.8</v>
      </c>
    </row>
    <row r="9" spans="1:18">
      <c r="B9" s="25"/>
    </row>
    <row r="10" spans="1:18">
      <c r="A10" s="2"/>
    </row>
    <row r="11" spans="1:18">
      <c r="A11" s="2"/>
    </row>
    <row r="12" spans="1:18">
      <c r="A12" s="2"/>
    </row>
    <row r="13" spans="1:18">
      <c r="A13" s="2"/>
    </row>
    <row r="14" spans="1:18">
      <c r="A14" s="2"/>
    </row>
    <row r="15" spans="1:18">
      <c r="A15" s="2"/>
    </row>
  </sheetData>
  <pageMargins left="0.7" right="0.7" top="0.75" bottom="0.75" header="0.3" footer="0.3"/>
  <pageSetup orientation="portrait" horizontalDpi="300" verticalDpi="3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G3"/>
  <sheetViews>
    <sheetView workbookViewId="0"/>
  </sheetViews>
  <sheetFormatPr defaultColWidth="8.88671875" defaultRowHeight="15"/>
  <cols>
    <col min="1" max="1" width="59.109375" style="140" customWidth="1"/>
    <col min="2" max="2" width="15.88671875" style="141" customWidth="1"/>
    <col min="3" max="3" width="8.44140625" style="141" customWidth="1"/>
    <col min="4" max="4" width="9" style="141" customWidth="1"/>
    <col min="5" max="5" width="8.44140625" style="141" customWidth="1"/>
    <col min="6" max="6" width="9.44140625" style="141" customWidth="1"/>
    <col min="7" max="16384" width="8.88671875" style="141"/>
  </cols>
  <sheetData>
    <row r="1" spans="1:7">
      <c r="A1" s="82" t="s">
        <v>906</v>
      </c>
      <c r="B1" s="140" t="s">
        <v>608</v>
      </c>
      <c r="C1" s="140" t="s">
        <v>609</v>
      </c>
      <c r="D1" s="140" t="s">
        <v>610</v>
      </c>
      <c r="E1" s="140"/>
      <c r="F1" s="140"/>
      <c r="G1" s="140"/>
    </row>
    <row r="2" spans="1:7">
      <c r="A2" s="140" t="s">
        <v>611</v>
      </c>
      <c r="B2" s="142">
        <v>0</v>
      </c>
      <c r="C2" s="143">
        <f>-0.361569928-(-0.445632)</f>
        <v>8.4062071999999988E-2</v>
      </c>
      <c r="D2" s="143">
        <f>-1.64872084-(-0.445632)</f>
        <v>-1.2030888399999999</v>
      </c>
      <c r="E2" s="143"/>
      <c r="F2" s="143"/>
    </row>
    <row r="3" spans="1:7">
      <c r="A3" s="140" t="s">
        <v>612</v>
      </c>
      <c r="B3" s="142">
        <v>0</v>
      </c>
      <c r="C3" s="143">
        <f>8.530649-7.0822</f>
        <v>1.4484490000000001</v>
      </c>
      <c r="D3" s="143">
        <f>5.74594269-7.0822</f>
        <v>-1.3362573100000006</v>
      </c>
      <c r="E3" s="143"/>
      <c r="F3" s="143"/>
    </row>
  </sheetData>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9519F-561D-41EB-8778-1D23C869EDCB}">
  <dimension ref="A1:K37"/>
  <sheetViews>
    <sheetView zoomScale="110" zoomScaleNormal="110" workbookViewId="0"/>
  </sheetViews>
  <sheetFormatPr defaultColWidth="8.88671875" defaultRowHeight="13.5"/>
  <cols>
    <col min="1" max="1" width="8.88671875" style="1"/>
    <col min="2" max="16384" width="8.88671875" style="3"/>
  </cols>
  <sheetData>
    <row r="1" spans="1:11" s="18" customFormat="1" ht="14.25">
      <c r="A1" s="82" t="s">
        <v>906</v>
      </c>
      <c r="B1" s="101" t="s">
        <v>613</v>
      </c>
      <c r="C1" s="101" t="s">
        <v>614</v>
      </c>
      <c r="D1" s="101" t="s">
        <v>615</v>
      </c>
      <c r="E1" s="101" t="s">
        <v>616</v>
      </c>
      <c r="F1" s="101" t="s">
        <v>546</v>
      </c>
      <c r="G1" s="101" t="s">
        <v>617</v>
      </c>
    </row>
    <row r="2" spans="1:11" ht="14.25" hidden="1">
      <c r="A2" s="101" t="s">
        <v>106</v>
      </c>
      <c r="B2" s="102"/>
      <c r="C2" s="102"/>
      <c r="D2" s="102"/>
      <c r="E2" s="102"/>
      <c r="F2" s="103">
        <v>-0.1</v>
      </c>
      <c r="G2" s="103">
        <v>-0.90530126051113768</v>
      </c>
    </row>
    <row r="3" spans="1:11" ht="14.25" hidden="1">
      <c r="A3" s="101" t="s">
        <v>87</v>
      </c>
      <c r="B3" s="102"/>
      <c r="C3" s="102"/>
      <c r="D3" s="102"/>
      <c r="E3" s="102"/>
      <c r="F3" s="103">
        <v>1.1000000000000001</v>
      </c>
      <c r="G3" s="103">
        <v>0.36407786425382938</v>
      </c>
      <c r="H3" s="56"/>
      <c r="I3" s="56"/>
      <c r="J3" s="56"/>
      <c r="K3" s="56"/>
    </row>
    <row r="4" spans="1:11" ht="14.25" hidden="1">
      <c r="A4" s="101" t="s">
        <v>84</v>
      </c>
      <c r="B4" s="104"/>
      <c r="C4" s="104"/>
      <c r="D4" s="104"/>
      <c r="E4" s="104"/>
      <c r="F4" s="103">
        <v>1</v>
      </c>
      <c r="G4" s="103">
        <v>2.1112721321331804</v>
      </c>
      <c r="H4" s="56"/>
      <c r="I4" s="56"/>
      <c r="J4" s="56"/>
      <c r="K4" s="56"/>
    </row>
    <row r="5" spans="1:11" ht="14.25" hidden="1">
      <c r="A5" s="101" t="s">
        <v>85</v>
      </c>
      <c r="B5" s="105"/>
      <c r="C5" s="105"/>
      <c r="D5" s="105"/>
      <c r="E5" s="105"/>
      <c r="F5" s="103">
        <v>2.6</v>
      </c>
      <c r="G5" s="103">
        <v>3.6484028135333091</v>
      </c>
      <c r="H5" s="56"/>
      <c r="I5" s="56"/>
      <c r="J5" s="56"/>
      <c r="K5" s="56"/>
    </row>
    <row r="6" spans="1:11" ht="14.25" hidden="1">
      <c r="A6" s="101" t="s">
        <v>107</v>
      </c>
      <c r="B6" s="106"/>
      <c r="C6" s="106"/>
      <c r="D6" s="106"/>
      <c r="E6" s="106"/>
      <c r="F6" s="103">
        <v>3.7</v>
      </c>
      <c r="G6" s="103">
        <v>4.9449250245676524</v>
      </c>
      <c r="H6" s="56"/>
      <c r="I6" s="56"/>
      <c r="J6" s="56"/>
      <c r="K6" s="56"/>
    </row>
    <row r="7" spans="1:11" ht="14.25" hidden="1">
      <c r="A7" s="101" t="s">
        <v>87</v>
      </c>
      <c r="B7" s="102"/>
      <c r="C7" s="102"/>
      <c r="D7" s="102"/>
      <c r="E7" s="102"/>
      <c r="F7" s="103">
        <v>0.9</v>
      </c>
      <c r="G7" s="103">
        <v>4.1469572523281499</v>
      </c>
    </row>
    <row r="8" spans="1:11" ht="14.25" hidden="1">
      <c r="A8" s="101" t="s">
        <v>84</v>
      </c>
      <c r="B8" s="106"/>
      <c r="C8" s="106"/>
      <c r="D8" s="106"/>
      <c r="E8" s="106"/>
      <c r="F8" s="103">
        <v>3.5</v>
      </c>
      <c r="G8" s="103">
        <v>3.6702807488898941</v>
      </c>
    </row>
    <row r="9" spans="1:11" ht="14.25" hidden="1">
      <c r="A9" s="101" t="s">
        <v>85</v>
      </c>
      <c r="B9" s="102"/>
      <c r="C9" s="102"/>
      <c r="D9" s="102"/>
      <c r="E9" s="102"/>
      <c r="F9" s="103">
        <v>1.8</v>
      </c>
      <c r="G9" s="102">
        <v>2.6</v>
      </c>
    </row>
    <row r="10" spans="1:11" ht="14.25">
      <c r="A10" s="101" t="s">
        <v>108</v>
      </c>
      <c r="B10" s="102"/>
      <c r="C10" s="102"/>
      <c r="D10" s="102"/>
      <c r="E10" s="102"/>
      <c r="F10" s="104">
        <v>1.9</v>
      </c>
      <c r="G10" s="104">
        <v>1.3</v>
      </c>
    </row>
    <row r="11" spans="1:11" ht="14.25">
      <c r="A11" s="101" t="s">
        <v>87</v>
      </c>
      <c r="B11" s="102"/>
      <c r="C11" s="102"/>
      <c r="D11" s="102"/>
      <c r="E11" s="102"/>
      <c r="F11" s="104">
        <v>2.5</v>
      </c>
      <c r="G11" s="104">
        <v>1.5</v>
      </c>
    </row>
    <row r="12" spans="1:11" ht="14.25">
      <c r="A12" s="101" t="s">
        <v>84</v>
      </c>
      <c r="B12" s="102"/>
      <c r="C12" s="102"/>
      <c r="D12" s="102"/>
      <c r="E12" s="102"/>
      <c r="F12" s="104">
        <v>0.5</v>
      </c>
      <c r="G12" s="104">
        <v>1.1000000000000001</v>
      </c>
    </row>
    <row r="13" spans="1:11" ht="14.25">
      <c r="A13" s="101" t="s">
        <v>85</v>
      </c>
      <c r="B13" s="102"/>
      <c r="C13" s="102"/>
      <c r="D13" s="102"/>
      <c r="E13" s="102"/>
      <c r="F13" s="104">
        <v>0.7</v>
      </c>
      <c r="G13" s="104">
        <v>0.7</v>
      </c>
    </row>
    <row r="14" spans="1:11" ht="14.25">
      <c r="A14" s="101" t="s">
        <v>109</v>
      </c>
      <c r="B14" s="104"/>
      <c r="C14" s="104"/>
      <c r="D14" s="104"/>
      <c r="E14" s="104"/>
      <c r="F14" s="104">
        <v>-0.11</v>
      </c>
      <c r="G14" s="104">
        <v>0.54</v>
      </c>
    </row>
    <row r="15" spans="1:11" ht="14.25">
      <c r="A15" s="101" t="s">
        <v>87</v>
      </c>
      <c r="B15" s="102"/>
      <c r="C15" s="102"/>
      <c r="D15" s="102"/>
      <c r="E15" s="102"/>
      <c r="F15" s="104">
        <v>1.7</v>
      </c>
      <c r="G15" s="104">
        <v>0.77684596156544217</v>
      </c>
    </row>
    <row r="16" spans="1:11" ht="14.25">
      <c r="A16" s="18" t="s">
        <v>84</v>
      </c>
      <c r="B16" s="104"/>
      <c r="C16" s="104"/>
      <c r="D16" s="104"/>
      <c r="E16" s="104"/>
      <c r="F16" s="104">
        <v>1.432684471732145</v>
      </c>
      <c r="G16" s="103">
        <v>1.3397678509690962</v>
      </c>
    </row>
    <row r="17" spans="1:9" ht="14.25">
      <c r="A17" s="18" t="s">
        <v>85</v>
      </c>
      <c r="B17" s="103"/>
      <c r="C17" s="103"/>
      <c r="D17" s="103"/>
      <c r="E17" s="103"/>
      <c r="F17" s="103">
        <v>3.7</v>
      </c>
      <c r="G17" s="103">
        <v>3.6</v>
      </c>
      <c r="I17" s="81"/>
    </row>
    <row r="18" spans="1:9" ht="14.25">
      <c r="A18" s="101" t="s">
        <v>110</v>
      </c>
      <c r="B18" s="103"/>
      <c r="C18" s="103"/>
      <c r="D18" s="103"/>
      <c r="E18" s="103"/>
      <c r="F18" s="103">
        <v>5.8</v>
      </c>
      <c r="G18" s="103">
        <v>6.6</v>
      </c>
    </row>
    <row r="19" spans="1:9" ht="14.25">
      <c r="A19" s="101" t="s">
        <v>87</v>
      </c>
      <c r="B19" s="103"/>
      <c r="C19" s="103"/>
      <c r="D19" s="103"/>
      <c r="E19" s="103"/>
      <c r="F19" s="103">
        <v>6.5</v>
      </c>
      <c r="G19" s="103">
        <v>7.8</v>
      </c>
    </row>
    <row r="20" spans="1:9" ht="14.25">
      <c r="A20" s="18" t="s">
        <v>84</v>
      </c>
      <c r="B20" s="103"/>
      <c r="C20" s="103"/>
      <c r="D20" s="103"/>
      <c r="E20" s="103"/>
      <c r="F20" s="192">
        <v>8.9</v>
      </c>
      <c r="G20" s="103">
        <v>8</v>
      </c>
    </row>
    <row r="21" spans="1:9" ht="15.75">
      <c r="A21" s="18" t="s">
        <v>85</v>
      </c>
      <c r="B21" s="144"/>
      <c r="C21" s="144"/>
      <c r="D21" s="144"/>
      <c r="E21" s="144"/>
      <c r="F21" s="103">
        <v>7.6754534627573321</v>
      </c>
      <c r="G21" s="103">
        <v>7.25</v>
      </c>
    </row>
    <row r="22" spans="1:9" ht="14.25">
      <c r="A22" s="101" t="s">
        <v>111</v>
      </c>
      <c r="B22" s="103">
        <v>7.4</v>
      </c>
      <c r="C22" s="106"/>
      <c r="D22" s="106"/>
      <c r="E22" s="106"/>
      <c r="F22" s="103">
        <v>7.4</v>
      </c>
      <c r="G22" s="103">
        <v>7</v>
      </c>
    </row>
    <row r="23" spans="1:9" ht="15.75">
      <c r="A23" s="18" t="s">
        <v>150</v>
      </c>
      <c r="B23" s="144">
        <v>9.6098870099999996</v>
      </c>
      <c r="C23" s="144">
        <v>10.277471</v>
      </c>
      <c r="D23" s="144"/>
      <c r="E23" s="144"/>
      <c r="F23" s="144">
        <v>10.277471</v>
      </c>
      <c r="G23" s="103">
        <v>9.44</v>
      </c>
    </row>
    <row r="24" spans="1:9" ht="15.75">
      <c r="A24" s="18" t="s">
        <v>84</v>
      </c>
      <c r="B24" s="144">
        <v>8.5724798599999996</v>
      </c>
      <c r="C24" s="144">
        <v>9.7152830699999999</v>
      </c>
      <c r="D24" s="144">
        <v>9.9</v>
      </c>
      <c r="E24" s="144"/>
      <c r="F24" s="103">
        <v>9.9</v>
      </c>
      <c r="G24" s="103">
        <v>10.5</v>
      </c>
    </row>
    <row r="25" spans="1:9" ht="15.75">
      <c r="A25" s="18" t="s">
        <v>85</v>
      </c>
      <c r="B25" s="144">
        <v>8.4579424799999998</v>
      </c>
      <c r="C25" s="144">
        <v>10.3162328</v>
      </c>
      <c r="D25" s="144">
        <v>9.4919388500000004</v>
      </c>
      <c r="E25" s="144">
        <v>8.3038746400000001</v>
      </c>
      <c r="F25" s="103">
        <v>8.3000000000000007</v>
      </c>
      <c r="G25" s="103">
        <v>9.5</v>
      </c>
    </row>
    <row r="26" spans="1:9" ht="15.75">
      <c r="A26" s="18" t="s">
        <v>112</v>
      </c>
      <c r="B26" s="144">
        <v>8.12921783</v>
      </c>
      <c r="C26" s="144">
        <v>9.9199764100000003</v>
      </c>
      <c r="D26" s="144">
        <v>8.3000000000000007</v>
      </c>
      <c r="E26" s="144">
        <v>6.8902521300000004</v>
      </c>
      <c r="F26" s="103">
        <v>5.4</v>
      </c>
      <c r="G26" s="103">
        <v>6.4</v>
      </c>
    </row>
    <row r="27" spans="1:9" ht="15.75">
      <c r="A27" s="18" t="s">
        <v>87</v>
      </c>
      <c r="B27" s="144">
        <v>5.2894120899999999</v>
      </c>
      <c r="C27" s="144">
        <v>6.9307775700000001</v>
      </c>
      <c r="D27" s="144">
        <v>5.90728002</v>
      </c>
      <c r="E27" s="144">
        <v>3.8585587499999998</v>
      </c>
      <c r="F27" s="103"/>
      <c r="G27" s="103"/>
    </row>
    <row r="28" spans="1:9" ht="15.75">
      <c r="A28" s="18" t="s">
        <v>84</v>
      </c>
      <c r="B28" s="144">
        <v>3.8177309899999998</v>
      </c>
      <c r="C28" s="144">
        <v>5.2666169299999996</v>
      </c>
      <c r="D28" s="144">
        <v>4.4720435500000004</v>
      </c>
      <c r="E28" s="144">
        <v>2.7323730300000002</v>
      </c>
      <c r="F28" s="103"/>
      <c r="G28" s="103"/>
    </row>
    <row r="29" spans="1:9" ht="15.75">
      <c r="A29" s="18" t="s">
        <v>85</v>
      </c>
      <c r="B29" s="144">
        <v>3.64048105</v>
      </c>
      <c r="C29" s="144">
        <v>3.9774948999999999</v>
      </c>
      <c r="D29" s="144">
        <v>3.8838448300000001</v>
      </c>
      <c r="E29" s="144">
        <v>2.81790853</v>
      </c>
      <c r="F29" s="103"/>
      <c r="G29" s="103"/>
    </row>
    <row r="30" spans="1:9" ht="15.75">
      <c r="A30" s="18" t="s">
        <v>113</v>
      </c>
      <c r="B30" s="144">
        <v>3.4693738600000001</v>
      </c>
      <c r="C30" s="144">
        <v>3.4131171999999999</v>
      </c>
      <c r="D30" s="144">
        <v>3.6868941400000002</v>
      </c>
      <c r="E30" s="144">
        <v>3.5479307200000001</v>
      </c>
      <c r="F30" s="103"/>
      <c r="G30" s="103"/>
    </row>
    <row r="31" spans="1:9" ht="15.75">
      <c r="A31" s="18" t="s">
        <v>87</v>
      </c>
      <c r="B31" s="144">
        <v>3.4498275999999999</v>
      </c>
      <c r="C31" s="144">
        <v>3.3393074700000001</v>
      </c>
      <c r="D31" s="144">
        <v>3.5249374599999999</v>
      </c>
      <c r="E31" s="144">
        <v>3.8785478699999998</v>
      </c>
      <c r="F31" s="103"/>
      <c r="G31" s="103"/>
    </row>
    <row r="32" spans="1:9" ht="15.75">
      <c r="A32" s="18" t="s">
        <v>84</v>
      </c>
      <c r="B32" s="144">
        <v>3.5</v>
      </c>
      <c r="C32" s="144">
        <v>3.4314957399999999</v>
      </c>
      <c r="D32" s="144">
        <v>3.64669322</v>
      </c>
      <c r="E32" s="144">
        <v>3.9170607899999998</v>
      </c>
      <c r="F32" s="103"/>
      <c r="G32" s="103"/>
    </row>
    <row r="33" spans="1:7" ht="15.75">
      <c r="A33" s="18" t="s">
        <v>85</v>
      </c>
      <c r="B33" s="191">
        <v>3.7</v>
      </c>
      <c r="C33" s="191">
        <v>3.5223154800000001</v>
      </c>
      <c r="D33" s="191">
        <v>3.7882876699999999</v>
      </c>
      <c r="E33" s="144">
        <v>4.0406104899999997</v>
      </c>
      <c r="F33" s="103"/>
      <c r="G33" s="103"/>
    </row>
    <row r="34" spans="1:7" ht="15.75">
      <c r="A34" s="18" t="s">
        <v>114</v>
      </c>
      <c r="B34" s="191">
        <v>4</v>
      </c>
      <c r="C34" s="191">
        <v>3.8</v>
      </c>
      <c r="D34" s="191">
        <v>3.8575612499999998</v>
      </c>
      <c r="E34" s="191">
        <v>4.1394717400000003</v>
      </c>
      <c r="F34" s="103"/>
      <c r="G34" s="103"/>
    </row>
    <row r="35" spans="1:7" ht="15.75">
      <c r="A35" s="18" t="s">
        <v>87</v>
      </c>
      <c r="B35" s="191"/>
      <c r="C35" s="191">
        <v>4</v>
      </c>
      <c r="D35" s="191">
        <v>3.8623582999999999</v>
      </c>
      <c r="E35" s="191">
        <v>4.1935526100000002</v>
      </c>
      <c r="F35" s="103"/>
      <c r="G35" s="103"/>
    </row>
    <row r="36" spans="1:7" ht="15.75">
      <c r="A36" s="18" t="s">
        <v>84</v>
      </c>
      <c r="B36" s="144"/>
      <c r="C36" s="144"/>
      <c r="D36" s="191">
        <v>4</v>
      </c>
      <c r="E36" s="191">
        <v>4.0999999999999996</v>
      </c>
      <c r="F36" s="103"/>
      <c r="G36" s="103"/>
    </row>
    <row r="37" spans="1:7" ht="15.75">
      <c r="A37" s="18"/>
      <c r="B37" s="285"/>
      <c r="C37" s="285"/>
      <c r="D37" s="285"/>
      <c r="E37" s="191">
        <v>4</v>
      </c>
      <c r="F37" s="286"/>
      <c r="G37" s="1"/>
    </row>
  </sheetData>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7"/>
  <sheetViews>
    <sheetView zoomScale="90" zoomScaleNormal="90" workbookViewId="0"/>
  </sheetViews>
  <sheetFormatPr defaultColWidth="8.88671875" defaultRowHeight="16.5"/>
  <cols>
    <col min="1" max="1" width="8.88671875" style="16"/>
    <col min="2" max="2" width="11.44140625" style="2" customWidth="1"/>
    <col min="3" max="3" width="12.44140625" style="2" customWidth="1"/>
    <col min="4" max="16384" width="8.88671875" style="2"/>
  </cols>
  <sheetData>
    <row r="1" spans="1:11" ht="15" customHeight="1">
      <c r="A1" s="32" t="s">
        <v>906</v>
      </c>
    </row>
    <row r="2" spans="1:11" hidden="1">
      <c r="A2" s="23" t="s">
        <v>83</v>
      </c>
      <c r="B2" s="9"/>
      <c r="C2" s="9"/>
      <c r="D2" s="9"/>
      <c r="E2" s="9"/>
      <c r="F2" s="9"/>
      <c r="G2" s="9"/>
      <c r="H2" s="9"/>
      <c r="I2" s="9"/>
      <c r="J2" s="9"/>
      <c r="K2" s="9"/>
    </row>
    <row r="3" spans="1:11" hidden="1">
      <c r="A3" s="23" t="s">
        <v>84</v>
      </c>
      <c r="B3" s="9"/>
      <c r="C3" s="9"/>
      <c r="D3" s="9"/>
      <c r="E3" s="9"/>
      <c r="F3" s="9"/>
      <c r="G3" s="9"/>
      <c r="H3" s="9"/>
      <c r="I3" s="9"/>
      <c r="J3" s="9"/>
      <c r="K3" s="9"/>
    </row>
    <row r="4" spans="1:11" hidden="1">
      <c r="A4" s="23" t="s">
        <v>85</v>
      </c>
      <c r="B4" s="11"/>
      <c r="C4" s="11"/>
      <c r="D4" s="11"/>
      <c r="E4" s="11"/>
      <c r="F4" s="11"/>
      <c r="G4" s="11"/>
      <c r="H4" s="11"/>
      <c r="I4" s="11"/>
      <c r="J4" s="11"/>
      <c r="K4" s="11"/>
    </row>
    <row r="5" spans="1:11" hidden="1">
      <c r="A5" s="23" t="s">
        <v>86</v>
      </c>
      <c r="B5" s="11"/>
      <c r="C5" s="11"/>
      <c r="D5" s="11"/>
      <c r="E5" s="11"/>
      <c r="F5" s="11"/>
      <c r="G5" s="11"/>
      <c r="H5" s="11"/>
      <c r="I5" s="11"/>
      <c r="J5" s="11"/>
      <c r="K5" s="11"/>
    </row>
    <row r="6" spans="1:11" hidden="1">
      <c r="A6" s="23" t="s">
        <v>87</v>
      </c>
      <c r="B6" s="11"/>
      <c r="C6" s="11"/>
      <c r="D6" s="11"/>
      <c r="E6" s="11"/>
      <c r="F6" s="11"/>
      <c r="G6" s="11"/>
      <c r="H6" s="11"/>
      <c r="I6" s="11"/>
      <c r="J6" s="11"/>
      <c r="K6" s="11"/>
    </row>
    <row r="7" spans="1:11" hidden="1">
      <c r="A7" s="23" t="s">
        <v>84</v>
      </c>
      <c r="B7" s="11"/>
      <c r="C7" s="11"/>
      <c r="D7" s="11"/>
      <c r="E7" s="11"/>
      <c r="F7" s="11"/>
      <c r="G7" s="11"/>
      <c r="H7" s="11"/>
      <c r="I7" s="11"/>
      <c r="J7" s="11"/>
      <c r="K7" s="11"/>
    </row>
    <row r="8" spans="1:11" hidden="1">
      <c r="A8" s="23" t="s">
        <v>85</v>
      </c>
      <c r="B8" s="11"/>
      <c r="C8" s="11"/>
      <c r="D8" s="11"/>
      <c r="E8" s="11"/>
      <c r="F8" s="11"/>
      <c r="G8" s="11"/>
      <c r="H8" s="11"/>
      <c r="I8" s="11"/>
      <c r="J8" s="11"/>
      <c r="K8" s="11"/>
    </row>
    <row r="9" spans="1:11" hidden="1">
      <c r="A9" s="23" t="s">
        <v>88</v>
      </c>
      <c r="B9" s="9"/>
      <c r="C9" s="9"/>
      <c r="D9" s="9"/>
      <c r="E9" s="9"/>
      <c r="F9" s="9"/>
      <c r="G9" s="9"/>
      <c r="H9" s="9"/>
      <c r="I9" s="9"/>
      <c r="J9" s="9"/>
      <c r="K9" s="9"/>
    </row>
    <row r="10" spans="1:11" hidden="1">
      <c r="A10" s="23" t="s">
        <v>87</v>
      </c>
      <c r="B10" s="12"/>
      <c r="C10" s="12"/>
      <c r="D10" s="12"/>
      <c r="E10" s="12"/>
      <c r="F10" s="12"/>
      <c r="G10" s="12"/>
      <c r="H10" s="12"/>
      <c r="I10" s="12"/>
      <c r="J10" s="12"/>
      <c r="K10" s="12"/>
    </row>
    <row r="11" spans="1:11" hidden="1">
      <c r="A11" s="23" t="s">
        <v>84</v>
      </c>
      <c r="B11" s="13"/>
      <c r="C11" s="13"/>
      <c r="D11" s="13"/>
      <c r="E11" s="13"/>
      <c r="F11" s="13"/>
      <c r="G11" s="13"/>
      <c r="H11" s="13"/>
      <c r="I11" s="13"/>
      <c r="J11" s="13"/>
      <c r="K11" s="13"/>
    </row>
    <row r="12" spans="1:11" hidden="1">
      <c r="A12" s="23" t="s">
        <v>85</v>
      </c>
      <c r="B12" s="13"/>
      <c r="C12" s="13"/>
      <c r="D12" s="13"/>
      <c r="E12" s="13"/>
      <c r="F12" s="13"/>
      <c r="G12" s="13"/>
      <c r="H12" s="13"/>
      <c r="I12" s="13"/>
      <c r="J12" s="13"/>
      <c r="K12" s="13"/>
    </row>
    <row r="13" spans="1:11" hidden="1">
      <c r="A13" s="23" t="s">
        <v>89</v>
      </c>
      <c r="B13" s="13"/>
      <c r="C13" s="13"/>
      <c r="D13" s="13"/>
      <c r="E13" s="13"/>
      <c r="F13" s="13"/>
      <c r="G13" s="13"/>
      <c r="H13" s="13"/>
      <c r="I13" s="13"/>
      <c r="J13" s="13"/>
      <c r="K13" s="13"/>
    </row>
    <row r="14" spans="1:11" hidden="1">
      <c r="A14" s="23" t="s">
        <v>87</v>
      </c>
      <c r="B14" s="14"/>
      <c r="C14" s="14"/>
      <c r="D14" s="14"/>
      <c r="E14" s="14"/>
      <c r="F14" s="14"/>
      <c r="G14" s="14"/>
      <c r="H14" s="14"/>
      <c r="I14" s="14"/>
      <c r="J14" s="14"/>
      <c r="K14" s="14"/>
    </row>
    <row r="15" spans="1:11" hidden="1">
      <c r="A15" s="23" t="s">
        <v>84</v>
      </c>
      <c r="B15" s="14"/>
      <c r="C15" s="14"/>
      <c r="D15" s="14"/>
      <c r="E15" s="14"/>
      <c r="F15" s="14"/>
      <c r="G15" s="14"/>
      <c r="H15" s="14"/>
      <c r="I15" s="14"/>
      <c r="J15" s="14"/>
      <c r="K15" s="14"/>
    </row>
    <row r="16" spans="1:11" hidden="1">
      <c r="A16" s="23" t="s">
        <v>85</v>
      </c>
      <c r="B16" s="13"/>
      <c r="C16" s="13"/>
      <c r="D16" s="13"/>
      <c r="E16" s="13"/>
      <c r="F16" s="13"/>
      <c r="G16" s="13"/>
      <c r="H16" s="13"/>
      <c r="I16" s="13"/>
      <c r="J16" s="13"/>
      <c r="K16" s="13"/>
    </row>
    <row r="17" spans="1:11" hidden="1">
      <c r="A17" s="23" t="s">
        <v>90</v>
      </c>
      <c r="B17" s="12"/>
      <c r="C17" s="12"/>
      <c r="D17" s="12"/>
      <c r="E17" s="12"/>
      <c r="F17" s="12"/>
      <c r="G17" s="12"/>
      <c r="H17" s="12"/>
      <c r="I17" s="12"/>
      <c r="J17" s="12"/>
      <c r="K17" s="12"/>
    </row>
    <row r="18" spans="1:11" hidden="1">
      <c r="A18" s="23" t="s">
        <v>87</v>
      </c>
      <c r="B18" s="14"/>
      <c r="C18" s="14"/>
      <c r="D18" s="14"/>
      <c r="E18" s="14"/>
      <c r="F18" s="14"/>
      <c r="G18" s="14"/>
      <c r="H18" s="14"/>
      <c r="I18" s="14"/>
      <c r="J18" s="14"/>
      <c r="K18" s="14"/>
    </row>
    <row r="19" spans="1:11" hidden="1">
      <c r="A19" s="23" t="s">
        <v>84</v>
      </c>
      <c r="B19" s="13"/>
      <c r="C19" s="13"/>
      <c r="D19" s="13"/>
      <c r="E19" s="13"/>
      <c r="F19" s="13"/>
      <c r="G19" s="13"/>
      <c r="H19" s="13"/>
      <c r="I19" s="13"/>
      <c r="J19" s="13"/>
      <c r="K19" s="13"/>
    </row>
    <row r="20" spans="1:11" hidden="1">
      <c r="A20" s="23" t="s">
        <v>85</v>
      </c>
      <c r="B20" s="14"/>
      <c r="C20" s="14"/>
      <c r="D20" s="14"/>
      <c r="E20" s="14"/>
      <c r="F20" s="14"/>
      <c r="G20" s="14"/>
      <c r="H20" s="14"/>
      <c r="I20" s="14"/>
      <c r="J20" s="14"/>
      <c r="K20" s="14"/>
    </row>
    <row r="21" spans="1:11" hidden="1">
      <c r="A21" s="23" t="s">
        <v>91</v>
      </c>
      <c r="B21" s="14"/>
      <c r="C21" s="14"/>
      <c r="D21" s="14"/>
      <c r="E21" s="14"/>
      <c r="F21" s="14"/>
      <c r="G21" s="14"/>
      <c r="H21" s="14"/>
      <c r="I21" s="14"/>
      <c r="J21" s="14"/>
      <c r="K21" s="14"/>
    </row>
    <row r="22" spans="1:11" hidden="1">
      <c r="A22" s="23" t="s">
        <v>87</v>
      </c>
      <c r="B22" s="14"/>
      <c r="C22" s="14"/>
      <c r="D22" s="14"/>
      <c r="E22" s="14"/>
      <c r="F22" s="14"/>
      <c r="G22" s="14"/>
      <c r="H22" s="14"/>
      <c r="I22" s="14"/>
      <c r="J22" s="14"/>
      <c r="K22" s="14"/>
    </row>
    <row r="23" spans="1:11" hidden="1">
      <c r="A23" s="23" t="s">
        <v>84</v>
      </c>
      <c r="B23" s="14"/>
      <c r="C23" s="14"/>
      <c r="D23" s="14"/>
      <c r="E23" s="14"/>
      <c r="F23" s="14"/>
      <c r="G23" s="14"/>
      <c r="H23" s="14"/>
      <c r="I23" s="14"/>
      <c r="J23" s="14"/>
      <c r="K23" s="14"/>
    </row>
    <row r="24" spans="1:11" ht="16.5" hidden="1" customHeight="1">
      <c r="A24" s="23" t="s">
        <v>85</v>
      </c>
      <c r="B24" s="14"/>
      <c r="C24" s="14"/>
      <c r="D24" s="14"/>
      <c r="E24" s="14"/>
      <c r="F24" s="14"/>
      <c r="G24" s="14"/>
      <c r="H24" s="14"/>
      <c r="I24" s="14"/>
      <c r="J24" s="14"/>
      <c r="K24" s="14"/>
    </row>
    <row r="25" spans="1:11" ht="28.5">
      <c r="A25" s="18"/>
      <c r="B25" s="74" t="s">
        <v>553</v>
      </c>
      <c r="C25" s="74" t="s">
        <v>554</v>
      </c>
      <c r="D25" s="75">
        <v>-0.9</v>
      </c>
      <c r="E25" s="75">
        <v>-0.7</v>
      </c>
      <c r="F25" s="75">
        <v>-0.5</v>
      </c>
      <c r="G25" s="75">
        <v>-0.3</v>
      </c>
      <c r="H25" s="75">
        <v>0.3</v>
      </c>
      <c r="I25" s="75">
        <v>0.5</v>
      </c>
      <c r="J25" s="75">
        <v>0.7</v>
      </c>
      <c r="K25" s="75">
        <v>0.9</v>
      </c>
    </row>
    <row r="26" spans="1:11" hidden="1">
      <c r="A26" s="23" t="s">
        <v>92</v>
      </c>
      <c r="B26" s="70">
        <v>3.4160665595452002</v>
      </c>
      <c r="C26" s="70">
        <v>3.4160665595452002</v>
      </c>
      <c r="D26" s="70"/>
      <c r="E26" s="70"/>
      <c r="F26" s="70"/>
      <c r="G26" s="70"/>
      <c r="H26" s="70"/>
      <c r="I26" s="70"/>
      <c r="J26" s="70"/>
      <c r="K26" s="70"/>
    </row>
    <row r="27" spans="1:11" hidden="1">
      <c r="A27" s="23" t="s">
        <v>87</v>
      </c>
      <c r="B27" s="70">
        <v>2.9746574486763393</v>
      </c>
      <c r="C27" s="70">
        <v>2.9746574486763393</v>
      </c>
      <c r="D27" s="70"/>
      <c r="E27" s="70"/>
      <c r="F27" s="70"/>
      <c r="G27" s="70"/>
      <c r="H27" s="70"/>
      <c r="I27" s="70"/>
      <c r="J27" s="70"/>
      <c r="K27" s="70"/>
    </row>
    <row r="28" spans="1:11" hidden="1">
      <c r="A28" s="23" t="s">
        <v>84</v>
      </c>
      <c r="B28" s="70">
        <v>0.89132478774394031</v>
      </c>
      <c r="C28" s="70">
        <v>0.89132478774394031</v>
      </c>
      <c r="D28" s="70">
        <v>0.89132478774394031</v>
      </c>
      <c r="E28" s="70">
        <v>0.89132478774394031</v>
      </c>
      <c r="F28" s="70">
        <v>0.89132478774394031</v>
      </c>
      <c r="G28" s="70">
        <v>0.89132478774394031</v>
      </c>
      <c r="H28" s="70">
        <v>0.89132478774394031</v>
      </c>
      <c r="I28" s="70">
        <v>0.89132478774394031</v>
      </c>
      <c r="J28" s="70">
        <v>0.89132478774394031</v>
      </c>
      <c r="K28" s="70">
        <v>0.89132478774394031</v>
      </c>
    </row>
    <row r="29" spans="1:11" hidden="1">
      <c r="A29" s="71" t="s">
        <v>85</v>
      </c>
      <c r="B29" s="72">
        <v>0.2</v>
      </c>
      <c r="C29" s="72">
        <v>0.2</v>
      </c>
      <c r="D29" s="72">
        <v>0.2</v>
      </c>
      <c r="E29" s="72">
        <v>0.2</v>
      </c>
      <c r="F29" s="72">
        <v>0.2</v>
      </c>
      <c r="G29" s="72">
        <v>0.2</v>
      </c>
      <c r="H29" s="72">
        <v>0.2</v>
      </c>
      <c r="I29" s="72">
        <v>0.2</v>
      </c>
      <c r="J29" s="72">
        <v>0.2</v>
      </c>
      <c r="K29" s="72">
        <v>0.2</v>
      </c>
    </row>
    <row r="30" spans="1:11" hidden="1">
      <c r="A30" s="71" t="s">
        <v>93</v>
      </c>
      <c r="B30" s="72">
        <v>0.7</v>
      </c>
      <c r="C30" s="72">
        <v>0.7</v>
      </c>
      <c r="D30" s="72">
        <v>0.7</v>
      </c>
      <c r="E30" s="72">
        <v>0.7</v>
      </c>
      <c r="F30" s="72">
        <v>0.7</v>
      </c>
      <c r="G30" s="72">
        <v>0.7</v>
      </c>
      <c r="H30" s="72">
        <v>0.7</v>
      </c>
      <c r="I30" s="72">
        <v>0.7</v>
      </c>
      <c r="J30" s="72">
        <v>0.7</v>
      </c>
      <c r="K30" s="72">
        <v>0.7</v>
      </c>
    </row>
    <row r="31" spans="1:11" hidden="1">
      <c r="A31" s="71" t="s">
        <v>87</v>
      </c>
      <c r="B31" s="72">
        <v>1.7</v>
      </c>
      <c r="C31" s="72">
        <v>1.7</v>
      </c>
      <c r="D31" s="72">
        <v>1.7</v>
      </c>
      <c r="E31" s="72">
        <v>1.7</v>
      </c>
      <c r="F31" s="72">
        <v>1.7</v>
      </c>
      <c r="G31" s="72">
        <v>1.7</v>
      </c>
      <c r="H31" s="72">
        <v>1.7</v>
      </c>
      <c r="I31" s="72">
        <v>1.7</v>
      </c>
      <c r="J31" s="72">
        <v>1.7</v>
      </c>
      <c r="K31" s="72">
        <v>1.7</v>
      </c>
    </row>
    <row r="32" spans="1:11" hidden="1">
      <c r="A32" s="71" t="s">
        <v>84</v>
      </c>
      <c r="B32" s="72">
        <v>3.8</v>
      </c>
      <c r="C32" s="72">
        <v>3.8</v>
      </c>
      <c r="D32" s="72">
        <v>3.8</v>
      </c>
      <c r="E32" s="72">
        <v>3.8</v>
      </c>
      <c r="F32" s="72">
        <v>3.8</v>
      </c>
      <c r="G32" s="72">
        <v>3.8</v>
      </c>
      <c r="H32" s="72">
        <v>3.8</v>
      </c>
      <c r="I32" s="72">
        <v>3.8</v>
      </c>
      <c r="J32" s="72">
        <v>3.8</v>
      </c>
      <c r="K32" s="72">
        <v>3.8</v>
      </c>
    </row>
    <row r="33" spans="1:16" hidden="1">
      <c r="A33" s="71" t="s">
        <v>85</v>
      </c>
      <c r="B33" s="72">
        <v>7.5</v>
      </c>
      <c r="C33" s="72">
        <v>7.5</v>
      </c>
      <c r="D33" s="72">
        <v>7.5</v>
      </c>
      <c r="E33" s="72">
        <v>7.5</v>
      </c>
      <c r="F33" s="72">
        <v>7.5</v>
      </c>
      <c r="G33" s="72">
        <v>7.5</v>
      </c>
      <c r="H33" s="72">
        <v>7.5</v>
      </c>
      <c r="I33" s="72">
        <v>7.5</v>
      </c>
      <c r="J33" s="72">
        <v>7.5</v>
      </c>
      <c r="K33" s="72">
        <v>7.5</v>
      </c>
    </row>
    <row r="34" spans="1:16" hidden="1">
      <c r="A34" s="71" t="s">
        <v>94</v>
      </c>
      <c r="B34" s="72">
        <v>8.1</v>
      </c>
      <c r="C34" s="72">
        <v>8.1</v>
      </c>
      <c r="D34" s="72">
        <v>8</v>
      </c>
      <c r="E34" s="72">
        <v>8</v>
      </c>
      <c r="F34" s="72">
        <v>8</v>
      </c>
      <c r="G34" s="72">
        <v>8</v>
      </c>
      <c r="H34" s="72">
        <v>8</v>
      </c>
      <c r="I34" s="72">
        <v>8</v>
      </c>
      <c r="J34" s="72">
        <v>8</v>
      </c>
      <c r="K34" s="72">
        <v>8</v>
      </c>
      <c r="P34"/>
    </row>
    <row r="35" spans="1:16" hidden="1">
      <c r="A35" s="71" t="s">
        <v>87</v>
      </c>
      <c r="B35" s="72">
        <v>8.3000000000000007</v>
      </c>
      <c r="C35" s="72">
        <v>8.3000000000000007</v>
      </c>
      <c r="D35" s="72">
        <v>8.1</v>
      </c>
      <c r="E35" s="72">
        <v>8.1</v>
      </c>
      <c r="F35" s="72">
        <v>8.1</v>
      </c>
      <c r="G35" s="72">
        <v>8.1</v>
      </c>
      <c r="H35" s="72">
        <v>8.1</v>
      </c>
      <c r="I35" s="72">
        <v>8.1</v>
      </c>
      <c r="J35" s="72">
        <v>8.1</v>
      </c>
      <c r="K35" s="72">
        <v>8.1</v>
      </c>
    </row>
    <row r="36" spans="1:16" hidden="1">
      <c r="A36" s="71" t="s">
        <v>84</v>
      </c>
      <c r="B36" s="72">
        <v>7.7</v>
      </c>
      <c r="C36" s="72">
        <v>7.7</v>
      </c>
      <c r="D36" s="72">
        <v>7.5</v>
      </c>
      <c r="E36" s="72">
        <v>7.5</v>
      </c>
      <c r="F36" s="72">
        <v>7.5</v>
      </c>
      <c r="G36" s="72">
        <v>7.5</v>
      </c>
      <c r="H36" s="72">
        <v>7.5</v>
      </c>
      <c r="I36" s="72">
        <v>7.5</v>
      </c>
      <c r="J36" s="72">
        <v>7.5</v>
      </c>
      <c r="K36" s="72">
        <v>7.5</v>
      </c>
    </row>
    <row r="37" spans="1:16" hidden="1">
      <c r="A37" s="71" t="s">
        <v>85</v>
      </c>
      <c r="B37" s="72">
        <v>5.2</v>
      </c>
      <c r="C37" s="72">
        <v>5.2</v>
      </c>
      <c r="D37" s="72">
        <v>5.2</v>
      </c>
      <c r="E37" s="72">
        <v>5.2</v>
      </c>
      <c r="F37" s="72">
        <v>5.2</v>
      </c>
      <c r="G37" s="72">
        <v>5.2</v>
      </c>
      <c r="H37" s="72">
        <v>5.2</v>
      </c>
      <c r="I37" s="72">
        <v>5.2</v>
      </c>
      <c r="J37" s="72">
        <v>5.2</v>
      </c>
      <c r="K37" s="72">
        <v>5.2</v>
      </c>
    </row>
    <row r="38" spans="1:16" hidden="1">
      <c r="A38" s="71" t="s">
        <v>95</v>
      </c>
      <c r="B38" s="72">
        <v>4.8394296884224133</v>
      </c>
      <c r="C38" s="72">
        <v>4.8394296884224133</v>
      </c>
      <c r="D38" s="72">
        <v>4.8</v>
      </c>
      <c r="E38" s="72">
        <v>4.8</v>
      </c>
      <c r="F38" s="72">
        <v>4.8</v>
      </c>
      <c r="G38" s="72">
        <v>4.8</v>
      </c>
      <c r="H38" s="72">
        <v>4.8</v>
      </c>
      <c r="I38" s="72">
        <v>4.8</v>
      </c>
      <c r="J38" s="72">
        <v>4.8</v>
      </c>
      <c r="K38" s="72">
        <v>4.8</v>
      </c>
    </row>
    <row r="39" spans="1:16" hidden="1">
      <c r="A39" s="71" t="s">
        <v>87</v>
      </c>
      <c r="B39" s="72">
        <v>4.8050562563111612</v>
      </c>
      <c r="C39" s="72">
        <v>4.8050562563111612</v>
      </c>
      <c r="D39" s="72">
        <v>4.7</v>
      </c>
      <c r="E39" s="72">
        <v>4.7</v>
      </c>
      <c r="F39" s="72">
        <v>4.7</v>
      </c>
      <c r="G39" s="72">
        <v>4.7</v>
      </c>
      <c r="H39" s="72">
        <v>4.7</v>
      </c>
      <c r="I39" s="72">
        <v>4.7</v>
      </c>
      <c r="J39" s="72">
        <v>4.7</v>
      </c>
      <c r="K39" s="72">
        <v>4.7</v>
      </c>
    </row>
    <row r="40" spans="1:16" hidden="1">
      <c r="A40" s="71" t="s">
        <v>84</v>
      </c>
      <c r="B40" s="72">
        <v>6.3371955907867346</v>
      </c>
      <c r="C40" s="72">
        <v>6.3371955907867346</v>
      </c>
      <c r="D40" s="72">
        <v>6.2</v>
      </c>
      <c r="E40" s="72">
        <v>6.2</v>
      </c>
      <c r="F40" s="72">
        <v>6.2</v>
      </c>
      <c r="G40" s="72">
        <v>6.2</v>
      </c>
      <c r="H40" s="72">
        <v>6.2</v>
      </c>
      <c r="I40" s="72">
        <v>6.2</v>
      </c>
      <c r="J40" s="72">
        <v>6.2</v>
      </c>
      <c r="K40" s="72">
        <v>6.2</v>
      </c>
    </row>
    <row r="41" spans="1:16" hidden="1">
      <c r="A41" s="71" t="s">
        <v>85</v>
      </c>
      <c r="B41" s="72">
        <v>7.6302877536764271</v>
      </c>
      <c r="C41" s="72">
        <v>7.6302877536764271</v>
      </c>
      <c r="D41" s="72">
        <v>7.6</v>
      </c>
      <c r="E41" s="72">
        <v>7.6</v>
      </c>
      <c r="F41" s="72">
        <v>7.6</v>
      </c>
      <c r="G41" s="72">
        <v>7.6</v>
      </c>
      <c r="H41" s="72">
        <v>7.6</v>
      </c>
      <c r="I41" s="72">
        <v>7.6</v>
      </c>
      <c r="J41" s="72">
        <v>7.6</v>
      </c>
      <c r="K41" s="72">
        <v>7.6</v>
      </c>
    </row>
    <row r="42" spans="1:16">
      <c r="A42" s="71" t="s">
        <v>96</v>
      </c>
      <c r="B42" s="72">
        <v>6.9631197231161366</v>
      </c>
      <c r="C42" s="72">
        <v>6.9631197231161366</v>
      </c>
      <c r="D42" s="72">
        <v>6.3</v>
      </c>
      <c r="E42" s="72">
        <v>6.5</v>
      </c>
      <c r="F42" s="72">
        <v>6.6</v>
      </c>
      <c r="G42" s="72">
        <v>6.7</v>
      </c>
      <c r="H42" s="72">
        <v>6.9</v>
      </c>
      <c r="I42" s="72">
        <v>7</v>
      </c>
      <c r="J42" s="72">
        <v>7</v>
      </c>
      <c r="K42" s="72">
        <v>7.1</v>
      </c>
    </row>
    <row r="43" spans="1:16">
      <c r="A43" s="71" t="s">
        <v>87</v>
      </c>
      <c r="B43" s="73">
        <v>2.1796352687030236</v>
      </c>
      <c r="C43" s="73">
        <v>2.1796352687030236</v>
      </c>
      <c r="D43" s="73">
        <v>2.2000000000000002</v>
      </c>
      <c r="E43" s="73">
        <v>2.2000000000000002</v>
      </c>
      <c r="F43" s="73">
        <v>2.2000000000000002</v>
      </c>
      <c r="G43" s="73">
        <v>2.2000000000000002</v>
      </c>
      <c r="H43" s="73">
        <v>2.2000000000000002</v>
      </c>
      <c r="I43" s="73">
        <v>2.2000000000000002</v>
      </c>
      <c r="J43" s="73">
        <v>2.2000000000000002</v>
      </c>
      <c r="K43" s="73">
        <v>2.2000000000000002</v>
      </c>
    </row>
    <row r="44" spans="1:16">
      <c r="A44" s="71" t="s">
        <v>84</v>
      </c>
      <c r="B44" s="72">
        <v>-2.6343601211301291</v>
      </c>
      <c r="C44" s="72">
        <v>-2.6343601211301291</v>
      </c>
      <c r="D44" s="72">
        <v>-2.8678739201036336</v>
      </c>
      <c r="E44" s="72">
        <v>-2.8678739201036336</v>
      </c>
      <c r="F44" s="72">
        <v>-2.8678739201036336</v>
      </c>
      <c r="G44" s="72">
        <v>-2.8678739201036336</v>
      </c>
      <c r="H44" s="72">
        <v>-2.8678739201036336</v>
      </c>
      <c r="I44" s="72">
        <v>-2.8678739201036336</v>
      </c>
      <c r="J44" s="72">
        <v>-2.8678739201036336</v>
      </c>
      <c r="K44" s="72">
        <v>-2.8678739201036336</v>
      </c>
    </row>
    <row r="45" spans="1:16">
      <c r="A45" s="71" t="s">
        <v>85</v>
      </c>
      <c r="B45" s="72">
        <v>-7.3993502810758827</v>
      </c>
      <c r="C45" s="72">
        <v>-7.3993502810758827</v>
      </c>
      <c r="D45" s="72">
        <v>-7.3993502810758827</v>
      </c>
      <c r="E45" s="72">
        <v>-7.3993502810758827</v>
      </c>
      <c r="F45" s="72">
        <v>-7.3993502810758827</v>
      </c>
      <c r="G45" s="72">
        <v>-7.3993502810758827</v>
      </c>
      <c r="H45" s="72">
        <v>-7.3993502810758827</v>
      </c>
      <c r="I45" s="72">
        <v>-7.3993502810758827</v>
      </c>
      <c r="J45" s="72">
        <v>-7.3993502810758827</v>
      </c>
      <c r="K45" s="72">
        <v>-7.3993502810758827</v>
      </c>
    </row>
    <row r="46" spans="1:16">
      <c r="A46" s="71" t="s">
        <v>97</v>
      </c>
      <c r="B46" s="72">
        <v>-8.4409042587792129</v>
      </c>
      <c r="C46" s="72">
        <v>-8.4409042587792129</v>
      </c>
      <c r="D46" s="72">
        <v>-8.4409042587792129</v>
      </c>
      <c r="E46" s="72">
        <v>-8.4409042587792129</v>
      </c>
      <c r="F46" s="72">
        <v>-8.4409042587792129</v>
      </c>
      <c r="G46" s="72">
        <v>-8.4409042587792129</v>
      </c>
      <c r="H46" s="72">
        <v>-8.4409042587792129</v>
      </c>
      <c r="I46" s="72">
        <v>-8.4409042587792129</v>
      </c>
      <c r="J46" s="72">
        <v>-8.4409042587792129</v>
      </c>
      <c r="K46" s="72">
        <v>-8.4409042587792129</v>
      </c>
    </row>
    <row r="47" spans="1:16">
      <c r="A47" s="71" t="s">
        <v>87</v>
      </c>
      <c r="B47" s="73">
        <v>-3.7963848117996974</v>
      </c>
      <c r="C47" s="73">
        <v>-3.7963848117996974</v>
      </c>
      <c r="D47" s="73">
        <v>-3.7963848117996974</v>
      </c>
      <c r="E47" s="73">
        <v>-3.7963848117996974</v>
      </c>
      <c r="F47" s="73">
        <v>-3.7963848117996974</v>
      </c>
      <c r="G47" s="73">
        <v>-3.7963848117996974</v>
      </c>
      <c r="H47" s="73">
        <v>-3.7963848117996974</v>
      </c>
      <c r="I47" s="73">
        <v>-3.7963848117996974</v>
      </c>
      <c r="J47" s="73">
        <v>-3.7963848117996974</v>
      </c>
      <c r="K47" s="73">
        <v>-3.7963848117996974</v>
      </c>
    </row>
    <row r="48" spans="1:16">
      <c r="A48" s="71" t="s">
        <v>84</v>
      </c>
      <c r="B48" s="72">
        <v>-0.63707532932409094</v>
      </c>
      <c r="C48" s="72">
        <v>-0.63707532932409094</v>
      </c>
      <c r="D48" s="72">
        <v>-0.63707532932409106</v>
      </c>
      <c r="E48" s="72">
        <v>-0.63707532932409106</v>
      </c>
      <c r="F48" s="72">
        <v>-0.63707532932409106</v>
      </c>
      <c r="G48" s="72">
        <v>-0.63707532932409106</v>
      </c>
      <c r="H48" s="72">
        <v>-0.63707532932409106</v>
      </c>
      <c r="I48" s="72">
        <v>-0.63707532932409106</v>
      </c>
      <c r="J48" s="72">
        <v>-0.63707532932409106</v>
      </c>
      <c r="K48" s="72">
        <v>-0.63707532932409106</v>
      </c>
    </row>
    <row r="49" spans="1:12">
      <c r="A49" s="71" t="s">
        <v>85</v>
      </c>
      <c r="B49" s="72">
        <v>5.695885600009305</v>
      </c>
      <c r="C49" s="72">
        <v>5.695885600009305</v>
      </c>
      <c r="D49" s="72">
        <v>5.695885600009305</v>
      </c>
      <c r="E49" s="72">
        <v>5.695885600009305</v>
      </c>
      <c r="F49" s="72">
        <v>5.695885600009305</v>
      </c>
      <c r="G49" s="72">
        <v>5.695885600009305</v>
      </c>
      <c r="H49" s="72">
        <v>5.695885600009305</v>
      </c>
      <c r="I49" s="72">
        <v>5.695885600009305</v>
      </c>
      <c r="J49" s="72">
        <v>5.695885600009305</v>
      </c>
      <c r="K49" s="72">
        <v>5.695885600009305</v>
      </c>
    </row>
    <row r="50" spans="1:12">
      <c r="A50" s="71" t="s">
        <v>98</v>
      </c>
      <c r="B50" s="72">
        <v>7.8594207190318031</v>
      </c>
      <c r="C50" s="72">
        <v>7.8594207190318031</v>
      </c>
      <c r="D50" s="72">
        <v>7.8594207190318031</v>
      </c>
      <c r="E50" s="72">
        <v>7.8594207190318031</v>
      </c>
      <c r="F50" s="72">
        <v>7.8594207190318031</v>
      </c>
      <c r="G50" s="72">
        <v>7.8594207190318031</v>
      </c>
      <c r="H50" s="72">
        <v>7.8594207190318031</v>
      </c>
      <c r="I50" s="72">
        <v>7.8594207190318031</v>
      </c>
      <c r="J50" s="72">
        <v>7.8594207190318031</v>
      </c>
      <c r="K50" s="72">
        <v>7.8594207190318031</v>
      </c>
    </row>
    <row r="51" spans="1:12">
      <c r="A51" s="71" t="s">
        <v>87</v>
      </c>
      <c r="B51" s="73">
        <v>8.7537305731211461</v>
      </c>
      <c r="C51" s="73">
        <v>8.7537305731211461</v>
      </c>
      <c r="D51" s="73">
        <v>8.7537305731211461</v>
      </c>
      <c r="E51" s="73">
        <v>8.7537305731211461</v>
      </c>
      <c r="F51" s="73">
        <v>8.7537305731211461</v>
      </c>
      <c r="G51" s="73">
        <v>8.7537305731211461</v>
      </c>
      <c r="H51" s="73">
        <v>8.7537305731211461</v>
      </c>
      <c r="I51" s="73">
        <v>8.7537305731211461</v>
      </c>
      <c r="J51" s="73">
        <v>8.7537305731211461</v>
      </c>
      <c r="K51" s="73">
        <v>8.7537305731211461</v>
      </c>
    </row>
    <row r="52" spans="1:12">
      <c r="A52" s="71" t="s">
        <v>84</v>
      </c>
      <c r="B52" s="90">
        <v>12.233524383442358</v>
      </c>
      <c r="C52" s="73">
        <v>12.233524383442358</v>
      </c>
      <c r="D52" s="73">
        <v>12.233524383442358</v>
      </c>
      <c r="E52" s="73">
        <v>12.233524383442358</v>
      </c>
      <c r="F52" s="73">
        <v>12.233524383442358</v>
      </c>
      <c r="G52" s="73">
        <v>12.233524383442358</v>
      </c>
      <c r="H52" s="73">
        <v>12.233524383442358</v>
      </c>
      <c r="I52" s="73">
        <v>12.233524383442358</v>
      </c>
      <c r="J52" s="73">
        <v>12.233524383442358</v>
      </c>
      <c r="K52" s="73">
        <v>12.233524383442358</v>
      </c>
      <c r="L52" s="90"/>
    </row>
    <row r="53" spans="1:12">
      <c r="A53" s="71" t="s">
        <v>85</v>
      </c>
      <c r="B53" s="90">
        <v>12.591589421559817</v>
      </c>
      <c r="C53" s="72">
        <v>12.591589421559817</v>
      </c>
      <c r="D53" s="72">
        <v>12.591589421559817</v>
      </c>
      <c r="E53" s="72">
        <v>12.591589421559817</v>
      </c>
      <c r="F53" s="72">
        <v>12.591589421559817</v>
      </c>
      <c r="G53" s="72">
        <v>12.591589421559817</v>
      </c>
      <c r="H53" s="72">
        <v>12.591589421559817</v>
      </c>
      <c r="I53" s="72">
        <v>12.591589421559817</v>
      </c>
      <c r="J53" s="72">
        <v>12.591589421559817</v>
      </c>
      <c r="K53" s="72">
        <v>12.591589421559817</v>
      </c>
      <c r="L53" s="90"/>
    </row>
    <row r="54" spans="1:12">
      <c r="A54" s="71" t="s">
        <v>99</v>
      </c>
      <c r="B54" s="90">
        <v>13.235914531863784</v>
      </c>
      <c r="C54" s="72">
        <v>12.902722114289062</v>
      </c>
      <c r="D54" s="72">
        <v>13.235914531863784</v>
      </c>
      <c r="E54" s="72">
        <v>13.235914531863784</v>
      </c>
      <c r="F54" s="72">
        <v>13.235914531863784</v>
      </c>
      <c r="G54" s="72">
        <v>13.235914531863784</v>
      </c>
      <c r="H54" s="72">
        <v>13.235914531863784</v>
      </c>
      <c r="I54" s="72">
        <v>13.235914531863784</v>
      </c>
      <c r="J54" s="72">
        <v>13.235914531863784</v>
      </c>
      <c r="K54" s="72">
        <v>13.235914531863784</v>
      </c>
      <c r="L54" s="90"/>
    </row>
    <row r="55" spans="1:12">
      <c r="A55" s="71" t="s">
        <v>87</v>
      </c>
      <c r="B55" s="90">
        <v>12.161289065118936</v>
      </c>
      <c r="C55" s="72">
        <v>11.444445821041626</v>
      </c>
      <c r="D55" s="72">
        <v>11.88969657474764</v>
      </c>
      <c r="E55" s="72">
        <v>11.990156800980465</v>
      </c>
      <c r="F55" s="72">
        <v>12.049919671524211</v>
      </c>
      <c r="G55" s="72">
        <v>12.097666294467533</v>
      </c>
      <c r="H55" s="72">
        <v>12.273204594564898</v>
      </c>
      <c r="I55" s="72">
        <v>12.357193212653174</v>
      </c>
      <c r="J55" s="72">
        <v>12.462318991201245</v>
      </c>
      <c r="K55" s="72">
        <v>12.639033385937523</v>
      </c>
      <c r="L55" s="90"/>
    </row>
    <row r="56" spans="1:12">
      <c r="A56" s="71" t="s">
        <v>84</v>
      </c>
      <c r="B56" s="90">
        <v>9.5524874308115812</v>
      </c>
      <c r="C56" s="72">
        <v>8.4985947908685233</v>
      </c>
      <c r="D56" s="72">
        <v>8.8735062048833431</v>
      </c>
      <c r="E56" s="72">
        <v>9.1246567704654034</v>
      </c>
      <c r="F56" s="72">
        <v>9.2740639468247714</v>
      </c>
      <c r="G56" s="72">
        <v>9.3934305041830761</v>
      </c>
      <c r="H56" s="72">
        <v>9.832276254426489</v>
      </c>
      <c r="I56" s="72">
        <v>10.042247799647177</v>
      </c>
      <c r="J56" s="72">
        <v>10.305062246017355</v>
      </c>
      <c r="K56" s="72">
        <v>10.746848232858051</v>
      </c>
      <c r="L56" s="90"/>
    </row>
    <row r="57" spans="1:12">
      <c r="A57" s="71" t="s">
        <v>85</v>
      </c>
      <c r="B57" s="90">
        <v>6.9440765601536754</v>
      </c>
      <c r="C57" s="42">
        <v>5.8353352732257662</v>
      </c>
      <c r="D57" s="42">
        <v>5.7219103534828459</v>
      </c>
      <c r="E57" s="42">
        <v>6.1739813715305552</v>
      </c>
      <c r="F57" s="42">
        <v>6.442914288977418</v>
      </c>
      <c r="G57" s="42">
        <v>6.6577740922223656</v>
      </c>
      <c r="H57" s="42">
        <v>7.4476964426605079</v>
      </c>
      <c r="I57" s="42">
        <v>7.825645224057749</v>
      </c>
      <c r="J57" s="42">
        <v>8.2987112275240698</v>
      </c>
      <c r="K57" s="42">
        <v>9.0939260038373231</v>
      </c>
      <c r="L57" s="90"/>
    </row>
    <row r="58" spans="1:12">
      <c r="A58" s="71" t="s">
        <v>100</v>
      </c>
      <c r="B58" s="90">
        <v>5.7472413963642879</v>
      </c>
      <c r="C58" s="42">
        <v>4.8012368204396694</v>
      </c>
      <c r="D58" s="42">
        <v>3.0313164926513312</v>
      </c>
      <c r="E58" s="42">
        <v>4.0359187549795781</v>
      </c>
      <c r="F58" s="42">
        <v>4.633547460417053</v>
      </c>
      <c r="G58" s="42">
        <v>5.1110136898502665</v>
      </c>
      <c r="H58" s="42">
        <v>6.8663966908239171</v>
      </c>
      <c r="I58" s="42">
        <v>7.7062828717066729</v>
      </c>
      <c r="J58" s="42">
        <v>8.7575406571873877</v>
      </c>
      <c r="K58" s="42">
        <v>10.524684604550172</v>
      </c>
      <c r="L58" s="90"/>
    </row>
    <row r="59" spans="1:12">
      <c r="A59" s="71" t="s">
        <v>87</v>
      </c>
      <c r="B59" s="90">
        <v>5.3752217404730658</v>
      </c>
      <c r="C59" s="42">
        <v>4.6865167916906785</v>
      </c>
      <c r="D59" s="42">
        <v>2.2280018644961039</v>
      </c>
      <c r="E59" s="42">
        <v>3.3921372215262253</v>
      </c>
      <c r="F59" s="42">
        <v>4.0846707071302841</v>
      </c>
      <c r="G59" s="42">
        <v>4.6379596457624412</v>
      </c>
      <c r="H59" s="42">
        <v>6.4746795261428964</v>
      </c>
      <c r="I59" s="42">
        <v>7.2997834283622094</v>
      </c>
      <c r="J59" s="42">
        <v>8.3325387239986988</v>
      </c>
      <c r="K59" s="42">
        <v>10.068580344804715</v>
      </c>
      <c r="L59" s="90"/>
    </row>
    <row r="60" spans="1:12">
      <c r="A60" s="71" t="s">
        <v>84</v>
      </c>
      <c r="B60" s="90">
        <v>5.290754073400123</v>
      </c>
      <c r="C60" s="90">
        <v>4.8646656413473295</v>
      </c>
      <c r="D60" s="90">
        <v>1.7122392251591561</v>
      </c>
      <c r="E60" s="90">
        <v>3.0359076768911519</v>
      </c>
      <c r="F60" s="90">
        <v>3.8233459426617946</v>
      </c>
      <c r="G60" s="90">
        <v>4.4524575904928954</v>
      </c>
      <c r="H60" s="90">
        <v>6.3705143502801551</v>
      </c>
      <c r="I60" s="90">
        <v>7.1808359738360252</v>
      </c>
      <c r="J60" s="90">
        <v>8.1950887796282892</v>
      </c>
      <c r="K60" s="90">
        <v>9.9000280738775395</v>
      </c>
      <c r="L60" s="90"/>
    </row>
    <row r="61" spans="1:12">
      <c r="A61" s="71" t="s">
        <v>85</v>
      </c>
      <c r="B61" s="90">
        <v>5.4945873276437851</v>
      </c>
      <c r="C61" s="90">
        <v>5.1551493061330973</v>
      </c>
      <c r="D61" s="90">
        <v>1.484777507138813</v>
      </c>
      <c r="E61" s="90">
        <v>2.9679790535726833</v>
      </c>
      <c r="F61" s="90">
        <v>3.8503220995099099</v>
      </c>
      <c r="G61" s="90">
        <v>4.5552564565399543</v>
      </c>
      <c r="H61" s="90">
        <v>6.5546500957340186</v>
      </c>
      <c r="I61" s="90">
        <v>7.3501894406264459</v>
      </c>
      <c r="J61" s="90">
        <v>8.3459397565744844</v>
      </c>
      <c r="K61" s="90">
        <v>10.019776724266968</v>
      </c>
      <c r="L61" s="90"/>
    </row>
    <row r="62" spans="1:12">
      <c r="A62" s="71" t="s">
        <v>101</v>
      </c>
      <c r="B62" s="90">
        <v>5.2278874496076639</v>
      </c>
      <c r="C62" s="90">
        <v>4.9541355141422372</v>
      </c>
      <c r="D62" s="90">
        <v>0.78678265683868709</v>
      </c>
      <c r="E62" s="90">
        <v>2.4295172979744311</v>
      </c>
      <c r="F62" s="90">
        <v>3.4067651240782428</v>
      </c>
      <c r="G62" s="90">
        <v>4.1875221903072308</v>
      </c>
      <c r="H62" s="90">
        <v>6.268252708908097</v>
      </c>
      <c r="I62" s="90">
        <v>7.049009775137085</v>
      </c>
      <c r="J62" s="90">
        <v>8.0262576012408964</v>
      </c>
      <c r="K62" s="90">
        <v>9.6689922423766124</v>
      </c>
      <c r="L62" s="90"/>
    </row>
    <row r="63" spans="1:12">
      <c r="A63" s="71" t="s">
        <v>87</v>
      </c>
      <c r="B63" s="90">
        <v>4.949895119214105</v>
      </c>
      <c r="C63" s="90">
        <v>4.6607121500164226</v>
      </c>
      <c r="D63" s="90">
        <v>0.50879032644512812</v>
      </c>
      <c r="E63" s="90">
        <v>2.1515249675808721</v>
      </c>
      <c r="F63" s="90">
        <v>3.1287727936846839</v>
      </c>
      <c r="G63" s="90">
        <v>3.9095298599136719</v>
      </c>
      <c r="H63" s="90">
        <v>5.9902603785145381</v>
      </c>
      <c r="I63" s="90">
        <v>6.7710174447435261</v>
      </c>
      <c r="J63" s="90">
        <v>7.7482652708473374</v>
      </c>
      <c r="K63" s="90">
        <v>9.3909999119830534</v>
      </c>
      <c r="L63" s="90"/>
    </row>
    <row r="64" spans="1:12">
      <c r="A64" s="71" t="s">
        <v>84</v>
      </c>
      <c r="B64" s="90">
        <v>4.9321808652898085</v>
      </c>
      <c r="C64" s="90">
        <v>4.6918855923845797</v>
      </c>
      <c r="D64" s="90">
        <v>0.49107607252083163</v>
      </c>
      <c r="E64" s="90">
        <v>2.1338107136565756</v>
      </c>
      <c r="F64" s="90">
        <v>3.1110585397603874</v>
      </c>
      <c r="G64" s="90">
        <v>3.8918156059893754</v>
      </c>
      <c r="H64" s="90">
        <v>5.9725461245902416</v>
      </c>
      <c r="I64" s="90">
        <v>6.7533031908192296</v>
      </c>
      <c r="J64" s="90">
        <v>7.7305510169230409</v>
      </c>
      <c r="K64" s="90">
        <v>9.3732856580587569</v>
      </c>
      <c r="L64" s="90"/>
    </row>
    <row r="65" spans="1:12">
      <c r="A65" s="71" t="s">
        <v>85</v>
      </c>
      <c r="B65" s="90">
        <v>5.0388615375481152</v>
      </c>
      <c r="C65" s="90">
        <v>4.8993155088433724</v>
      </c>
      <c r="D65" s="90">
        <v>0.59775674477913832</v>
      </c>
      <c r="E65" s="90">
        <v>2.2404913859148823</v>
      </c>
      <c r="F65" s="90">
        <v>3.2177392120186941</v>
      </c>
      <c r="G65" s="90">
        <v>3.9984962782476821</v>
      </c>
      <c r="H65" s="90">
        <v>6.0792267968485483</v>
      </c>
      <c r="I65" s="90">
        <v>6.8599838630775363</v>
      </c>
      <c r="J65" s="90">
        <v>7.8372316891813476</v>
      </c>
      <c r="K65" s="90">
        <v>9.4799663303170636</v>
      </c>
      <c r="L65" s="90"/>
    </row>
    <row r="66" spans="1:12">
      <c r="A66" s="71" t="s">
        <v>102</v>
      </c>
      <c r="B66" s="90">
        <v>5</v>
      </c>
      <c r="C66" s="90">
        <v>4.9000000000000004</v>
      </c>
      <c r="D66" s="90">
        <v>0.55889520723102315</v>
      </c>
      <c r="E66" s="90">
        <v>2.2016298483667671</v>
      </c>
      <c r="F66" s="90">
        <v>3.1788776744705789</v>
      </c>
      <c r="G66" s="90">
        <v>3.9596347406995669</v>
      </c>
      <c r="H66" s="90">
        <v>6.0403652593004331</v>
      </c>
      <c r="I66" s="90">
        <v>6.8211223255294211</v>
      </c>
      <c r="J66" s="90">
        <v>7.7983701516332324</v>
      </c>
      <c r="K66" s="90">
        <v>9.4411047927689484</v>
      </c>
    </row>
    <row r="67" spans="1:12">
      <c r="A67" s="71" t="s">
        <v>87</v>
      </c>
      <c r="B67" s="90">
        <v>4.8</v>
      </c>
      <c r="D67" s="90">
        <v>0.35889520723102297</v>
      </c>
      <c r="E67" s="90">
        <v>2.0016298483667669</v>
      </c>
      <c r="F67" s="90">
        <v>2.9788776744705787</v>
      </c>
      <c r="G67" s="90">
        <v>3.7596347406995667</v>
      </c>
      <c r="H67" s="90">
        <v>5.8403652593004329</v>
      </c>
      <c r="I67" s="90">
        <v>6.6211223255294209</v>
      </c>
      <c r="J67" s="90">
        <v>7.5983701516332323</v>
      </c>
      <c r="K67" s="90">
        <v>9.2411047927689474</v>
      </c>
    </row>
  </sheetData>
  <hyperlinks>
    <hyperlink ref="A1" location="Ցանկ!A1" display="Ցանկ!A1" xr:uid="{00000000-0004-0000-0200-000000000000}"/>
  </hyperlinks>
  <pageMargins left="0.7" right="0.7" top="0.75" bottom="0.75" header="0.3" footer="0.3"/>
  <pageSetup paperSize="9" orientation="portrait" horizontalDpi="300" verticalDpi="3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2"/>
  </sheetPr>
  <dimension ref="A1:M31"/>
  <sheetViews>
    <sheetView workbookViewId="0"/>
  </sheetViews>
  <sheetFormatPr defaultRowHeight="16.5"/>
  <sheetData>
    <row r="1" spans="1:13">
      <c r="A1" s="67" t="s">
        <v>906</v>
      </c>
    </row>
    <row r="2" spans="1:13" ht="27.75">
      <c r="B2" t="s">
        <v>619</v>
      </c>
      <c r="C2" t="s">
        <v>617</v>
      </c>
      <c r="D2" s="117" t="s">
        <v>620</v>
      </c>
    </row>
    <row r="3" spans="1:13" hidden="1">
      <c r="A3" t="s">
        <v>116</v>
      </c>
      <c r="B3" s="26">
        <v>-2.8956219187115106</v>
      </c>
      <c r="C3" s="26">
        <v>-2.1963177745930693</v>
      </c>
      <c r="D3" s="77">
        <v>-1.9925670122137689</v>
      </c>
    </row>
    <row r="4" spans="1:13" hidden="1">
      <c r="A4" t="s">
        <v>87</v>
      </c>
      <c r="B4" s="26">
        <v>-1.9537991554789969</v>
      </c>
      <c r="C4" s="26">
        <v>-2.111918360569689</v>
      </c>
      <c r="D4" s="77">
        <v>-1.1257347228099803</v>
      </c>
    </row>
    <row r="5" spans="1:13" hidden="1">
      <c r="A5" t="s">
        <v>84</v>
      </c>
      <c r="B5" s="26">
        <v>-3.4462943956440562</v>
      </c>
      <c r="C5" s="26">
        <v>-2.4063564240557866</v>
      </c>
      <c r="D5" s="77">
        <v>-1.8568680835741702</v>
      </c>
    </row>
    <row r="6" spans="1:13" ht="20.25" hidden="1">
      <c r="A6" t="s">
        <v>85</v>
      </c>
      <c r="B6" s="26">
        <v>1.0425102379241658</v>
      </c>
      <c r="C6" s="26">
        <v>-1.8047193953868117</v>
      </c>
      <c r="D6" s="188">
        <v>-1.0781091766334612</v>
      </c>
      <c r="M6" s="206"/>
    </row>
    <row r="7" spans="1:13" hidden="1">
      <c r="A7" t="s">
        <v>117</v>
      </c>
      <c r="B7" s="26">
        <v>0.74164941332899303</v>
      </c>
      <c r="C7" s="26">
        <v>-0.90530126051116611</v>
      </c>
      <c r="D7" s="77">
        <v>-0.14313327383280239</v>
      </c>
    </row>
    <row r="8" spans="1:13" hidden="1">
      <c r="A8" t="s">
        <v>87</v>
      </c>
      <c r="B8" s="26">
        <v>3.1450764097250783</v>
      </c>
      <c r="C8" s="26">
        <v>0.36407786425382938</v>
      </c>
      <c r="D8" s="77">
        <v>1.1438009686904422</v>
      </c>
    </row>
    <row r="9" spans="1:13" hidden="1">
      <c r="A9" t="s">
        <v>84</v>
      </c>
      <c r="B9" s="26">
        <v>3.4571353581306141</v>
      </c>
      <c r="C9" s="26">
        <v>2.1112721321331946</v>
      </c>
      <c r="D9" s="77">
        <v>0.98715777219213408</v>
      </c>
    </row>
    <row r="10" spans="1:13" hidden="1">
      <c r="A10" t="s">
        <v>85</v>
      </c>
      <c r="B10" s="26">
        <v>7.0795983493595394</v>
      </c>
      <c r="C10" s="26">
        <v>3.6484028135333375</v>
      </c>
      <c r="D10" s="77">
        <v>2.6007442537243008</v>
      </c>
    </row>
    <row r="11" spans="1:13" hidden="1">
      <c r="A11" t="s">
        <v>118</v>
      </c>
      <c r="B11" s="26">
        <v>6.1304148211739573</v>
      </c>
      <c r="C11" s="26">
        <v>5.0421609329542463</v>
      </c>
      <c r="D11" s="77">
        <v>3.7279834067416715</v>
      </c>
    </row>
    <row r="12" spans="1:13" hidden="1">
      <c r="A12" t="s">
        <v>87</v>
      </c>
      <c r="B12" s="26">
        <v>7.8229964831155741E-2</v>
      </c>
      <c r="C12" s="26">
        <v>4.2430734662532927</v>
      </c>
      <c r="D12" s="77">
        <v>0.83211310898656166</v>
      </c>
    </row>
    <row r="13" spans="1:13" hidden="1">
      <c r="A13" t="s">
        <v>84</v>
      </c>
      <c r="B13" s="26">
        <v>1.5888480780324343</v>
      </c>
      <c r="C13" s="26">
        <v>3.7603554991451489</v>
      </c>
      <c r="D13" s="77">
        <v>3.4801399037426108</v>
      </c>
    </row>
    <row r="14" spans="1:13" hidden="1">
      <c r="A14" t="s">
        <v>85</v>
      </c>
      <c r="B14" s="26">
        <v>2.8655878836122639</v>
      </c>
      <c r="C14" s="26">
        <v>2.6862480622310301</v>
      </c>
      <c r="D14" s="77">
        <v>1.7912209026325314</v>
      </c>
    </row>
    <row r="15" spans="1:13">
      <c r="A15" t="s">
        <v>119</v>
      </c>
      <c r="B15" s="26">
        <v>0.48928516760184948</v>
      </c>
      <c r="C15" s="26">
        <v>1.2599415906682481</v>
      </c>
      <c r="D15" s="77">
        <v>1.8811658309776789</v>
      </c>
    </row>
    <row r="16" spans="1:13">
      <c r="A16" t="s">
        <v>87</v>
      </c>
      <c r="B16" s="26">
        <v>0.85691786029382655</v>
      </c>
      <c r="C16" s="26">
        <v>1.4570277725853344</v>
      </c>
      <c r="D16" s="77">
        <v>2.4537257060515145</v>
      </c>
    </row>
    <row r="17" spans="1:4">
      <c r="A17" t="s">
        <v>84</v>
      </c>
      <c r="B17" s="26">
        <v>0.14372563178808306</v>
      </c>
      <c r="C17" s="26">
        <v>1.0919334009036845</v>
      </c>
      <c r="D17" s="77">
        <v>0.47793958081770427</v>
      </c>
    </row>
    <row r="18" spans="1:4">
      <c r="A18" t="s">
        <v>85</v>
      </c>
      <c r="B18" s="26">
        <v>1.121827278901133</v>
      </c>
      <c r="C18" s="26">
        <v>0.65436778045784649</v>
      </c>
      <c r="D18" s="42">
        <v>0.7339142477776619</v>
      </c>
    </row>
    <row r="19" spans="1:4">
      <c r="A19" t="s">
        <v>120</v>
      </c>
      <c r="B19" s="26">
        <v>4.3130307410521596E-2</v>
      </c>
      <c r="C19" s="26">
        <v>0.5422363526071905</v>
      </c>
      <c r="D19" s="42">
        <v>-0.10452343810278819</v>
      </c>
    </row>
    <row r="20" spans="1:4">
      <c r="A20" t="s">
        <v>87</v>
      </c>
      <c r="B20" s="26">
        <v>1.7863391552324082</v>
      </c>
      <c r="C20" s="26">
        <v>0.77535218856593247</v>
      </c>
      <c r="D20" s="42">
        <v>1.6833281149818902</v>
      </c>
    </row>
    <row r="21" spans="1:4">
      <c r="A21" t="s">
        <v>84</v>
      </c>
      <c r="B21" s="26">
        <v>2.3898055204945479</v>
      </c>
      <c r="C21" s="26">
        <v>1.3410226647696533</v>
      </c>
      <c r="D21" s="42">
        <v>1.4384724442883368</v>
      </c>
    </row>
    <row r="22" spans="1:4">
      <c r="A22" t="s">
        <v>85</v>
      </c>
      <c r="B22" s="26">
        <v>10.137962719791904</v>
      </c>
      <c r="C22" s="26">
        <v>3.6188951811127339</v>
      </c>
      <c r="D22" s="77">
        <v>3.6638246566359953</v>
      </c>
    </row>
    <row r="23" spans="1:4">
      <c r="A23" t="s">
        <v>121</v>
      </c>
      <c r="B23" s="26">
        <v>11.599606605891388</v>
      </c>
      <c r="C23" s="26">
        <v>6.6122456863822947</v>
      </c>
      <c r="D23" s="77">
        <v>5.7810093225161268</v>
      </c>
    </row>
    <row r="24" spans="1:4">
      <c r="A24" t="s">
        <v>87</v>
      </c>
      <c r="B24" s="26">
        <v>6.3151858135311656</v>
      </c>
      <c r="C24" s="26">
        <v>7.8139553154992853</v>
      </c>
      <c r="D24" s="77">
        <v>6.504644523458893</v>
      </c>
    </row>
    <row r="25" spans="1:4">
      <c r="A25" t="s">
        <v>84</v>
      </c>
      <c r="B25" s="26">
        <v>2.9974748670637652</v>
      </c>
      <c r="C25" s="26">
        <v>7.9767706624061674</v>
      </c>
      <c r="D25" s="42">
        <v>8.8886539553763839</v>
      </c>
    </row>
    <row r="26" spans="1:4">
      <c r="A26" t="s">
        <v>85</v>
      </c>
      <c r="B26" s="26">
        <v>7.3817611561770136</v>
      </c>
      <c r="C26" s="42">
        <v>7.2511471620594534</v>
      </c>
      <c r="D26" s="42">
        <v>7.6754534627573321</v>
      </c>
    </row>
    <row r="27" spans="1:4">
      <c r="A27" s="89" t="s">
        <v>122</v>
      </c>
      <c r="B27" s="26">
        <v>10.509503354848615</v>
      </c>
      <c r="C27" s="73">
        <v>6.9670972690979198</v>
      </c>
      <c r="D27" s="42">
        <v>7.3617969746003808</v>
      </c>
    </row>
    <row r="28" spans="1:4">
      <c r="A28" s="89" t="s">
        <v>87</v>
      </c>
      <c r="B28" s="26">
        <v>15.71</v>
      </c>
      <c r="C28" s="73">
        <v>9.4</v>
      </c>
      <c r="D28" s="77">
        <v>10.27446769</v>
      </c>
    </row>
    <row r="29" spans="1:4">
      <c r="A29" s="89" t="s">
        <v>84</v>
      </c>
      <c r="B29" s="26">
        <v>7.05</v>
      </c>
      <c r="C29" s="73">
        <v>10.5</v>
      </c>
      <c r="D29" s="77">
        <v>9.9151144159999998</v>
      </c>
    </row>
    <row r="30" spans="1:4">
      <c r="A30" s="89" t="s">
        <v>85</v>
      </c>
      <c r="B30" s="26">
        <v>3.4720058146258559</v>
      </c>
      <c r="C30" s="73">
        <v>8.3050314000890069</v>
      </c>
      <c r="D30" s="77">
        <v>9.4794641249029326</v>
      </c>
    </row>
    <row r="31" spans="1:4">
      <c r="A31" s="89" t="s">
        <v>151</v>
      </c>
      <c r="B31" s="26">
        <v>-1.0119954587086255</v>
      </c>
      <c r="C31" s="26">
        <v>6.406657155573555</v>
      </c>
      <c r="D31" s="26">
        <v>5.4508346584249239</v>
      </c>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CDDB0-2666-46D4-BCA2-A1DB413ECA66}">
  <dimension ref="A1:BC7"/>
  <sheetViews>
    <sheetView workbookViewId="0"/>
  </sheetViews>
  <sheetFormatPr defaultRowHeight="16.5"/>
  <sheetData>
    <row r="1" spans="1:55">
      <c r="A1" t="s">
        <v>906</v>
      </c>
    </row>
    <row r="3" spans="1:55">
      <c r="C3" s="189">
        <v>43466</v>
      </c>
      <c r="D3" s="189">
        <v>43497</v>
      </c>
      <c r="E3" s="189">
        <v>43525</v>
      </c>
      <c r="F3" s="189">
        <v>43556</v>
      </c>
      <c r="G3" s="189">
        <v>43586</v>
      </c>
      <c r="H3" s="189">
        <v>43617</v>
      </c>
      <c r="I3" s="189">
        <v>43647</v>
      </c>
      <c r="J3" s="189">
        <v>43678</v>
      </c>
      <c r="K3" s="189">
        <v>43709</v>
      </c>
      <c r="L3" s="189">
        <v>43739</v>
      </c>
      <c r="M3" s="189">
        <v>43770</v>
      </c>
      <c r="N3" s="189">
        <v>43800</v>
      </c>
      <c r="O3" s="189">
        <v>43831</v>
      </c>
      <c r="P3" s="189">
        <v>43862</v>
      </c>
      <c r="Q3" s="189">
        <v>43891</v>
      </c>
      <c r="R3" s="189">
        <v>43922</v>
      </c>
      <c r="S3" s="189">
        <v>43952</v>
      </c>
      <c r="T3" s="189">
        <v>43983</v>
      </c>
      <c r="U3" s="189">
        <v>44013</v>
      </c>
      <c r="V3" s="189">
        <v>44044</v>
      </c>
      <c r="W3" s="189">
        <v>44075</v>
      </c>
      <c r="X3" s="189">
        <v>44105</v>
      </c>
      <c r="Y3" s="189">
        <v>44136</v>
      </c>
      <c r="Z3" s="189">
        <v>44166</v>
      </c>
      <c r="AA3" s="189">
        <v>44197</v>
      </c>
      <c r="AB3" s="189">
        <v>44228</v>
      </c>
      <c r="AC3" s="189">
        <v>44256</v>
      </c>
      <c r="AD3" s="189">
        <v>44287</v>
      </c>
      <c r="AE3" s="189">
        <v>44317</v>
      </c>
      <c r="AF3" s="189">
        <v>44348</v>
      </c>
      <c r="AG3" s="189">
        <v>44378</v>
      </c>
      <c r="AH3" s="189">
        <v>44409</v>
      </c>
      <c r="AI3" s="189">
        <v>44440</v>
      </c>
      <c r="AJ3" s="189">
        <v>44470</v>
      </c>
      <c r="AK3" s="189">
        <v>44501</v>
      </c>
      <c r="AL3" s="189">
        <v>44531</v>
      </c>
      <c r="AM3" s="189">
        <v>44562</v>
      </c>
      <c r="AN3" s="189">
        <v>44593</v>
      </c>
      <c r="AO3" s="189">
        <v>44621</v>
      </c>
      <c r="AP3" s="189">
        <v>44652</v>
      </c>
      <c r="AQ3" s="189">
        <v>44682</v>
      </c>
      <c r="AR3" s="189">
        <v>44713</v>
      </c>
      <c r="AS3" s="189">
        <v>44743</v>
      </c>
      <c r="AT3" s="189">
        <v>44774</v>
      </c>
      <c r="AU3" s="189">
        <v>44805</v>
      </c>
      <c r="AV3" s="189">
        <v>44835</v>
      </c>
      <c r="AW3" s="189">
        <v>44866</v>
      </c>
      <c r="AX3" s="189">
        <v>44896</v>
      </c>
      <c r="AY3" s="189">
        <v>44927</v>
      </c>
      <c r="AZ3" s="189">
        <v>44958</v>
      </c>
      <c r="BA3" s="189">
        <v>44986</v>
      </c>
      <c r="BB3" s="189">
        <v>45017</v>
      </c>
      <c r="BC3" s="189">
        <v>45047</v>
      </c>
    </row>
    <row r="4" spans="1:55">
      <c r="B4" t="s">
        <v>622</v>
      </c>
      <c r="C4">
        <v>0.88324021389037455</v>
      </c>
      <c r="D4">
        <v>0.55773358393724948</v>
      </c>
      <c r="E4">
        <v>0.86091048535055847</v>
      </c>
      <c r="F4">
        <v>1.3571660558908292</v>
      </c>
      <c r="G4">
        <v>1.8157883460936119</v>
      </c>
      <c r="H4">
        <v>1.8781147140108914</v>
      </c>
      <c r="I4">
        <v>1.9380404429173836</v>
      </c>
      <c r="J4">
        <v>2.3636674530798132</v>
      </c>
      <c r="K4">
        <v>2.3553347185025046</v>
      </c>
      <c r="L4">
        <v>1.204324479849987</v>
      </c>
      <c r="M4">
        <v>0.95924757252119264</v>
      </c>
      <c r="N4">
        <v>1.394111770632918</v>
      </c>
      <c r="O4">
        <v>1.7236264229591995</v>
      </c>
      <c r="P4">
        <v>1.9333145201965607</v>
      </c>
      <c r="Q4">
        <v>1.3147307118301654</v>
      </c>
      <c r="R4">
        <v>1.0876893595767427</v>
      </c>
      <c r="S4">
        <v>8.8199046626868949E-3</v>
      </c>
      <c r="T4">
        <v>-0.17864940697108977</v>
      </c>
      <c r="U4">
        <v>-2.5102940242433647E-2</v>
      </c>
      <c r="V4">
        <v>0.6485282134927246</v>
      </c>
      <c r="W4">
        <v>0.47150370208726144</v>
      </c>
      <c r="X4">
        <v>0.57136913249600241</v>
      </c>
      <c r="Y4">
        <v>1.0083898547211305</v>
      </c>
      <c r="Z4">
        <v>3.3752681687377475</v>
      </c>
      <c r="AA4">
        <v>5.4739608243391586</v>
      </c>
      <c r="AB4">
        <v>6.6932089282092875</v>
      </c>
      <c r="AC4">
        <v>8.397681225369297</v>
      </c>
      <c r="AD4">
        <v>8.4737046587967058</v>
      </c>
      <c r="AE4">
        <v>9.0421085658474141</v>
      </c>
      <c r="AF4">
        <v>9.5429995550024387</v>
      </c>
      <c r="AG4">
        <v>9.6352314395676757</v>
      </c>
      <c r="AH4">
        <v>9.4209761964797281</v>
      </c>
      <c r="AI4">
        <v>9.941965612583644</v>
      </c>
      <c r="AJ4">
        <v>9.7491435385701095</v>
      </c>
      <c r="AK4">
        <v>9.9129990631406883</v>
      </c>
      <c r="AL4">
        <v>7.9630508762630114</v>
      </c>
      <c r="AM4">
        <v>6.2182700726450548</v>
      </c>
      <c r="AN4">
        <v>5.3778838177610027</v>
      </c>
      <c r="AO4">
        <v>4.7927965747884116</v>
      </c>
      <c r="AP4">
        <v>6.1344970507861944</v>
      </c>
      <c r="AQ4">
        <v>6.7906476235644675</v>
      </c>
      <c r="AR4">
        <v>7.4992576058929643</v>
      </c>
      <c r="AS4">
        <v>8.2461573693919803</v>
      </c>
      <c r="AT4">
        <v>8.2134154731787135</v>
      </c>
      <c r="AU4">
        <v>8.1240914024879771</v>
      </c>
      <c r="AV4">
        <v>7.9572256294836166</v>
      </c>
      <c r="AW4">
        <v>7.6934970000093443</v>
      </c>
      <c r="AX4">
        <v>7.0798322865347956</v>
      </c>
      <c r="AY4">
        <v>6.1549628954997218</v>
      </c>
      <c r="AZ4">
        <v>5.3919374821555408</v>
      </c>
      <c r="BA4">
        <v>4.587597736339319</v>
      </c>
      <c r="BB4">
        <v>2.6935763954392513</v>
      </c>
      <c r="BC4">
        <v>1.1390625745534493</v>
      </c>
    </row>
    <row r="5" spans="1:55">
      <c r="B5" t="s">
        <v>623</v>
      </c>
      <c r="C5">
        <v>1.4142771686437356</v>
      </c>
      <c r="D5">
        <v>1.1316320056725431</v>
      </c>
      <c r="E5">
        <v>1.4318268704041799</v>
      </c>
      <c r="F5">
        <v>1.558256501899578</v>
      </c>
      <c r="G5">
        <v>1.156555049681856</v>
      </c>
      <c r="H5">
        <v>1.1468275491775159</v>
      </c>
      <c r="I5">
        <v>1.4719857560693868</v>
      </c>
      <c r="J5">
        <v>1.9234415624222976</v>
      </c>
      <c r="K5">
        <v>1.9941168659730408</v>
      </c>
      <c r="L5">
        <v>0.87191145101161283</v>
      </c>
      <c r="M5">
        <v>0.65373631078932704</v>
      </c>
      <c r="N5">
        <v>0.99192111642089742</v>
      </c>
      <c r="O5">
        <v>1.1504400581591909</v>
      </c>
      <c r="P5">
        <v>1.4710618907113826</v>
      </c>
      <c r="Q5">
        <v>0.8899982201425729</v>
      </c>
      <c r="R5">
        <v>1.7087899807382882</v>
      </c>
      <c r="S5">
        <v>1.6625423442078215</v>
      </c>
      <c r="T5">
        <v>1.533589888447807</v>
      </c>
      <c r="U5">
        <v>1.6046799709551181</v>
      </c>
      <c r="V5">
        <v>1.5380733799925252</v>
      </c>
      <c r="W5">
        <v>1.0130194323301396</v>
      </c>
      <c r="X5">
        <v>0.80484143326296476</v>
      </c>
      <c r="Y5">
        <v>1.2969053618567443</v>
      </c>
      <c r="Z5">
        <v>3.373536747007492</v>
      </c>
      <c r="AA5">
        <v>5.9421094230788043</v>
      </c>
      <c r="AB5">
        <v>7.3463272217053657</v>
      </c>
      <c r="AC5">
        <v>8.9440377608598283</v>
      </c>
      <c r="AD5">
        <v>8.1109473586093088</v>
      </c>
      <c r="AE5">
        <v>8.2640210444880609</v>
      </c>
      <c r="AF5">
        <v>8.4608555617893018</v>
      </c>
      <c r="AG5">
        <v>8.3752840305173493</v>
      </c>
      <c r="AH5">
        <v>8.9463993071881873</v>
      </c>
      <c r="AI5">
        <v>9.8069663013246924</v>
      </c>
      <c r="AJ5">
        <v>9.4379299702354871</v>
      </c>
      <c r="AK5">
        <v>9.4060192122968402</v>
      </c>
      <c r="AL5">
        <v>7.9326444787513992</v>
      </c>
      <c r="AM5">
        <v>5.9107770933769501</v>
      </c>
      <c r="AN5">
        <v>4.8584451575875391</v>
      </c>
      <c r="AO5">
        <v>4.3985713460884313</v>
      </c>
      <c r="AP5">
        <v>4.8497418506747323</v>
      </c>
      <c r="AQ5">
        <v>5.4987149474910382</v>
      </c>
      <c r="AR5">
        <v>6.6658335271160922</v>
      </c>
      <c r="AS5">
        <v>8.1851955478843337</v>
      </c>
      <c r="AT5">
        <v>8.6139091025735581</v>
      </c>
      <c r="AU5">
        <v>8.5618749484543457</v>
      </c>
      <c r="AV5">
        <v>8.5456071220663716</v>
      </c>
      <c r="AW5">
        <v>8.7620076048228697</v>
      </c>
      <c r="AX5">
        <v>8.9507931122740274</v>
      </c>
      <c r="AY5">
        <v>8.8536487725120878</v>
      </c>
      <c r="AZ5">
        <v>8.7441503257184081</v>
      </c>
      <c r="BA5">
        <v>7.3564660493483842</v>
      </c>
      <c r="BB5">
        <v>6.4935255320446998</v>
      </c>
      <c r="BC5">
        <v>5.6030547352522859</v>
      </c>
    </row>
    <row r="6" spans="1:55">
      <c r="B6" t="s">
        <v>624</v>
      </c>
      <c r="C6">
        <v>1.399891317436726</v>
      </c>
      <c r="D6">
        <v>1.0368104027123053</v>
      </c>
      <c r="E6">
        <v>0.33321595638587098</v>
      </c>
      <c r="F6">
        <v>0.12135318780852344</v>
      </c>
      <c r="G6">
        <v>-4.3005725777362613E-2</v>
      </c>
      <c r="H6">
        <v>0.24202226427271967</v>
      </c>
      <c r="I6">
        <v>0.33870743570905404</v>
      </c>
      <c r="J6">
        <v>0.41124418962810694</v>
      </c>
      <c r="K6">
        <v>1.3673386026539447</v>
      </c>
      <c r="L6">
        <v>2.0278785759856959</v>
      </c>
      <c r="M6">
        <v>1.7890407847986296</v>
      </c>
      <c r="N6">
        <v>1.7408565361106696</v>
      </c>
      <c r="O6">
        <v>1.7937334430271079</v>
      </c>
      <c r="P6">
        <v>1.4683491455214721</v>
      </c>
      <c r="Q6">
        <v>1.2744740474224869</v>
      </c>
      <c r="R6">
        <v>0.99414845823947928</v>
      </c>
      <c r="S6">
        <v>0.80301910145594491</v>
      </c>
      <c r="T6">
        <v>1.0866598857826233</v>
      </c>
      <c r="U6">
        <v>1.3169862854481806</v>
      </c>
      <c r="V6">
        <v>1.3797348538627574</v>
      </c>
      <c r="W6">
        <v>1.635599931841611</v>
      </c>
      <c r="X6">
        <v>1.5950692958607533</v>
      </c>
      <c r="Y6">
        <v>1.8671240932437598</v>
      </c>
      <c r="Z6">
        <v>2.1215803010802574</v>
      </c>
      <c r="AA6">
        <v>2.3131861056505869</v>
      </c>
      <c r="AB6">
        <v>2.7380429371867763</v>
      </c>
      <c r="AC6">
        <v>3.2411366746006252</v>
      </c>
      <c r="AD6">
        <v>3.4527089306429843</v>
      </c>
      <c r="AE6">
        <v>3.683958366745415</v>
      </c>
      <c r="AF6">
        <v>3.4856903283643419</v>
      </c>
      <c r="AG6">
        <v>2.8931732257474891</v>
      </c>
      <c r="AH6">
        <v>2.7977396009851105</v>
      </c>
      <c r="AI6">
        <v>2.3204468451492204</v>
      </c>
      <c r="AJ6">
        <v>2.4461421793542399</v>
      </c>
      <c r="AK6">
        <v>2.6917658849789632</v>
      </c>
      <c r="AL6">
        <v>2.5854317328613377</v>
      </c>
      <c r="AM6">
        <v>2.0543966764124235</v>
      </c>
      <c r="AN6">
        <v>2.147248318227895</v>
      </c>
      <c r="AO6">
        <v>3.0433106871994795</v>
      </c>
      <c r="AP6">
        <v>3.8119392175732401</v>
      </c>
      <c r="AQ6">
        <v>4.7233620101658289</v>
      </c>
      <c r="AR6">
        <v>5.4580408772954172</v>
      </c>
      <c r="AS6">
        <v>6.3436541736143823</v>
      </c>
      <c r="AT6">
        <v>6.8808575393836833</v>
      </c>
      <c r="AU6">
        <v>8.5490797090906625</v>
      </c>
      <c r="AV6">
        <v>9.0629937209236715</v>
      </c>
      <c r="AW6">
        <v>8.8594142049600606</v>
      </c>
      <c r="AX6">
        <v>8.8151760513766959</v>
      </c>
      <c r="AY6">
        <v>9.3835176585978815</v>
      </c>
      <c r="AZ6">
        <v>9.5874034886011685</v>
      </c>
      <c r="BA6">
        <v>9.3562605290968435</v>
      </c>
      <c r="BB6">
        <v>8.7602788577199533</v>
      </c>
      <c r="BC6">
        <v>8.2459361687775328</v>
      </c>
    </row>
    <row r="7" spans="1:55">
      <c r="B7" t="s">
        <v>625</v>
      </c>
      <c r="C7">
        <v>1.0255543621811256</v>
      </c>
      <c r="D7">
        <v>1.6399507681882994</v>
      </c>
      <c r="E7">
        <v>1.873034029164927</v>
      </c>
      <c r="F7">
        <v>1.9739498695961828</v>
      </c>
      <c r="G7">
        <v>1.9518405299953372</v>
      </c>
      <c r="H7">
        <v>1.9043052358247508</v>
      </c>
      <c r="I7">
        <v>1.8921420913531506</v>
      </c>
      <c r="J7">
        <v>1.6650028330651878</v>
      </c>
      <c r="K7">
        <v>1.1137941447047837</v>
      </c>
      <c r="L7">
        <v>1.1943370355489265</v>
      </c>
      <c r="M7">
        <v>1.3166070163418908</v>
      </c>
      <c r="N7">
        <v>1.1556388828376782</v>
      </c>
      <c r="O7">
        <v>0.92163172256360326</v>
      </c>
      <c r="P7">
        <v>0.49553950047993567</v>
      </c>
      <c r="Q7">
        <v>0.32502277483872888</v>
      </c>
      <c r="R7">
        <v>2.425768126908693</v>
      </c>
      <c r="S7">
        <v>2.7020319009825755</v>
      </c>
      <c r="T7">
        <v>2.4363537919649332</v>
      </c>
      <c r="U7">
        <v>2.5386524331255202</v>
      </c>
      <c r="V7">
        <v>2.6007211055020747</v>
      </c>
      <c r="W7">
        <v>3.5190695169736301</v>
      </c>
      <c r="X7">
        <v>4.4653485925625347</v>
      </c>
      <c r="Y7">
        <v>4.9895640493011939</v>
      </c>
      <c r="Z7">
        <v>8.8874314927143132</v>
      </c>
      <c r="AA7">
        <v>10.321668497184277</v>
      </c>
      <c r="AB7">
        <v>11.520377819945196</v>
      </c>
      <c r="AC7">
        <v>12.967611213146</v>
      </c>
      <c r="AD7">
        <v>12.467037721950788</v>
      </c>
      <c r="AE7">
        <v>13.524750364650572</v>
      </c>
      <c r="AF7">
        <v>14.18270303065141</v>
      </c>
      <c r="AG7">
        <v>13.957990256166667</v>
      </c>
      <c r="AH7">
        <v>13.4322530185852</v>
      </c>
      <c r="AI7">
        <v>13.278412609690918</v>
      </c>
      <c r="AJ7">
        <v>12.999053007941995</v>
      </c>
      <c r="AK7">
        <v>14.110304129674915</v>
      </c>
      <c r="AL7">
        <v>11.178618981419589</v>
      </c>
      <c r="AM7">
        <v>10.652256897988337</v>
      </c>
      <c r="AN7">
        <v>9.5609733473310996</v>
      </c>
      <c r="AO7">
        <v>11.797482570489819</v>
      </c>
      <c r="AP7">
        <v>12.580951326481468</v>
      </c>
      <c r="AQ7">
        <v>12.261688451384828</v>
      </c>
      <c r="AR7">
        <v>14.43942339839559</v>
      </c>
      <c r="AS7">
        <v>15.175880833334944</v>
      </c>
      <c r="AT7">
        <v>15.275238419971359</v>
      </c>
      <c r="AU7">
        <v>14.697018732607219</v>
      </c>
      <c r="AV7">
        <v>14.019337168679584</v>
      </c>
      <c r="AW7">
        <v>12.274396189813714</v>
      </c>
      <c r="AX7">
        <v>11.063975077175343</v>
      </c>
      <c r="AY7">
        <v>10.296351855386462</v>
      </c>
      <c r="AZ7">
        <v>9.2540420063555615</v>
      </c>
      <c r="BA7">
        <v>3.6373005057988621</v>
      </c>
      <c r="BB7">
        <v>-0.79320611110428274</v>
      </c>
      <c r="BC7">
        <v>-2.8574839767661189</v>
      </c>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2CDB7-868C-4B57-A95D-4EC3D47D96CE}">
  <dimension ref="A1:T9"/>
  <sheetViews>
    <sheetView workbookViewId="0"/>
  </sheetViews>
  <sheetFormatPr defaultRowHeight="16.5"/>
  <cols>
    <col min="2" max="2" width="17.6640625" customWidth="1"/>
  </cols>
  <sheetData>
    <row r="1" spans="1:20">
      <c r="A1" t="s">
        <v>906</v>
      </c>
    </row>
    <row r="2" spans="1:20">
      <c r="C2" t="s">
        <v>123</v>
      </c>
      <c r="D2" t="s">
        <v>124</v>
      </c>
      <c r="E2" t="s">
        <v>125</v>
      </c>
      <c r="F2" t="s">
        <v>126</v>
      </c>
      <c r="G2" t="s">
        <v>127</v>
      </c>
      <c r="H2" t="s">
        <v>128</v>
      </c>
      <c r="I2" t="s">
        <v>129</v>
      </c>
      <c r="J2" t="s">
        <v>130</v>
      </c>
      <c r="K2" t="s">
        <v>131</v>
      </c>
      <c r="L2" t="s">
        <v>132</v>
      </c>
      <c r="M2" t="s">
        <v>133</v>
      </c>
      <c r="N2" t="s">
        <v>134</v>
      </c>
      <c r="O2" t="s">
        <v>135</v>
      </c>
      <c r="P2" t="s">
        <v>136</v>
      </c>
      <c r="Q2" t="s">
        <v>137</v>
      </c>
      <c r="R2" t="s">
        <v>138</v>
      </c>
      <c r="S2" t="s">
        <v>139</v>
      </c>
      <c r="T2" t="s">
        <v>173</v>
      </c>
    </row>
    <row r="3" spans="1:20">
      <c r="B3" t="s">
        <v>624</v>
      </c>
      <c r="C3">
        <v>0.66862913473633512</v>
      </c>
      <c r="D3">
        <v>0.59049286415469737</v>
      </c>
      <c r="E3">
        <v>0.60855176319280702</v>
      </c>
      <c r="F3">
        <v>-2.6361094325366707E-2</v>
      </c>
      <c r="G3">
        <v>0.33184702416933476</v>
      </c>
      <c r="H3">
        <v>4.5107908216436954E-2</v>
      </c>
      <c r="I3">
        <v>1.0897578943046824</v>
      </c>
      <c r="J3">
        <v>0.38463829077612388</v>
      </c>
      <c r="K3">
        <v>1.2211386400305315</v>
      </c>
      <c r="L3">
        <v>0.80114159865509293</v>
      </c>
      <c r="M3">
        <v>0.23957831591199863</v>
      </c>
      <c r="N3">
        <v>0.29139060440705578</v>
      </c>
      <c r="O3">
        <v>1.0650771225945164</v>
      </c>
      <c r="P3">
        <v>3.0956962198556113</v>
      </c>
      <c r="Q3">
        <v>2.7614777270979545</v>
      </c>
      <c r="R3">
        <v>1.8385073662849862</v>
      </c>
      <c r="S3">
        <v>1.5568258449145844</v>
      </c>
      <c r="T3">
        <v>1.8868324310027873</v>
      </c>
    </row>
    <row r="4" spans="1:20">
      <c r="B4" t="s">
        <v>625</v>
      </c>
      <c r="C4">
        <v>1.0030271680302434</v>
      </c>
      <c r="D4">
        <v>0.55254090506056741</v>
      </c>
      <c r="E4">
        <v>-0.41980962493568086</v>
      </c>
      <c r="F4">
        <v>8.6413252802870488E-2</v>
      </c>
      <c r="G4">
        <v>0.36188349965647149</v>
      </c>
      <c r="H4">
        <v>2.4937830652235391</v>
      </c>
      <c r="I4">
        <v>-6.5913494524323823E-2</v>
      </c>
      <c r="J4">
        <v>3.2285117990074212</v>
      </c>
      <c r="K4">
        <v>5.553948695963399</v>
      </c>
      <c r="L4">
        <v>4.1339119943947225</v>
      </c>
      <c r="M4">
        <v>7.8767509245849965E-2</v>
      </c>
      <c r="N4">
        <v>2.4892211783307516</v>
      </c>
      <c r="O4">
        <v>3.6195255570560221</v>
      </c>
      <c r="P4">
        <v>6.4119497771713725</v>
      </c>
      <c r="Q4">
        <v>1.8057361578137829</v>
      </c>
      <c r="R4">
        <v>0.16415858515522075</v>
      </c>
      <c r="S4">
        <v>-0.76842425815058846</v>
      </c>
      <c r="T4">
        <v>-4.1669137861326959</v>
      </c>
    </row>
    <row r="7" spans="1:20">
      <c r="C7" t="s">
        <v>123</v>
      </c>
      <c r="D7" t="s">
        <v>124</v>
      </c>
      <c r="E7" t="s">
        <v>125</v>
      </c>
      <c r="F7" t="s">
        <v>126</v>
      </c>
      <c r="G7" t="s">
        <v>127</v>
      </c>
      <c r="H7" t="s">
        <v>128</v>
      </c>
      <c r="I7" t="s">
        <v>129</v>
      </c>
      <c r="J7" t="s">
        <v>130</v>
      </c>
      <c r="K7" t="s">
        <v>131</v>
      </c>
      <c r="L7" t="s">
        <v>132</v>
      </c>
      <c r="M7" t="s">
        <v>133</v>
      </c>
      <c r="N7" t="s">
        <v>134</v>
      </c>
      <c r="O7" t="s">
        <v>135</v>
      </c>
      <c r="P7" t="s">
        <v>136</v>
      </c>
      <c r="Q7" t="s">
        <v>137</v>
      </c>
      <c r="R7" t="s">
        <v>138</v>
      </c>
      <c r="S7" t="s">
        <v>139</v>
      </c>
      <c r="T7" t="s">
        <v>173</v>
      </c>
    </row>
    <row r="8" spans="1:20">
      <c r="B8" t="s">
        <v>624</v>
      </c>
      <c r="C8">
        <f t="shared" ref="C8:T8" si="0">C3*4</f>
        <v>2.6745165389453405</v>
      </c>
      <c r="D8">
        <f t="shared" si="0"/>
        <v>2.3619714566187895</v>
      </c>
      <c r="E8">
        <f t="shared" si="0"/>
        <v>2.4342070527712281</v>
      </c>
      <c r="F8">
        <f t="shared" si="0"/>
        <v>-0.10544437730146683</v>
      </c>
      <c r="G8">
        <f t="shared" si="0"/>
        <v>1.327388096677339</v>
      </c>
      <c r="H8">
        <f t="shared" si="0"/>
        <v>0.18043163286574782</v>
      </c>
      <c r="I8">
        <f t="shared" si="0"/>
        <v>4.3590315772187296</v>
      </c>
      <c r="J8">
        <f t="shared" si="0"/>
        <v>1.5385531631044955</v>
      </c>
      <c r="K8">
        <f t="shared" si="0"/>
        <v>4.8845545601221261</v>
      </c>
      <c r="L8">
        <f t="shared" si="0"/>
        <v>3.2045663946203717</v>
      </c>
      <c r="M8">
        <f t="shared" si="0"/>
        <v>0.95831326364799452</v>
      </c>
      <c r="N8">
        <f t="shared" si="0"/>
        <v>1.1655624176282231</v>
      </c>
      <c r="O8">
        <f t="shared" si="0"/>
        <v>4.2603084903780655</v>
      </c>
      <c r="P8">
        <f t="shared" si="0"/>
        <v>12.382784879422445</v>
      </c>
      <c r="Q8">
        <f t="shared" si="0"/>
        <v>11.045910908391818</v>
      </c>
      <c r="R8">
        <f t="shared" si="0"/>
        <v>7.3540294651399449</v>
      </c>
      <c r="S8">
        <f t="shared" si="0"/>
        <v>6.2273033796583377</v>
      </c>
      <c r="T8">
        <f t="shared" si="0"/>
        <v>7.5473297240111492</v>
      </c>
    </row>
    <row r="9" spans="1:20">
      <c r="B9" t="s">
        <v>625</v>
      </c>
      <c r="C9">
        <f t="shared" ref="C9:T9" si="1">C4*4</f>
        <v>4.0121086721209736</v>
      </c>
      <c r="D9">
        <f t="shared" si="1"/>
        <v>2.2101636202422696</v>
      </c>
      <c r="E9">
        <f t="shared" si="1"/>
        <v>-1.6792384997427234</v>
      </c>
      <c r="F9">
        <f t="shared" si="1"/>
        <v>0.34565301121148195</v>
      </c>
      <c r="G9">
        <f t="shared" si="1"/>
        <v>1.4475339986258859</v>
      </c>
      <c r="H9">
        <f t="shared" si="1"/>
        <v>9.9751322608941564</v>
      </c>
      <c r="I9">
        <f t="shared" si="1"/>
        <v>-0.26365397809729529</v>
      </c>
      <c r="J9">
        <f t="shared" si="1"/>
        <v>12.914047196029685</v>
      </c>
      <c r="K9">
        <f t="shared" si="1"/>
        <v>22.215794783853596</v>
      </c>
      <c r="L9">
        <f t="shared" si="1"/>
        <v>16.53564797757889</v>
      </c>
      <c r="M9">
        <f t="shared" si="1"/>
        <v>0.31507003698339986</v>
      </c>
      <c r="N9">
        <f t="shared" si="1"/>
        <v>9.9568847133230065</v>
      </c>
      <c r="O9">
        <f t="shared" si="1"/>
        <v>14.478102228224088</v>
      </c>
      <c r="P9">
        <f t="shared" si="1"/>
        <v>25.64779910868549</v>
      </c>
      <c r="Q9">
        <f t="shared" si="1"/>
        <v>7.2229446312551318</v>
      </c>
      <c r="R9">
        <f t="shared" si="1"/>
        <v>0.65663434062088299</v>
      </c>
      <c r="S9">
        <f t="shared" si="1"/>
        <v>-3.0736970326023538</v>
      </c>
      <c r="T9">
        <f t="shared" si="1"/>
        <v>-16.667655144530784</v>
      </c>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7D10F-5ABE-4908-9593-B3B019B7AFBE}">
  <dimension ref="A1:BB5"/>
  <sheetViews>
    <sheetView workbookViewId="0">
      <pane xSplit="1" ySplit="1" topLeftCell="AV2" activePane="bottomRight" state="frozen"/>
      <selection pane="topRight" activeCell="B1" sqref="B1"/>
      <selection pane="bottomLeft" activeCell="A2" sqref="A2"/>
      <selection pane="bottomRight"/>
    </sheetView>
  </sheetViews>
  <sheetFormatPr defaultRowHeight="16.5"/>
  <cols>
    <col min="1" max="1" width="32.21875" customWidth="1"/>
  </cols>
  <sheetData>
    <row r="1" spans="1:54">
      <c r="A1" t="s">
        <v>906</v>
      </c>
      <c r="B1" s="189">
        <v>43466</v>
      </c>
      <c r="C1" s="189">
        <v>43497</v>
      </c>
      <c r="D1" s="189">
        <v>43525</v>
      </c>
      <c r="E1" s="189">
        <v>43556</v>
      </c>
      <c r="F1" s="189">
        <v>43586</v>
      </c>
      <c r="G1" s="189">
        <v>43617</v>
      </c>
      <c r="H1" s="189">
        <v>43647</v>
      </c>
      <c r="I1" s="189">
        <v>43678</v>
      </c>
      <c r="J1" s="189">
        <v>43709</v>
      </c>
      <c r="K1" s="189">
        <v>43739</v>
      </c>
      <c r="L1" s="189">
        <v>43770</v>
      </c>
      <c r="M1" s="189">
        <v>43800</v>
      </c>
      <c r="N1" s="189">
        <v>43831</v>
      </c>
      <c r="O1" s="189">
        <v>43862</v>
      </c>
      <c r="P1" s="189">
        <v>43891</v>
      </c>
      <c r="Q1" s="189">
        <v>43922</v>
      </c>
      <c r="R1" s="189">
        <v>43952</v>
      </c>
      <c r="S1" s="189">
        <v>43983</v>
      </c>
      <c r="T1" s="189">
        <v>44013</v>
      </c>
      <c r="U1" s="189">
        <v>44044</v>
      </c>
      <c r="V1" s="189">
        <v>44075</v>
      </c>
      <c r="W1" s="189">
        <v>44105</v>
      </c>
      <c r="X1" s="189">
        <v>44136</v>
      </c>
      <c r="Y1" s="189">
        <v>44166</v>
      </c>
      <c r="Z1" s="189">
        <v>44197</v>
      </c>
      <c r="AA1" s="189">
        <v>44228</v>
      </c>
      <c r="AB1" s="189">
        <v>44256</v>
      </c>
      <c r="AC1" s="189">
        <v>44287</v>
      </c>
      <c r="AD1" s="189">
        <v>44317</v>
      </c>
      <c r="AE1" s="189">
        <v>44348</v>
      </c>
      <c r="AF1" s="189">
        <v>44378</v>
      </c>
      <c r="AG1" s="189">
        <v>44409</v>
      </c>
      <c r="AH1" s="189">
        <v>44440</v>
      </c>
      <c r="AI1" s="189">
        <v>44470</v>
      </c>
      <c r="AJ1" s="189">
        <v>44501</v>
      </c>
      <c r="AK1" s="189">
        <v>44531</v>
      </c>
      <c r="AL1" s="189">
        <v>44562</v>
      </c>
      <c r="AM1" s="189">
        <v>44593</v>
      </c>
      <c r="AN1" s="189">
        <v>44621</v>
      </c>
      <c r="AO1" s="189">
        <v>44652</v>
      </c>
      <c r="AP1" s="189">
        <v>44682</v>
      </c>
      <c r="AQ1" s="189">
        <v>44713</v>
      </c>
      <c r="AR1" s="189">
        <v>44743</v>
      </c>
      <c r="AS1" s="189">
        <v>44774</v>
      </c>
      <c r="AT1" s="189">
        <v>44805</v>
      </c>
      <c r="AU1" s="189">
        <v>44835</v>
      </c>
      <c r="AV1" s="189">
        <v>44866</v>
      </c>
      <c r="AW1" s="189">
        <v>44896</v>
      </c>
      <c r="AX1" s="189">
        <v>44927</v>
      </c>
      <c r="AY1" s="189">
        <v>44958</v>
      </c>
      <c r="AZ1" s="189">
        <v>44986</v>
      </c>
      <c r="BA1" s="189">
        <v>45017</v>
      </c>
      <c r="BB1" s="189">
        <v>45047</v>
      </c>
    </row>
    <row r="2" spans="1:54">
      <c r="A2" t="s">
        <v>626</v>
      </c>
      <c r="B2" s="26">
        <v>2.2204460492503131E-14</v>
      </c>
      <c r="C2" s="26">
        <v>0</v>
      </c>
      <c r="D2" s="26">
        <v>0</v>
      </c>
      <c r="E2" s="26">
        <v>0</v>
      </c>
      <c r="F2" s="26">
        <v>0</v>
      </c>
      <c r="G2" s="26">
        <v>0</v>
      </c>
      <c r="H2" s="26">
        <v>0</v>
      </c>
      <c r="I2" s="26">
        <v>0</v>
      </c>
      <c r="J2" s="26">
        <v>0</v>
      </c>
      <c r="K2" s="26">
        <v>0</v>
      </c>
      <c r="L2" s="26">
        <v>0</v>
      </c>
      <c r="M2" s="26">
        <v>0</v>
      </c>
      <c r="N2" s="26">
        <v>0</v>
      </c>
      <c r="O2" s="26">
        <v>0</v>
      </c>
      <c r="P2" s="26">
        <v>0</v>
      </c>
      <c r="Q2" s="26">
        <v>0</v>
      </c>
      <c r="R2" s="26">
        <v>0</v>
      </c>
      <c r="S2" s="26">
        <v>0</v>
      </c>
      <c r="T2" s="26">
        <v>0</v>
      </c>
      <c r="U2" s="26">
        <v>0</v>
      </c>
      <c r="V2" s="26">
        <v>0</v>
      </c>
      <c r="W2" s="26">
        <v>0</v>
      </c>
      <c r="X2" s="26">
        <v>0</v>
      </c>
      <c r="Y2" s="26">
        <v>0</v>
      </c>
      <c r="Z2" s="26">
        <v>0</v>
      </c>
      <c r="AA2" s="26">
        <v>0</v>
      </c>
      <c r="AB2" s="26">
        <v>0</v>
      </c>
      <c r="AC2" s="26">
        <v>0</v>
      </c>
      <c r="AD2" s="26">
        <v>0</v>
      </c>
      <c r="AE2" s="26">
        <v>0</v>
      </c>
      <c r="AF2" s="26">
        <v>0</v>
      </c>
      <c r="AG2" s="26">
        <v>0</v>
      </c>
      <c r="AH2" s="26">
        <v>2.426318074098921</v>
      </c>
      <c r="AI2" s="26">
        <v>0</v>
      </c>
      <c r="AJ2" s="26">
        <v>0</v>
      </c>
      <c r="AK2" s="26">
        <v>0</v>
      </c>
      <c r="AL2" s="26">
        <v>2.2204460492503131E-14</v>
      </c>
      <c r="AM2" s="26">
        <v>0</v>
      </c>
      <c r="AN2" s="26">
        <v>0</v>
      </c>
      <c r="AO2" s="26">
        <v>0</v>
      </c>
      <c r="AP2" s="26">
        <v>0</v>
      </c>
      <c r="AQ2" s="26">
        <v>5.946309435929531</v>
      </c>
      <c r="AR2" s="26">
        <v>9.5872691135244548</v>
      </c>
      <c r="AS2" s="26">
        <v>7.9348438063776339</v>
      </c>
      <c r="AT2" s="26">
        <v>3.4366083131916136</v>
      </c>
      <c r="AU2" s="26">
        <v>5.9463094359294866</v>
      </c>
      <c r="AV2" s="26">
        <v>0</v>
      </c>
      <c r="AW2" s="26">
        <v>0</v>
      </c>
      <c r="AX2" s="26">
        <v>0</v>
      </c>
      <c r="AY2" s="26">
        <v>0</v>
      </c>
      <c r="AZ2" s="26">
        <v>5.7230177112217895</v>
      </c>
      <c r="BA2" s="26">
        <v>0</v>
      </c>
      <c r="BB2" s="26">
        <v>25.316311886163501</v>
      </c>
    </row>
    <row r="3" spans="1:54">
      <c r="A3" t="s">
        <v>627</v>
      </c>
      <c r="B3" s="26">
        <v>2.2204460492503131E-14</v>
      </c>
      <c r="C3" s="26">
        <v>0</v>
      </c>
      <c r="D3" s="26">
        <v>0.1106197030639855</v>
      </c>
      <c r="E3" s="26">
        <v>0</v>
      </c>
      <c r="F3" s="26">
        <v>0</v>
      </c>
      <c r="G3" s="26">
        <v>0</v>
      </c>
      <c r="H3" s="26">
        <v>7.186211142902188E-2</v>
      </c>
      <c r="I3" s="26">
        <v>0</v>
      </c>
      <c r="J3" s="26">
        <v>0</v>
      </c>
      <c r="K3" s="26">
        <v>0</v>
      </c>
      <c r="L3" s="26">
        <v>0.11822576836908461</v>
      </c>
      <c r="M3" s="26">
        <v>0</v>
      </c>
      <c r="N3" s="26">
        <v>-3.8204311016154513E-2</v>
      </c>
      <c r="O3" s="26">
        <v>1.5203659431639593E-3</v>
      </c>
      <c r="P3" s="26">
        <v>3.7610839112933725E-2</v>
      </c>
      <c r="Q3" s="26">
        <v>0.81029834957357938</v>
      </c>
      <c r="R3" s="26">
        <v>-0.83950229721426739</v>
      </c>
      <c r="S3" s="26">
        <v>0.81045140224240697</v>
      </c>
      <c r="T3" s="26">
        <v>6.5984856054912555E-3</v>
      </c>
      <c r="U3" s="26">
        <v>-0.10583689035154054</v>
      </c>
      <c r="V3" s="26">
        <v>-3.4141002496312911E-2</v>
      </c>
      <c r="W3" s="26">
        <v>0</v>
      </c>
      <c r="X3" s="26">
        <v>0</v>
      </c>
      <c r="Y3" s="26">
        <v>0.35990076225933532</v>
      </c>
      <c r="Z3" s="26">
        <v>1.0648375746378447</v>
      </c>
      <c r="AA3" s="26">
        <v>7.5023467946255806E-2</v>
      </c>
      <c r="AB3" s="26">
        <v>0.48582172608702123</v>
      </c>
      <c r="AC3" s="26">
        <v>0.84796830335889251</v>
      </c>
      <c r="AD3" s="26">
        <v>0.3241907041368064</v>
      </c>
      <c r="AE3" s="26">
        <v>4.1782098223164255E-2</v>
      </c>
      <c r="AF3" s="26">
        <v>0.13182958125799171</v>
      </c>
      <c r="AG3" s="26">
        <v>7.6459205717438472E-2</v>
      </c>
      <c r="AH3" s="26">
        <v>0.1594382718121734</v>
      </c>
      <c r="AI3" s="26">
        <v>0.6074247197644711</v>
      </c>
      <c r="AJ3" s="26">
        <v>0.1590492484524697</v>
      </c>
      <c r="AK3" s="26">
        <v>6.7338712933362466E-2</v>
      </c>
      <c r="AL3" s="26">
        <v>0.15391012414209815</v>
      </c>
      <c r="AM3" s="26">
        <v>0</v>
      </c>
      <c r="AN3" s="26">
        <v>0.36056779170696718</v>
      </c>
      <c r="AO3" s="26">
        <v>9.8830062773291871E-2</v>
      </c>
      <c r="AP3" s="26">
        <v>0.34898902514124419</v>
      </c>
      <c r="AQ3" s="26">
        <v>1.0928993825682687</v>
      </c>
      <c r="AR3" s="26">
        <v>3.5689367471767319</v>
      </c>
      <c r="AS3" s="26">
        <v>0.38297299773621951</v>
      </c>
      <c r="AT3" s="26">
        <v>0.11536133359832945</v>
      </c>
      <c r="AU3" s="26">
        <v>2.7469380762523699E-2</v>
      </c>
      <c r="AV3" s="26">
        <v>1.0386424954875295</v>
      </c>
      <c r="AW3" s="26">
        <v>5.1185980771473183E-2</v>
      </c>
      <c r="AX3" s="26">
        <v>3.2000455238104353</v>
      </c>
      <c r="AY3" s="26">
        <v>1.7112755805078539</v>
      </c>
      <c r="AZ3" s="26">
        <v>2.2854230467648895</v>
      </c>
      <c r="BA3" s="26">
        <v>0.84775687320925996</v>
      </c>
      <c r="BB3" s="26">
        <v>0.38332858189584762</v>
      </c>
    </row>
    <row r="4" spans="1:54">
      <c r="A4" t="s">
        <v>628</v>
      </c>
      <c r="B4" s="26">
        <v>0.33982638946992161</v>
      </c>
      <c r="C4" s="26">
        <v>-1.7407200084917029</v>
      </c>
      <c r="D4" s="26">
        <v>0.15967074712794904</v>
      </c>
      <c r="E4" s="26">
        <v>0.32153559828409506</v>
      </c>
      <c r="F4" s="26">
        <v>0.54342757663299324</v>
      </c>
      <c r="G4" s="26">
        <v>0.65980435777084345</v>
      </c>
      <c r="H4" s="26">
        <v>1.016613765654073</v>
      </c>
      <c r="I4" s="26">
        <v>0.35032991757038001</v>
      </c>
      <c r="J4" s="26">
        <v>4.7691803188532056E-2</v>
      </c>
      <c r="K4" s="26">
        <v>0.2364677525890313</v>
      </c>
      <c r="L4" s="26">
        <v>-0.22959700784110915</v>
      </c>
      <c r="M4" s="26">
        <v>4.7990124221852781E-2</v>
      </c>
      <c r="N4" s="26">
        <v>0.71000269505865354</v>
      </c>
      <c r="O4" s="26">
        <v>0.16201970676088528</v>
      </c>
      <c r="P4" s="26">
        <v>1.1027838004147084</v>
      </c>
      <c r="Q4" s="26">
        <v>-0.20315649560287419</v>
      </c>
      <c r="R4" s="26">
        <v>0.90822753859969296</v>
      </c>
      <c r="S4" s="26">
        <v>-0.41800496948511956</v>
      </c>
      <c r="T4" s="26">
        <v>-0.49286027143141675</v>
      </c>
      <c r="U4" s="26">
        <v>0.141779664652808</v>
      </c>
      <c r="V4" s="26">
        <v>1.1085975380422886</v>
      </c>
      <c r="W4" s="26">
        <v>0.15553973764925733</v>
      </c>
      <c r="X4" s="26">
        <v>0.44362728549556252</v>
      </c>
      <c r="Y4" s="26">
        <v>2.3022742225606407</v>
      </c>
      <c r="Z4" s="26">
        <v>1.3926891581637513</v>
      </c>
      <c r="AA4" s="26">
        <v>1.873911442148235</v>
      </c>
      <c r="AB4" s="26">
        <v>0.38114647042446492</v>
      </c>
      <c r="AC4" s="26">
        <v>0.79655963770504101</v>
      </c>
      <c r="AD4" s="26">
        <v>4.9639580103288949E-2</v>
      </c>
      <c r="AE4" s="26">
        <v>0.50763364162178526</v>
      </c>
      <c r="AF4" s="26">
        <v>-0.21738210769304267</v>
      </c>
      <c r="AG4" s="26">
        <v>0.63565009884729573</v>
      </c>
      <c r="AH4" s="26">
        <v>1.1756598834597121</v>
      </c>
      <c r="AI4" s="26">
        <v>0.86058855379345101</v>
      </c>
      <c r="AJ4" s="26">
        <v>2.0257352410755214</v>
      </c>
      <c r="AK4" s="26">
        <v>0.16347870329140868</v>
      </c>
      <c r="AL4" s="26">
        <v>1.1250452130675992</v>
      </c>
      <c r="AM4" s="26">
        <v>0.31911057899620676</v>
      </c>
      <c r="AN4" s="26">
        <v>6.7849493912584213</v>
      </c>
      <c r="AO4" s="26">
        <v>2.8369431014646507</v>
      </c>
      <c r="AP4" s="26">
        <v>1.0709160794771355</v>
      </c>
      <c r="AQ4" s="26">
        <v>0.83208214533492253</v>
      </c>
      <c r="AR4" s="26">
        <v>1.0268610997249406</v>
      </c>
      <c r="AS4" s="26">
        <v>-7.0044169637406561E-3</v>
      </c>
      <c r="AT4" s="26">
        <v>1.7283825386595231</v>
      </c>
      <c r="AU4" s="26">
        <v>4.7921706619152182</v>
      </c>
      <c r="AV4" s="26">
        <v>0.51632662115730366</v>
      </c>
      <c r="AW4" s="26">
        <v>0.75355150228755274</v>
      </c>
      <c r="AX4" s="26">
        <v>0.30805335791985744</v>
      </c>
      <c r="AY4" s="26">
        <v>6.5128868992947453E-2</v>
      </c>
      <c r="AZ4" s="26">
        <v>4.9470250256552717</v>
      </c>
      <c r="BA4" s="26">
        <v>2.4513797465905762</v>
      </c>
      <c r="BB4" s="26">
        <v>2.1655622348215831</v>
      </c>
    </row>
    <row r="5" spans="1:54">
      <c r="A5" t="s">
        <v>629</v>
      </c>
      <c r="B5" s="26">
        <v>0</v>
      </c>
      <c r="C5" s="26">
        <v>0.62104577429713537</v>
      </c>
      <c r="D5" s="26">
        <v>0</v>
      </c>
      <c r="E5" s="26">
        <v>0</v>
      </c>
      <c r="F5" s="26">
        <v>0</v>
      </c>
      <c r="G5" s="26">
        <v>0</v>
      </c>
      <c r="H5" s="26">
        <v>0</v>
      </c>
      <c r="I5" s="26">
        <v>0</v>
      </c>
      <c r="J5" s="26">
        <v>0</v>
      </c>
      <c r="K5" s="26">
        <v>0</v>
      </c>
      <c r="L5" s="26">
        <v>0</v>
      </c>
      <c r="M5" s="26">
        <v>0</v>
      </c>
      <c r="N5" s="26">
        <v>0</v>
      </c>
      <c r="O5" s="26">
        <v>0</v>
      </c>
      <c r="P5" s="26">
        <v>0</v>
      </c>
      <c r="Q5" s="26">
        <v>0</v>
      </c>
      <c r="R5" s="26">
        <v>0.27673936395842258</v>
      </c>
      <c r="S5" s="26">
        <v>0</v>
      </c>
      <c r="T5" s="26">
        <v>0</v>
      </c>
      <c r="U5" s="26">
        <v>0</v>
      </c>
      <c r="V5" s="26">
        <v>0.25079557247598139</v>
      </c>
      <c r="W5" s="26">
        <v>0</v>
      </c>
      <c r="X5" s="26">
        <v>0</v>
      </c>
      <c r="Y5" s="26">
        <v>0</v>
      </c>
      <c r="Z5" s="26">
        <v>0.45270979263276612</v>
      </c>
      <c r="AA5" s="26">
        <v>1.0926058779531678</v>
      </c>
      <c r="AB5" s="26">
        <v>0.23549537701144097</v>
      </c>
      <c r="AC5" s="26">
        <v>0</v>
      </c>
      <c r="AD5" s="26">
        <v>0</v>
      </c>
      <c r="AE5" s="26">
        <v>0.21812331257535789</v>
      </c>
      <c r="AF5" s="26">
        <v>0</v>
      </c>
      <c r="AG5" s="26">
        <v>0</v>
      </c>
      <c r="AH5" s="26">
        <v>0.50930926882342131</v>
      </c>
      <c r="AI5" s="26">
        <v>0</v>
      </c>
      <c r="AJ5" s="26">
        <v>1.2646942744096279</v>
      </c>
      <c r="AK5" s="26">
        <v>0</v>
      </c>
      <c r="AL5" s="26">
        <v>2.2204460492503131E-14</v>
      </c>
      <c r="AM5" s="26">
        <v>0</v>
      </c>
      <c r="AN5" s="26">
        <v>6.3735327596758928E-2</v>
      </c>
      <c r="AO5" s="26">
        <v>0.15990993871703996</v>
      </c>
      <c r="AP5" s="26">
        <v>0</v>
      </c>
      <c r="AQ5" s="26">
        <v>0.38746403799405638</v>
      </c>
      <c r="AR5" s="26">
        <v>0.51732295925741578</v>
      </c>
      <c r="AS5" s="26">
        <v>0</v>
      </c>
      <c r="AT5" s="26">
        <v>0</v>
      </c>
      <c r="AU5" s="26">
        <v>0</v>
      </c>
      <c r="AV5" s="26">
        <v>0</v>
      </c>
      <c r="AW5" s="26">
        <v>8.2587310508941414E-2</v>
      </c>
      <c r="AX5" s="26">
        <v>0.14000073923605694</v>
      </c>
      <c r="AY5" s="26">
        <v>0.62820138820480764</v>
      </c>
      <c r="AZ5" s="26">
        <v>6.1488847399077562</v>
      </c>
      <c r="BA5" s="26">
        <v>9.4176739661362419</v>
      </c>
      <c r="BB5" s="26">
        <v>7.1645262473373883</v>
      </c>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F4085-481B-4710-9DDA-5A2A6229BB87}">
  <dimension ref="A1:HB9"/>
  <sheetViews>
    <sheetView workbookViewId="0"/>
  </sheetViews>
  <sheetFormatPr defaultRowHeight="16.5"/>
  <sheetData>
    <row r="1" spans="1:210">
      <c r="A1" t="s">
        <v>906</v>
      </c>
    </row>
    <row r="2" spans="1:210">
      <c r="B2" s="189">
        <v>38718</v>
      </c>
      <c r="C2" s="189">
        <v>38749</v>
      </c>
      <c r="D2" s="189">
        <v>38777</v>
      </c>
      <c r="E2" s="189">
        <v>38808</v>
      </c>
      <c r="F2" s="189">
        <v>38838</v>
      </c>
      <c r="G2" s="189">
        <v>38869</v>
      </c>
      <c r="H2" s="189">
        <v>38899</v>
      </c>
      <c r="I2" s="189">
        <v>38930</v>
      </c>
      <c r="J2" s="189">
        <v>38961</v>
      </c>
      <c r="K2" s="189">
        <v>38991</v>
      </c>
      <c r="L2" s="189">
        <v>39022</v>
      </c>
      <c r="M2" s="189">
        <v>39052</v>
      </c>
      <c r="N2" s="189">
        <v>39083</v>
      </c>
      <c r="O2" s="189">
        <v>39114</v>
      </c>
      <c r="P2" s="189">
        <v>39142</v>
      </c>
      <c r="Q2" s="189">
        <v>39173</v>
      </c>
      <c r="R2" s="189">
        <v>39203</v>
      </c>
      <c r="S2" s="189">
        <v>39234</v>
      </c>
      <c r="T2" s="189">
        <v>39264</v>
      </c>
      <c r="U2" s="189">
        <v>39295</v>
      </c>
      <c r="V2" s="189">
        <v>39326</v>
      </c>
      <c r="W2" s="189">
        <v>39356</v>
      </c>
      <c r="X2" s="189">
        <v>39387</v>
      </c>
      <c r="Y2" s="189">
        <v>39417</v>
      </c>
      <c r="Z2" s="189">
        <v>39448</v>
      </c>
      <c r="AA2" s="189">
        <v>39479</v>
      </c>
      <c r="AB2" s="189">
        <v>39508</v>
      </c>
      <c r="AC2" s="189">
        <v>39539</v>
      </c>
      <c r="AD2" s="189">
        <v>39569</v>
      </c>
      <c r="AE2" s="189">
        <v>39600</v>
      </c>
      <c r="AF2" s="189">
        <v>39630</v>
      </c>
      <c r="AG2" s="189">
        <v>39661</v>
      </c>
      <c r="AH2" s="189">
        <v>39692</v>
      </c>
      <c r="AI2" s="189">
        <v>39722</v>
      </c>
      <c r="AJ2" s="189">
        <v>39753</v>
      </c>
      <c r="AK2" s="189">
        <v>39783</v>
      </c>
      <c r="AL2" s="189">
        <v>39814</v>
      </c>
      <c r="AM2" s="189">
        <v>39845</v>
      </c>
      <c r="AN2" s="189">
        <v>39873</v>
      </c>
      <c r="AO2" s="189">
        <v>39904</v>
      </c>
      <c r="AP2" s="189">
        <v>39934</v>
      </c>
      <c r="AQ2" s="189">
        <v>39965</v>
      </c>
      <c r="AR2" s="189">
        <v>39995</v>
      </c>
      <c r="AS2" s="189">
        <v>40026</v>
      </c>
      <c r="AT2" s="189">
        <v>40057</v>
      </c>
      <c r="AU2" s="189">
        <v>40087</v>
      </c>
      <c r="AV2" s="189">
        <v>40118</v>
      </c>
      <c r="AW2" s="189">
        <v>40148</v>
      </c>
      <c r="AX2" s="189">
        <v>40179</v>
      </c>
      <c r="AY2" s="189">
        <v>40210</v>
      </c>
      <c r="AZ2" s="189">
        <v>40238</v>
      </c>
      <c r="BA2" s="189">
        <v>40269</v>
      </c>
      <c r="BB2" s="189">
        <v>40299</v>
      </c>
      <c r="BC2" s="189">
        <v>40330</v>
      </c>
      <c r="BD2" s="189">
        <v>40360</v>
      </c>
      <c r="BE2" s="189">
        <v>40391</v>
      </c>
      <c r="BF2" s="189">
        <v>40422</v>
      </c>
      <c r="BG2" s="189">
        <v>40452</v>
      </c>
      <c r="BH2" s="189">
        <v>40483</v>
      </c>
      <c r="BI2" s="189">
        <v>40513</v>
      </c>
      <c r="BJ2" s="189">
        <v>40544</v>
      </c>
      <c r="BK2" s="189">
        <v>40575</v>
      </c>
      <c r="BL2" s="189">
        <v>40603</v>
      </c>
      <c r="BM2" s="189">
        <v>40634</v>
      </c>
      <c r="BN2" s="189">
        <v>40664</v>
      </c>
      <c r="BO2" s="189">
        <v>40695</v>
      </c>
      <c r="BP2" s="189">
        <v>40725</v>
      </c>
      <c r="BQ2" s="189">
        <v>40756</v>
      </c>
      <c r="BR2" s="189">
        <v>40787</v>
      </c>
      <c r="BS2" s="189">
        <v>40817</v>
      </c>
      <c r="BT2" s="189">
        <v>40848</v>
      </c>
      <c r="BU2" s="189">
        <v>40878</v>
      </c>
      <c r="BV2" s="189">
        <v>40909</v>
      </c>
      <c r="BW2" s="189">
        <v>40940</v>
      </c>
      <c r="BX2" s="189">
        <v>40969</v>
      </c>
      <c r="BY2" s="189">
        <v>41000</v>
      </c>
      <c r="BZ2" s="189">
        <v>41030</v>
      </c>
      <c r="CA2" s="189">
        <v>41061</v>
      </c>
      <c r="CB2" s="189">
        <v>41091</v>
      </c>
      <c r="CC2" s="189">
        <v>41122</v>
      </c>
      <c r="CD2" s="189">
        <v>41153</v>
      </c>
      <c r="CE2" s="189">
        <v>41183</v>
      </c>
      <c r="CF2" s="189">
        <v>41214</v>
      </c>
      <c r="CG2" s="189">
        <v>41244</v>
      </c>
      <c r="CH2" s="189">
        <v>41275</v>
      </c>
      <c r="CI2" s="189">
        <v>41306</v>
      </c>
      <c r="CJ2" s="189">
        <v>41334</v>
      </c>
      <c r="CK2" s="189">
        <v>41365</v>
      </c>
      <c r="CL2" s="189">
        <v>41395</v>
      </c>
      <c r="CM2" s="189">
        <v>41426</v>
      </c>
      <c r="CN2" s="189">
        <v>41456</v>
      </c>
      <c r="CO2" s="189">
        <v>41487</v>
      </c>
      <c r="CP2" s="189">
        <v>41518</v>
      </c>
      <c r="CQ2" s="189">
        <v>41548</v>
      </c>
      <c r="CR2" s="189">
        <v>41579</v>
      </c>
      <c r="CS2" s="189">
        <v>41609</v>
      </c>
      <c r="CT2" s="189">
        <v>41640</v>
      </c>
      <c r="CU2" s="189">
        <v>41671</v>
      </c>
      <c r="CV2" s="189">
        <v>41699</v>
      </c>
      <c r="CW2" s="189">
        <v>41730</v>
      </c>
      <c r="CX2" s="189">
        <v>41760</v>
      </c>
      <c r="CY2" s="189">
        <v>41791</v>
      </c>
      <c r="CZ2" s="189">
        <v>41821</v>
      </c>
      <c r="DA2" s="189">
        <v>41852</v>
      </c>
      <c r="DB2" s="189">
        <v>41883</v>
      </c>
      <c r="DC2" s="189">
        <v>41913</v>
      </c>
      <c r="DD2" s="189">
        <v>41944</v>
      </c>
      <c r="DE2" s="189">
        <v>41974</v>
      </c>
      <c r="DF2" s="189">
        <v>42005</v>
      </c>
      <c r="DG2" s="189">
        <v>42036</v>
      </c>
      <c r="DH2" s="189">
        <v>42064</v>
      </c>
      <c r="DI2" s="189">
        <v>42095</v>
      </c>
      <c r="DJ2" s="189">
        <v>42125</v>
      </c>
      <c r="DK2" s="189">
        <v>42156</v>
      </c>
      <c r="DL2" s="189">
        <v>42186</v>
      </c>
      <c r="DM2" s="189">
        <v>42217</v>
      </c>
      <c r="DN2" s="189">
        <v>42248</v>
      </c>
      <c r="DO2" s="189">
        <v>42278</v>
      </c>
      <c r="DP2" s="189">
        <v>42309</v>
      </c>
      <c r="DQ2" s="189">
        <v>42339</v>
      </c>
      <c r="DR2" s="189">
        <v>42370</v>
      </c>
      <c r="DS2" s="189">
        <v>42401</v>
      </c>
      <c r="DT2" s="189">
        <v>42430</v>
      </c>
      <c r="DU2" s="189">
        <v>42461</v>
      </c>
      <c r="DV2" s="189">
        <v>42491</v>
      </c>
      <c r="DW2" s="189">
        <v>42522</v>
      </c>
      <c r="DX2" s="189">
        <v>42552</v>
      </c>
      <c r="DY2" s="189">
        <v>42583</v>
      </c>
      <c r="DZ2" s="189">
        <v>42614</v>
      </c>
      <c r="EA2" s="189">
        <v>42644</v>
      </c>
      <c r="EB2" s="189">
        <v>42675</v>
      </c>
      <c r="EC2" s="189">
        <v>42705</v>
      </c>
      <c r="ED2" s="189">
        <v>42736</v>
      </c>
      <c r="EE2" s="189">
        <v>42767</v>
      </c>
      <c r="EF2" s="189">
        <v>42795</v>
      </c>
      <c r="EG2" s="189">
        <v>42826</v>
      </c>
      <c r="EH2" s="189">
        <v>42856</v>
      </c>
      <c r="EI2" s="189">
        <v>42887</v>
      </c>
      <c r="EJ2" s="189">
        <v>42917</v>
      </c>
      <c r="EK2" s="189">
        <v>42948</v>
      </c>
      <c r="EL2" s="189">
        <v>42979</v>
      </c>
      <c r="EM2" s="189">
        <v>43009</v>
      </c>
      <c r="EN2" s="189">
        <v>43040</v>
      </c>
      <c r="EO2" s="189">
        <v>43070</v>
      </c>
      <c r="EP2" s="189">
        <v>43101</v>
      </c>
      <c r="EQ2" s="189">
        <v>43132</v>
      </c>
      <c r="ER2" s="189">
        <v>43160</v>
      </c>
      <c r="ES2" s="189">
        <v>43191</v>
      </c>
      <c r="ET2" s="189">
        <v>43221</v>
      </c>
      <c r="EU2" s="189">
        <v>43252</v>
      </c>
      <c r="EV2" s="189">
        <v>43282</v>
      </c>
      <c r="EW2" s="189">
        <v>43313</v>
      </c>
      <c r="EX2" s="189">
        <v>43344</v>
      </c>
      <c r="EY2" s="189">
        <v>43374</v>
      </c>
      <c r="EZ2" s="189">
        <v>43405</v>
      </c>
      <c r="FA2" s="189">
        <v>43435</v>
      </c>
      <c r="FB2" s="189">
        <v>43466</v>
      </c>
      <c r="FC2" s="189">
        <v>43497</v>
      </c>
      <c r="FD2" s="189">
        <v>43525</v>
      </c>
      <c r="FE2" s="189">
        <v>43556</v>
      </c>
      <c r="FF2" s="189">
        <v>43586</v>
      </c>
      <c r="FG2" s="189">
        <v>43617</v>
      </c>
      <c r="FH2" s="189">
        <v>43647</v>
      </c>
      <c r="FI2" s="189">
        <v>43678</v>
      </c>
      <c r="FJ2" s="189">
        <v>43709</v>
      </c>
      <c r="FK2" s="189">
        <v>43739</v>
      </c>
      <c r="FL2" s="189">
        <v>43770</v>
      </c>
      <c r="FM2" s="189">
        <v>43800</v>
      </c>
      <c r="FN2" s="189">
        <v>43831</v>
      </c>
      <c r="FO2" s="189">
        <v>43862</v>
      </c>
      <c r="FP2" s="189">
        <v>43891</v>
      </c>
      <c r="FQ2" s="189">
        <v>43922</v>
      </c>
      <c r="FR2" s="189">
        <v>43952</v>
      </c>
      <c r="FS2" s="189">
        <v>43983</v>
      </c>
      <c r="FT2" s="189">
        <v>44013</v>
      </c>
      <c r="FU2" s="189">
        <v>44044</v>
      </c>
      <c r="FV2" s="189">
        <v>44075</v>
      </c>
      <c r="FW2" s="189">
        <v>44105</v>
      </c>
      <c r="FX2" s="189">
        <v>44136</v>
      </c>
      <c r="FY2" s="189">
        <v>44166</v>
      </c>
      <c r="FZ2" s="189">
        <v>44197</v>
      </c>
      <c r="GA2" s="189">
        <v>44228</v>
      </c>
      <c r="GB2" s="189">
        <v>44256</v>
      </c>
      <c r="GC2" s="189">
        <v>44287</v>
      </c>
      <c r="GD2" s="189">
        <v>44317</v>
      </c>
      <c r="GE2" s="189">
        <v>44348</v>
      </c>
      <c r="GF2" s="189">
        <v>44378</v>
      </c>
      <c r="GG2" s="189">
        <v>44409</v>
      </c>
      <c r="GH2" s="189">
        <v>44440</v>
      </c>
      <c r="GI2" s="189">
        <v>44470</v>
      </c>
      <c r="GJ2" s="189">
        <v>44501</v>
      </c>
      <c r="GK2" s="189">
        <v>44531</v>
      </c>
      <c r="GL2" s="189">
        <v>44562</v>
      </c>
      <c r="GM2" s="189">
        <v>44593</v>
      </c>
      <c r="GN2" s="189">
        <v>44621</v>
      </c>
      <c r="GO2" s="189">
        <v>44652</v>
      </c>
      <c r="GP2" s="189">
        <v>44682</v>
      </c>
      <c r="GQ2" s="189">
        <v>44713</v>
      </c>
      <c r="GR2" s="189">
        <v>44743</v>
      </c>
      <c r="GS2" s="189">
        <v>44774</v>
      </c>
      <c r="GT2" s="189">
        <v>44805</v>
      </c>
      <c r="GU2" s="189">
        <v>44835</v>
      </c>
      <c r="GV2" s="189">
        <v>44866</v>
      </c>
      <c r="GW2" s="189">
        <v>44896</v>
      </c>
      <c r="GX2" s="189">
        <v>44927</v>
      </c>
      <c r="GY2" s="189">
        <v>44958</v>
      </c>
      <c r="GZ2" s="189">
        <v>44986</v>
      </c>
      <c r="HA2" s="189">
        <v>45017</v>
      </c>
      <c r="HB2" s="189">
        <v>45047</v>
      </c>
    </row>
    <row r="3" spans="1:210">
      <c r="B3" s="110">
        <v>14.035087719298245</v>
      </c>
      <c r="C3" s="110">
        <v>14.035087719298245</v>
      </c>
      <c r="D3" s="110">
        <v>15.789473684210526</v>
      </c>
      <c r="E3" s="110">
        <v>28.07017543859649</v>
      </c>
      <c r="F3" s="110">
        <v>19.298245614035086</v>
      </c>
      <c r="G3" s="110">
        <v>28.07017543859649</v>
      </c>
      <c r="H3" s="110">
        <v>21.052631578947366</v>
      </c>
      <c r="I3" s="110">
        <v>17.543859649122805</v>
      </c>
      <c r="J3" s="110">
        <v>15.789473684210526</v>
      </c>
      <c r="K3" s="110">
        <v>15.789473684210526</v>
      </c>
      <c r="L3" s="110">
        <v>14.035087719298245</v>
      </c>
      <c r="M3" s="110">
        <v>15.789473684210526</v>
      </c>
      <c r="N3" s="110">
        <v>22.807017543859647</v>
      </c>
      <c r="O3" s="110">
        <v>7.0175438596491224</v>
      </c>
      <c r="P3" s="110">
        <v>28.07017543859649</v>
      </c>
      <c r="Q3" s="110">
        <v>17.543859649122805</v>
      </c>
      <c r="R3" s="110">
        <v>12.280701754385964</v>
      </c>
      <c r="S3" s="110">
        <v>14.035087719298245</v>
      </c>
      <c r="T3" s="110">
        <v>21.052631578947366</v>
      </c>
      <c r="U3" s="110">
        <v>10.526315789473683</v>
      </c>
      <c r="V3" s="110">
        <v>17.543859649122805</v>
      </c>
      <c r="W3" s="110">
        <v>24.561403508771928</v>
      </c>
      <c r="X3" s="110">
        <v>33.333333333333329</v>
      </c>
      <c r="Y3" s="110">
        <v>14.035087719298245</v>
      </c>
      <c r="Z3" s="110">
        <v>22.807017543859647</v>
      </c>
      <c r="AA3" s="110">
        <v>24.561403508771928</v>
      </c>
      <c r="AB3" s="110">
        <v>26.315789473684209</v>
      </c>
      <c r="AC3" s="110">
        <v>22.807017543859647</v>
      </c>
      <c r="AD3" s="110">
        <v>22.807017543859647</v>
      </c>
      <c r="AE3" s="110">
        <v>24.561403508771928</v>
      </c>
      <c r="AF3" s="110">
        <v>33.333333333333329</v>
      </c>
      <c r="AG3" s="110">
        <v>17.543859649122805</v>
      </c>
      <c r="AH3" s="110">
        <v>14.035087719298245</v>
      </c>
      <c r="AI3" s="110">
        <v>8.7719298245614024</v>
      </c>
      <c r="AJ3" s="110">
        <v>28.07017543859649</v>
      </c>
      <c r="AK3" s="110">
        <v>21.052631578947366</v>
      </c>
      <c r="AL3" s="110">
        <v>22.807017543859647</v>
      </c>
      <c r="AM3" s="110">
        <v>15.789473684210526</v>
      </c>
      <c r="AN3" s="110">
        <v>22.807017543859647</v>
      </c>
      <c r="AO3" s="110">
        <v>38.596491228070171</v>
      </c>
      <c r="AP3" s="110">
        <v>36.84210526315789</v>
      </c>
      <c r="AQ3" s="110">
        <v>17.543859649122805</v>
      </c>
      <c r="AR3" s="110">
        <v>19.298245614035086</v>
      </c>
      <c r="AS3" s="110">
        <v>15.789473684210526</v>
      </c>
      <c r="AT3" s="110">
        <v>14.035087719298245</v>
      </c>
      <c r="AU3" s="110">
        <v>10.526315789473683</v>
      </c>
      <c r="AV3" s="110">
        <v>21.052631578947366</v>
      </c>
      <c r="AW3" s="110">
        <v>17.543859649122805</v>
      </c>
      <c r="AX3" s="110">
        <v>19.298245614035086</v>
      </c>
      <c r="AY3" s="110">
        <v>24.561403508771928</v>
      </c>
      <c r="AZ3" s="110">
        <v>10.526315789473683</v>
      </c>
      <c r="BA3" s="110">
        <v>21.052631578947366</v>
      </c>
      <c r="BB3" s="110">
        <v>24.561403508771928</v>
      </c>
      <c r="BC3" s="110">
        <v>10.526315789473683</v>
      </c>
      <c r="BD3" s="110">
        <v>14.035087719298245</v>
      </c>
      <c r="BE3" s="110">
        <v>10.526315789473683</v>
      </c>
      <c r="BF3" s="110">
        <v>12.280701754385964</v>
      </c>
      <c r="BG3" s="110">
        <v>15.789473684210526</v>
      </c>
      <c r="BH3" s="110">
        <v>26.315789473684209</v>
      </c>
      <c r="BI3" s="110">
        <v>19.298245614035086</v>
      </c>
      <c r="BJ3" s="110">
        <v>28.07017543859649</v>
      </c>
      <c r="BK3" s="110">
        <v>24.561403508771928</v>
      </c>
      <c r="BL3" s="110">
        <v>12.280701754385964</v>
      </c>
      <c r="BM3" s="110">
        <v>21.052631578947366</v>
      </c>
      <c r="BN3" s="110">
        <v>8.7719298245614024</v>
      </c>
      <c r="BO3" s="110">
        <v>14.035087719298245</v>
      </c>
      <c r="BP3" s="110">
        <v>8.7719298245614024</v>
      </c>
      <c r="BQ3" s="110">
        <v>5.2631578947368416</v>
      </c>
      <c r="BR3" s="110">
        <v>17.543859649122805</v>
      </c>
      <c r="BS3" s="110">
        <v>17.543859649122805</v>
      </c>
      <c r="BT3" s="110">
        <v>24.561403508771928</v>
      </c>
      <c r="BU3" s="110">
        <v>28.07017543859649</v>
      </c>
      <c r="BV3" s="110">
        <v>29.82456140350877</v>
      </c>
      <c r="BW3" s="110">
        <v>28.07017543859649</v>
      </c>
      <c r="BX3" s="110">
        <v>38.596491228070171</v>
      </c>
      <c r="BY3" s="110">
        <v>26.315789473684209</v>
      </c>
      <c r="BZ3" s="110">
        <v>28.07017543859649</v>
      </c>
      <c r="CA3" s="110">
        <v>38.596491228070171</v>
      </c>
      <c r="CB3" s="110">
        <v>26.315789473684209</v>
      </c>
      <c r="CC3" s="110">
        <v>19.298245614035086</v>
      </c>
      <c r="CD3" s="110">
        <v>35.087719298245609</v>
      </c>
      <c r="CE3" s="110">
        <v>38.596491228070171</v>
      </c>
      <c r="CF3" s="110">
        <v>28.07017543859649</v>
      </c>
      <c r="CG3" s="110">
        <v>35.087719298245609</v>
      </c>
      <c r="CH3" s="110">
        <v>19.298245614035086</v>
      </c>
      <c r="CI3" s="110">
        <v>24.561403508771928</v>
      </c>
      <c r="CJ3" s="110">
        <v>26.315789473684209</v>
      </c>
      <c r="CK3" s="110">
        <v>29.82456140350877</v>
      </c>
      <c r="CL3" s="110">
        <v>24.561403508771928</v>
      </c>
      <c r="CM3" s="110">
        <v>19.298245614035086</v>
      </c>
      <c r="CN3" s="110">
        <v>40.350877192982452</v>
      </c>
      <c r="CO3" s="110">
        <v>40.350877192982452</v>
      </c>
      <c r="CP3" s="110">
        <v>29.82456140350877</v>
      </c>
      <c r="CQ3" s="110">
        <v>42.105263157894733</v>
      </c>
      <c r="CR3" s="110">
        <v>45.614035087719294</v>
      </c>
      <c r="CS3" s="110">
        <v>29.82456140350877</v>
      </c>
      <c r="CT3" s="110">
        <v>21.052631578947366</v>
      </c>
      <c r="CU3" s="110">
        <v>28.07017543859649</v>
      </c>
      <c r="CV3" s="110">
        <v>36.84210526315789</v>
      </c>
      <c r="CW3" s="110">
        <v>31.578947368421051</v>
      </c>
      <c r="CX3" s="110">
        <v>26.315789473684209</v>
      </c>
      <c r="CY3" s="110">
        <v>24.561403508771928</v>
      </c>
      <c r="CZ3" s="110">
        <v>29.82456140350877</v>
      </c>
      <c r="DA3" s="110">
        <v>43.859649122807014</v>
      </c>
      <c r="DB3" s="110">
        <v>42.105263157894733</v>
      </c>
      <c r="DC3" s="110">
        <v>49.122807017543856</v>
      </c>
      <c r="DD3" s="110">
        <v>35.087719298245609</v>
      </c>
      <c r="DE3" s="110">
        <v>43.859649122807014</v>
      </c>
      <c r="DF3" s="110">
        <v>42.105263157894733</v>
      </c>
      <c r="DG3" s="110">
        <v>40.350877192982452</v>
      </c>
      <c r="DH3" s="110">
        <v>35.087719298245609</v>
      </c>
      <c r="DI3" s="110">
        <v>26.315789473684209</v>
      </c>
      <c r="DJ3" s="110">
        <v>36.84210526315789</v>
      </c>
      <c r="DK3" s="110">
        <v>21.052631578947366</v>
      </c>
      <c r="DL3" s="110">
        <v>26.315789473684209</v>
      </c>
      <c r="DM3" s="110">
        <v>17.543859649122805</v>
      </c>
      <c r="DN3" s="110">
        <v>28.07017543859649</v>
      </c>
      <c r="DO3" s="110">
        <v>22.807017543859647</v>
      </c>
      <c r="DP3" s="110">
        <v>21.052631578947366</v>
      </c>
      <c r="DQ3" s="110">
        <v>33.333333333333329</v>
      </c>
      <c r="DR3" s="110">
        <v>36.84210526315789</v>
      </c>
      <c r="DS3" s="110">
        <v>45.614035087719294</v>
      </c>
      <c r="DT3" s="110">
        <v>38.596491228070171</v>
      </c>
      <c r="DU3" s="110">
        <v>40.350877192982452</v>
      </c>
      <c r="DV3" s="110">
        <v>15.789473684210526</v>
      </c>
      <c r="DW3" s="110">
        <v>26.315789473684209</v>
      </c>
      <c r="DX3" s="110">
        <v>29.82456140350877</v>
      </c>
      <c r="DY3" s="110">
        <v>26.315789473684209</v>
      </c>
      <c r="DZ3" s="110">
        <v>29.82456140350877</v>
      </c>
      <c r="EA3" s="110">
        <v>22.807017543859647</v>
      </c>
      <c r="EB3" s="110">
        <v>17.543859649122805</v>
      </c>
      <c r="EC3" s="110">
        <v>21.052631578947366</v>
      </c>
      <c r="ED3" s="110">
        <v>17.543859649122805</v>
      </c>
      <c r="EE3" s="110">
        <v>26.315789473684209</v>
      </c>
      <c r="EF3" s="110">
        <v>31.578947368421051</v>
      </c>
      <c r="EG3" s="110">
        <v>38.596491228070171</v>
      </c>
      <c r="EH3" s="110">
        <v>8.7719298245614024</v>
      </c>
      <c r="EI3" s="110">
        <v>17.543859649122805</v>
      </c>
      <c r="EJ3" s="110">
        <v>21.052631578947366</v>
      </c>
      <c r="EK3" s="110">
        <v>8.7719298245614024</v>
      </c>
      <c r="EL3" s="110">
        <v>21.052631578947366</v>
      </c>
      <c r="EM3" s="110">
        <v>24.561403508771928</v>
      </c>
      <c r="EN3" s="110">
        <v>35.087719298245609</v>
      </c>
      <c r="EO3" s="110">
        <v>35.087719298245609</v>
      </c>
      <c r="EP3" s="110">
        <v>26.315789473684209</v>
      </c>
      <c r="EQ3" s="110">
        <v>33.333333333333329</v>
      </c>
      <c r="ER3" s="110">
        <v>29.82456140350877</v>
      </c>
      <c r="ES3" s="110">
        <v>14.035087719298245</v>
      </c>
      <c r="ET3" s="110">
        <v>14.035087719298245</v>
      </c>
      <c r="EU3" s="110">
        <v>17.543859649122805</v>
      </c>
      <c r="EV3" s="110">
        <v>19.298245614035086</v>
      </c>
      <c r="EW3" s="110">
        <v>10.526315789473683</v>
      </c>
      <c r="EX3" s="110">
        <v>14.035087719298245</v>
      </c>
      <c r="EY3" s="110">
        <v>19.298245614035086</v>
      </c>
      <c r="EZ3" s="110">
        <v>22.807017543859647</v>
      </c>
      <c r="FA3" s="110">
        <v>29.82456140350877</v>
      </c>
      <c r="FB3" s="110">
        <v>80.701754385964904</v>
      </c>
      <c r="FC3" s="110">
        <v>38.596491228070171</v>
      </c>
      <c r="FD3" s="110">
        <v>22.807017543859647</v>
      </c>
      <c r="FE3" s="110">
        <v>29.82456140350877</v>
      </c>
      <c r="FF3" s="110">
        <v>28.07017543859649</v>
      </c>
      <c r="FG3" s="110">
        <v>28.07017543859649</v>
      </c>
      <c r="FH3" s="110">
        <v>29.82456140350877</v>
      </c>
      <c r="FI3" s="110">
        <v>24.561403508771928</v>
      </c>
      <c r="FJ3" s="110">
        <v>19.298245614035086</v>
      </c>
      <c r="FK3" s="110">
        <v>26.315789473684209</v>
      </c>
      <c r="FL3" s="110">
        <v>21.052631578947366</v>
      </c>
      <c r="FM3" s="110">
        <v>24.561403508771928</v>
      </c>
      <c r="FN3" s="110">
        <v>28.07017543859649</v>
      </c>
      <c r="FO3" s="110">
        <v>36.84210526315789</v>
      </c>
      <c r="FP3" s="110">
        <v>21.052631578947366</v>
      </c>
      <c r="FQ3" s="110">
        <v>22.807017543859647</v>
      </c>
      <c r="FR3" s="110">
        <v>36.84210526315789</v>
      </c>
      <c r="FS3" s="110">
        <v>21.052631578947366</v>
      </c>
      <c r="FT3" s="110">
        <v>24.561403508771928</v>
      </c>
      <c r="FU3" s="110">
        <v>22.807017543859647</v>
      </c>
      <c r="FV3" s="110">
        <v>19.298245614035086</v>
      </c>
      <c r="FW3" s="110">
        <v>21.052631578947366</v>
      </c>
      <c r="FX3" s="110">
        <v>17.543859649122805</v>
      </c>
      <c r="FY3" s="110">
        <v>33.333333333333329</v>
      </c>
      <c r="FZ3" s="110">
        <v>61.403508771929829</v>
      </c>
      <c r="GA3" s="110">
        <v>57.894736842105267</v>
      </c>
      <c r="GB3" s="110">
        <v>59.649122807017541</v>
      </c>
      <c r="GC3" s="110">
        <v>49.122807017543856</v>
      </c>
      <c r="GD3" s="110">
        <v>31.578947368421051</v>
      </c>
      <c r="GE3" s="110">
        <v>36.84210526315789</v>
      </c>
      <c r="GF3" s="110">
        <v>21.052631578947366</v>
      </c>
      <c r="GG3" s="110">
        <v>29.82456140350877</v>
      </c>
      <c r="GH3" s="110">
        <v>40.350877192982452</v>
      </c>
      <c r="GI3" s="110">
        <v>40.350877192982452</v>
      </c>
      <c r="GJ3" s="110">
        <v>42.105263157894733</v>
      </c>
      <c r="GK3" s="110">
        <v>43.859649122807014</v>
      </c>
      <c r="GL3" s="110">
        <v>91.228070175438589</v>
      </c>
      <c r="GM3" s="110">
        <v>68.421052631578945</v>
      </c>
      <c r="GN3" s="110">
        <v>68.421052631578945</v>
      </c>
      <c r="GO3" s="110">
        <v>56.140350877192979</v>
      </c>
      <c r="GP3" s="110">
        <v>56.140350877192979</v>
      </c>
      <c r="GQ3" s="110">
        <v>73.68421052631578</v>
      </c>
      <c r="GR3" s="110">
        <v>63.157894736842103</v>
      </c>
      <c r="GS3" s="110">
        <v>49.122807017543856</v>
      </c>
      <c r="GT3" s="110">
        <v>40.350877192982452</v>
      </c>
      <c r="GU3" s="110">
        <v>49.122807017543856</v>
      </c>
      <c r="GV3" s="110">
        <v>42.105263157894733</v>
      </c>
      <c r="GW3" s="110">
        <v>42.105263157894733</v>
      </c>
      <c r="GX3" s="110">
        <v>50.877192982456144</v>
      </c>
      <c r="GY3" s="110">
        <v>52.631578947368418</v>
      </c>
      <c r="GZ3" s="110">
        <v>52.631578947368418</v>
      </c>
      <c r="HA3" s="110">
        <v>38.596491228070171</v>
      </c>
      <c r="HB3" s="110">
        <v>33.333333333333329</v>
      </c>
    </row>
    <row r="9" spans="1:210">
      <c r="GM9" s="287"/>
    </row>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B32"/>
  <sheetViews>
    <sheetView zoomScaleNormal="100" workbookViewId="0">
      <pane xSplit="1" ySplit="1" topLeftCell="B2" activePane="bottomRight" state="frozen"/>
      <selection pane="topRight" activeCell="AA62" sqref="AA62"/>
      <selection pane="bottomLeft" activeCell="AA62" sqref="AA62"/>
      <selection pane="bottomRight"/>
    </sheetView>
  </sheetViews>
  <sheetFormatPr defaultColWidth="8.88671875" defaultRowHeight="14.25"/>
  <cols>
    <col min="1" max="1" width="23.109375" style="18" bestFit="1" customWidth="1"/>
    <col min="2" max="5" width="0" style="18" hidden="1" customWidth="1"/>
    <col min="6" max="16384" width="8.88671875" style="18"/>
  </cols>
  <sheetData>
    <row r="1" spans="1:28">
      <c r="A1" s="67" t="s">
        <v>906</v>
      </c>
      <c r="B1" s="18" t="s">
        <v>106</v>
      </c>
      <c r="C1" s="18" t="s">
        <v>87</v>
      </c>
      <c r="D1" s="18" t="s">
        <v>84</v>
      </c>
      <c r="E1" s="18" t="s">
        <v>85</v>
      </c>
      <c r="F1" s="18" t="s">
        <v>107</v>
      </c>
      <c r="G1" s="18" t="s">
        <v>87</v>
      </c>
      <c r="H1" s="18" t="s">
        <v>84</v>
      </c>
      <c r="I1" s="18" t="s">
        <v>85</v>
      </c>
      <c r="J1" s="64" t="s">
        <v>108</v>
      </c>
      <c r="K1" s="64" t="s">
        <v>87</v>
      </c>
      <c r="L1" s="64" t="s">
        <v>84</v>
      </c>
      <c r="M1" s="64" t="s">
        <v>85</v>
      </c>
      <c r="N1" s="93" t="s">
        <v>109</v>
      </c>
      <c r="O1" s="93" t="s">
        <v>87</v>
      </c>
      <c r="P1" s="93" t="s">
        <v>84</v>
      </c>
      <c r="Q1" s="93" t="s">
        <v>85</v>
      </c>
      <c r="R1" s="62" t="s">
        <v>110</v>
      </c>
      <c r="S1" s="62" t="s">
        <v>87</v>
      </c>
      <c r="T1" s="62" t="s">
        <v>84</v>
      </c>
      <c r="U1" s="1" t="s">
        <v>85</v>
      </c>
      <c r="V1" s="1" t="s">
        <v>111</v>
      </c>
      <c r="W1" s="1" t="s">
        <v>87</v>
      </c>
      <c r="X1" s="1" t="s">
        <v>84</v>
      </c>
      <c r="Y1" s="1" t="s">
        <v>85</v>
      </c>
      <c r="Z1" s="1" t="s">
        <v>112</v>
      </c>
    </row>
    <row r="2" spans="1:28">
      <c r="A2" s="18" t="s">
        <v>631</v>
      </c>
      <c r="B2" s="42">
        <v>5.5587642778320685</v>
      </c>
      <c r="C2" s="42">
        <v>2.3674496663436742</v>
      </c>
      <c r="D2" s="42">
        <v>4.6750390240283082</v>
      </c>
      <c r="E2" s="42">
        <v>6.1688884200858212</v>
      </c>
      <c r="F2" s="42">
        <v>9.4362590870751006</v>
      </c>
      <c r="G2" s="42">
        <v>5.2968209895528702</v>
      </c>
      <c r="H2" s="42">
        <v>-1.71428319894531</v>
      </c>
      <c r="I2" s="42">
        <v>-2.3932702253878517</v>
      </c>
      <c r="J2" s="117">
        <v>-4.9000000000000004</v>
      </c>
      <c r="K2" s="117">
        <v>-2.8</v>
      </c>
      <c r="L2" s="117">
        <v>1.6</v>
      </c>
      <c r="M2" s="117">
        <v>2.5</v>
      </c>
      <c r="N2" s="62">
        <v>-0.1</v>
      </c>
      <c r="O2" s="62">
        <v>-4.2</v>
      </c>
      <c r="P2" s="62">
        <v>-1.1000000000000001</v>
      </c>
      <c r="Q2" s="62">
        <v>-0.9</v>
      </c>
      <c r="R2" s="76">
        <v>4.8571504515012123</v>
      </c>
      <c r="S2" s="76">
        <v>9.7221322115220659</v>
      </c>
      <c r="T2" s="76">
        <v>7.1111720512442531</v>
      </c>
      <c r="U2" s="42">
        <v>5.3608764049344728</v>
      </c>
      <c r="V2" s="42">
        <v>1.8503096162426402</v>
      </c>
      <c r="W2" s="42">
        <v>5.8734973897317531</v>
      </c>
      <c r="X2" s="42">
        <v>2.5902266391723003</v>
      </c>
      <c r="Y2" s="42">
        <v>2.8796818418012293</v>
      </c>
      <c r="Z2" s="42">
        <v>4.2419916449101436</v>
      </c>
    </row>
    <row r="3" spans="1:28">
      <c r="A3" s="18" t="s">
        <v>632</v>
      </c>
      <c r="B3" s="42">
        <v>2.8947820381905984</v>
      </c>
      <c r="C3" s="42">
        <v>1.5008760799882594</v>
      </c>
      <c r="D3" s="42">
        <v>3.9397759820917457</v>
      </c>
      <c r="E3" s="42">
        <v>6.187279358044691</v>
      </c>
      <c r="F3" s="42">
        <v>10.676015633855272</v>
      </c>
      <c r="G3" s="42">
        <v>4.0432649368704432</v>
      </c>
      <c r="H3" s="42">
        <v>-3.9600166772211054</v>
      </c>
      <c r="I3" s="42">
        <v>-3.7197846237419725</v>
      </c>
      <c r="J3" s="117">
        <v>-5.9</v>
      </c>
      <c r="K3" s="117">
        <v>-3.2</v>
      </c>
      <c r="L3" s="117">
        <v>2.7</v>
      </c>
      <c r="M3" s="117">
        <v>3.2</v>
      </c>
      <c r="N3" s="62">
        <v>0.6</v>
      </c>
      <c r="O3" s="62">
        <v>-2.7</v>
      </c>
      <c r="P3" s="62">
        <v>-1.4</v>
      </c>
      <c r="Q3" s="62">
        <v>-1.5</v>
      </c>
      <c r="R3" s="76">
        <v>3.1507991182551933</v>
      </c>
      <c r="S3" s="76">
        <v>6.4982637296273822</v>
      </c>
      <c r="T3" s="76">
        <v>4.9549880102130857</v>
      </c>
      <c r="U3" s="42">
        <v>2.6943797068859254</v>
      </c>
      <c r="V3" s="42">
        <v>-1.4873327564946663</v>
      </c>
      <c r="W3" s="42">
        <v>3.3991259334760002</v>
      </c>
      <c r="X3" s="42">
        <v>1.2079796455004583</v>
      </c>
      <c r="Y3" s="42">
        <v>2.7551316781973441</v>
      </c>
      <c r="Z3" s="42">
        <v>6.4090629649639368</v>
      </c>
    </row>
    <row r="4" spans="1:28">
      <c r="A4" s="18" t="s">
        <v>633</v>
      </c>
      <c r="B4" s="42">
        <v>7.1028480655802184</v>
      </c>
      <c r="C4" s="42">
        <v>2.8253891781904628</v>
      </c>
      <c r="D4" s="42">
        <v>5.0501889287134958</v>
      </c>
      <c r="E4" s="42">
        <v>6.1233503086363044</v>
      </c>
      <c r="F4" s="42">
        <v>8.6981757339557078</v>
      </c>
      <c r="G4" s="42">
        <v>6.0358051245117395</v>
      </c>
      <c r="H4" s="42">
        <v>-0.36767843088098573</v>
      </c>
      <c r="I4" s="42">
        <v>-1.6728668056727258</v>
      </c>
      <c r="J4" s="117">
        <v>-4.3</v>
      </c>
      <c r="K4" s="117">
        <v>-2.6</v>
      </c>
      <c r="L4" s="117">
        <v>0.9</v>
      </c>
      <c r="M4" s="117">
        <v>2.1</v>
      </c>
      <c r="N4" s="62">
        <v>-0.6</v>
      </c>
      <c r="O4" s="62">
        <v>-5</v>
      </c>
      <c r="P4" s="62">
        <v>-1</v>
      </c>
      <c r="Q4" s="62">
        <v>-0.5</v>
      </c>
      <c r="R4" s="76">
        <v>5.8648022294440096</v>
      </c>
      <c r="S4" s="76">
        <v>11.67051084419694</v>
      </c>
      <c r="T4" s="76">
        <v>8.4073663423342992</v>
      </c>
      <c r="U4" s="42">
        <v>6.969816934799681</v>
      </c>
      <c r="V4" s="42">
        <v>3.7450665096498597</v>
      </c>
      <c r="W4" s="42">
        <v>7.2211895615498634</v>
      </c>
      <c r="X4" s="42">
        <v>3.339597152144762</v>
      </c>
      <c r="Y4" s="42">
        <v>2.9145796546416847</v>
      </c>
      <c r="Z4" s="42">
        <v>3.1542994986961901</v>
      </c>
    </row>
    <row r="5" spans="1:28">
      <c r="A5" s="18" t="s">
        <v>634</v>
      </c>
      <c r="B5" s="42">
        <v>2.8947820381905984</v>
      </c>
      <c r="C5" s="42">
        <v>1.5008760799882594</v>
      </c>
      <c r="D5" s="42">
        <v>3.9397759820917457</v>
      </c>
      <c r="E5" s="42">
        <v>6.187279358044691</v>
      </c>
      <c r="F5" s="42">
        <v>10.676015633855272</v>
      </c>
      <c r="G5" s="42">
        <v>4.0432649368704432</v>
      </c>
      <c r="H5" s="42">
        <v>-3.9600166772211054</v>
      </c>
      <c r="I5" s="42">
        <v>-3.7197846237419725</v>
      </c>
      <c r="J5" s="117">
        <v>-5.9</v>
      </c>
      <c r="K5" s="117">
        <v>-3.2</v>
      </c>
      <c r="L5" s="117">
        <v>2.7</v>
      </c>
      <c r="M5" s="117">
        <v>3.2</v>
      </c>
      <c r="N5" s="62">
        <v>0.6</v>
      </c>
      <c r="O5" s="62">
        <v>-2.7</v>
      </c>
      <c r="P5" s="62">
        <v>-1.4</v>
      </c>
      <c r="Q5" s="62">
        <v>-1.5</v>
      </c>
      <c r="R5" s="76">
        <v>3.1507991182551933</v>
      </c>
      <c r="S5" s="76">
        <v>6.4982637296273822</v>
      </c>
      <c r="T5" s="76">
        <v>4.9549880102130857</v>
      </c>
      <c r="U5" s="42">
        <v>2.6943797068859254</v>
      </c>
      <c r="V5" s="42">
        <v>-1.4873327564946663</v>
      </c>
      <c r="W5" s="42">
        <v>3.3991259334760002</v>
      </c>
      <c r="X5" s="42">
        <v>1.2079796455004583</v>
      </c>
      <c r="Y5" s="42">
        <v>2.7551316781973441</v>
      </c>
      <c r="Z5" s="42">
        <v>6.4090629649639368</v>
      </c>
    </row>
    <row r="6" spans="1:28">
      <c r="A6" s="18" t="s">
        <v>635</v>
      </c>
      <c r="B6" s="42">
        <v>10.355729078254242</v>
      </c>
      <c r="C6" s="42">
        <v>3.8337860301210327</v>
      </c>
      <c r="D6" s="42">
        <v>6.4553420409603461</v>
      </c>
      <c r="E6" s="42">
        <v>7.335183187885093</v>
      </c>
      <c r="F6" s="42">
        <v>9.7045402355432202</v>
      </c>
      <c r="G6" s="42">
        <v>8.2608589855065873</v>
      </c>
      <c r="H6" s="42">
        <v>1.1959771117019216</v>
      </c>
      <c r="I6" s="42">
        <v>-1.0206785187959611</v>
      </c>
      <c r="J6" s="117">
        <v>-4.5</v>
      </c>
      <c r="K6" s="117">
        <v>-2.9</v>
      </c>
      <c r="L6" s="117">
        <v>0.2</v>
      </c>
      <c r="M6" s="117">
        <v>2</v>
      </c>
      <c r="N6" s="62">
        <v>-1.2</v>
      </c>
      <c r="O6" s="62">
        <v>-7.2</v>
      </c>
      <c r="P6" s="62">
        <v>-1.2</v>
      </c>
      <c r="Q6" s="62">
        <v>-0.3</v>
      </c>
      <c r="R6" s="76">
        <v>8.2888493192920549</v>
      </c>
      <c r="S6" s="76">
        <v>16.760063920288417</v>
      </c>
      <c r="T6" s="76">
        <v>11.900628115841954</v>
      </c>
      <c r="U6" s="42">
        <v>10.520893399585532</v>
      </c>
      <c r="V6" s="42">
        <v>7.0223790562025812</v>
      </c>
      <c r="W6" s="42">
        <v>10.544745261463959</v>
      </c>
      <c r="X6" s="42">
        <v>4.9536171609374975</v>
      </c>
      <c r="Y6" s="42">
        <v>3.5167280332167934</v>
      </c>
      <c r="Z6" s="42">
        <v>2.286326999589221</v>
      </c>
    </row>
    <row r="9" spans="1:28">
      <c r="V9" s="20"/>
      <c r="W9" s="20"/>
      <c r="X9" s="20"/>
      <c r="Y9" s="20"/>
      <c r="Z9" s="20"/>
      <c r="AA9" s="20"/>
      <c r="AB9" s="20"/>
    </row>
    <row r="10" spans="1:28">
      <c r="V10" s="20"/>
      <c r="W10" s="20"/>
      <c r="X10" s="20"/>
      <c r="Y10" s="20"/>
      <c r="Z10" s="20"/>
      <c r="AA10" s="20"/>
      <c r="AB10" s="20"/>
    </row>
    <row r="11" spans="1:28">
      <c r="V11" s="20"/>
      <c r="W11" s="20"/>
      <c r="X11" s="20"/>
      <c r="Y11" s="20"/>
      <c r="Z11" s="20"/>
      <c r="AA11" s="20"/>
      <c r="AB11" s="20"/>
    </row>
    <row r="12" spans="1:28">
      <c r="V12" s="20"/>
      <c r="W12" s="20"/>
      <c r="X12" s="20"/>
      <c r="Y12" s="20"/>
      <c r="Z12" s="20"/>
      <c r="AA12" s="20"/>
      <c r="AB12" s="20"/>
    </row>
    <row r="13" spans="1:28">
      <c r="V13" s="20"/>
      <c r="W13" s="20"/>
      <c r="X13" s="20"/>
      <c r="Y13" s="20"/>
      <c r="Z13" s="20"/>
      <c r="AA13" s="20"/>
      <c r="AB13" s="20"/>
    </row>
    <row r="27" spans="5:15">
      <c r="M27" s="41"/>
      <c r="N27" s="41"/>
      <c r="O27" s="41"/>
    </row>
    <row r="32" spans="5:15">
      <c r="E32" s="1"/>
    </row>
  </sheetData>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R34"/>
  <sheetViews>
    <sheetView zoomScale="104" zoomScaleNormal="100" workbookViewId="0"/>
  </sheetViews>
  <sheetFormatPr defaultColWidth="8.88671875" defaultRowHeight="14.25"/>
  <cols>
    <col min="1" max="1" width="8.88671875" style="18"/>
    <col min="2" max="2" width="8.109375" style="18" customWidth="1"/>
    <col min="3" max="16384" width="8.88671875" style="18"/>
  </cols>
  <sheetData>
    <row r="1" spans="1:18">
      <c r="A1" s="67" t="s">
        <v>906</v>
      </c>
      <c r="B1" s="18" t="s">
        <v>636</v>
      </c>
      <c r="C1" s="18" t="s">
        <v>637</v>
      </c>
      <c r="D1" s="18" t="s">
        <v>638</v>
      </c>
      <c r="E1" s="18" t="s">
        <v>639</v>
      </c>
    </row>
    <row r="2" spans="1:18" hidden="1">
      <c r="A2" s="18" t="s">
        <v>106</v>
      </c>
      <c r="B2" s="21">
        <v>9.684258163781706E-2</v>
      </c>
      <c r="C2" s="21">
        <v>-4.1912472114929357E-2</v>
      </c>
      <c r="D2" s="21">
        <v>8.0929290280523924E-2</v>
      </c>
      <c r="E2" s="21">
        <v>8.0929290280523924E-2</v>
      </c>
      <c r="F2" s="21"/>
      <c r="J2" s="1"/>
      <c r="L2" s="1"/>
      <c r="M2" s="1"/>
      <c r="O2" s="1"/>
    </row>
    <row r="3" spans="1:18" hidden="1">
      <c r="A3" s="18" t="s">
        <v>87</v>
      </c>
      <c r="B3" s="21">
        <v>0.12630491171678784</v>
      </c>
      <c r="C3" s="21">
        <v>0.14882957355312953</v>
      </c>
      <c r="D3" s="21">
        <v>0.12931235135384336</v>
      </c>
      <c r="E3" s="21">
        <v>0.12931235135384336</v>
      </c>
      <c r="F3" s="21"/>
      <c r="J3" s="1"/>
      <c r="L3" s="21"/>
      <c r="M3" s="21"/>
      <c r="O3" s="1"/>
    </row>
    <row r="4" spans="1:18" hidden="1">
      <c r="A4" s="18" t="s">
        <v>84</v>
      </c>
      <c r="B4" s="21">
        <v>9.6260334133689576E-2</v>
      </c>
      <c r="C4" s="21">
        <v>6.4973533581466111E-2</v>
      </c>
      <c r="D4" s="21">
        <v>9.1444138691318524E-2</v>
      </c>
      <c r="E4" s="21">
        <v>9.1444138691318524E-2</v>
      </c>
      <c r="F4" s="21"/>
      <c r="M4" s="21"/>
      <c r="N4" s="21"/>
      <c r="O4" s="21"/>
    </row>
    <row r="5" spans="1:18" hidden="1">
      <c r="A5" s="18" t="s">
        <v>85</v>
      </c>
      <c r="B5" s="21">
        <v>0.2228289228277518</v>
      </c>
      <c r="C5" s="21">
        <v>-1.2721252581995088E-2</v>
      </c>
      <c r="D5" s="21">
        <v>0.17722984127534658</v>
      </c>
      <c r="E5" s="21">
        <v>0.17722984127534658</v>
      </c>
      <c r="F5" s="21"/>
      <c r="J5" s="1"/>
      <c r="K5" s="1"/>
      <c r="L5" s="1"/>
      <c r="M5" s="21"/>
      <c r="N5" s="21"/>
      <c r="O5" s="21"/>
    </row>
    <row r="6" spans="1:18">
      <c r="A6" s="18" t="s">
        <v>107</v>
      </c>
      <c r="B6" s="21">
        <v>5.8433926994705558E-2</v>
      </c>
      <c r="C6" s="21">
        <v>0.25217813246739706</v>
      </c>
      <c r="D6" s="21">
        <v>7.7716760607873331E-2</v>
      </c>
      <c r="E6" s="21">
        <v>7.7716760607873331E-2</v>
      </c>
      <c r="F6" s="21"/>
      <c r="M6" s="21"/>
      <c r="N6" s="21"/>
      <c r="O6" s="21"/>
    </row>
    <row r="7" spans="1:18">
      <c r="A7" s="18" t="s">
        <v>87</v>
      </c>
      <c r="B7" s="21">
        <v>9.1953200941774893E-2</v>
      </c>
      <c r="C7" s="21">
        <v>0.14210536625954262</v>
      </c>
      <c r="D7" s="21">
        <v>9.868634198127299E-2</v>
      </c>
      <c r="E7" s="21">
        <v>9.868634198127299E-2</v>
      </c>
      <c r="F7" s="21"/>
      <c r="J7" s="21"/>
      <c r="K7" s="21"/>
      <c r="L7" s="1"/>
      <c r="M7" s="21"/>
      <c r="N7" s="21"/>
      <c r="O7" s="21"/>
      <c r="P7" s="21"/>
      <c r="Q7" s="21"/>
      <c r="R7" s="21"/>
    </row>
    <row r="8" spans="1:18">
      <c r="A8" s="18" t="s">
        <v>84</v>
      </c>
      <c r="B8" s="21">
        <v>3.4913602719927467E-2</v>
      </c>
      <c r="C8" s="21">
        <v>0.13675962646719825</v>
      </c>
      <c r="D8" s="21">
        <v>5.0245560208075642E-2</v>
      </c>
      <c r="E8" s="21">
        <v>5.0245560208075642E-2</v>
      </c>
      <c r="F8" s="21"/>
      <c r="J8" s="21"/>
      <c r="K8" s="21"/>
      <c r="N8" s="21"/>
      <c r="O8" s="21"/>
      <c r="P8" s="21"/>
      <c r="Q8" s="21"/>
      <c r="R8" s="21"/>
    </row>
    <row r="9" spans="1:18">
      <c r="A9" s="18" t="s">
        <v>85</v>
      </c>
      <c r="B9" s="21">
        <v>2.2953909331175453E-2</v>
      </c>
      <c r="C9" s="21">
        <v>0.25552693730829246</v>
      </c>
      <c r="D9" s="21">
        <v>6.2069684093722925E-2</v>
      </c>
      <c r="E9" s="21">
        <v>6.2069684093722925E-2</v>
      </c>
      <c r="F9" s="21"/>
      <c r="L9" s="1"/>
      <c r="M9" s="1"/>
      <c r="N9" s="21"/>
      <c r="O9" s="21"/>
      <c r="P9" s="21"/>
      <c r="Q9" s="21"/>
      <c r="R9" s="21"/>
    </row>
    <row r="10" spans="1:18">
      <c r="A10" s="18" t="s">
        <v>108</v>
      </c>
      <c r="B10" s="21">
        <v>0.15096494958128034</v>
      </c>
      <c r="C10" s="21">
        <v>0.20884402044324887</v>
      </c>
      <c r="D10" s="21">
        <v>0.15762569677841934</v>
      </c>
      <c r="E10" s="21">
        <v>0.15762569677841934</v>
      </c>
      <c r="F10" s="21"/>
      <c r="J10" s="1"/>
      <c r="K10" s="1"/>
      <c r="O10" s="21"/>
      <c r="P10" s="21"/>
      <c r="Q10" s="21"/>
      <c r="R10" s="21"/>
    </row>
    <row r="11" spans="1:18">
      <c r="A11" s="18" t="s">
        <v>87</v>
      </c>
      <c r="B11" s="21">
        <v>0.10935219082303832</v>
      </c>
      <c r="C11" s="21">
        <v>2.4502073790766445E-2</v>
      </c>
      <c r="D11" s="21">
        <v>9.777515698349476E-2</v>
      </c>
      <c r="E11" s="21">
        <v>9.777515698349476E-2</v>
      </c>
      <c r="F11" s="21"/>
      <c r="O11" s="21"/>
      <c r="P11" s="21"/>
      <c r="Q11" s="21"/>
      <c r="R11" s="21"/>
    </row>
    <row r="12" spans="1:18">
      <c r="A12" s="18" t="s">
        <v>84</v>
      </c>
      <c r="B12" s="21">
        <v>8.7341613120443362E-2</v>
      </c>
      <c r="C12" s="21">
        <v>-5.1395688764258408E-2</v>
      </c>
      <c r="D12" s="21">
        <v>6.5722957380561289E-2</v>
      </c>
      <c r="E12" s="21">
        <v>6.5722957380561289E-2</v>
      </c>
      <c r="F12" s="21"/>
      <c r="O12" s="21"/>
      <c r="P12" s="21"/>
      <c r="Q12" s="21"/>
      <c r="R12" s="21"/>
    </row>
    <row r="13" spans="1:18">
      <c r="A13" s="18" t="s">
        <v>85</v>
      </c>
      <c r="B13" s="21">
        <v>0.12415267493704647</v>
      </c>
      <c r="C13" s="21">
        <v>-5.4877100260018213E-2</v>
      </c>
      <c r="D13" s="21">
        <v>9.1584624553947863E-2</v>
      </c>
      <c r="E13" s="21">
        <v>9.1584624553947863E-2</v>
      </c>
      <c r="O13" s="21"/>
      <c r="P13" s="21"/>
      <c r="Q13" s="21"/>
      <c r="R13" s="21"/>
    </row>
    <row r="14" spans="1:18">
      <c r="A14" s="18" t="s">
        <v>109</v>
      </c>
      <c r="B14" s="21">
        <v>1.334081286332804E-2</v>
      </c>
      <c r="C14" s="21">
        <v>-9.0503059311499504E-2</v>
      </c>
      <c r="D14" s="21">
        <v>-7.9604304522085563E-3</v>
      </c>
      <c r="E14" s="21">
        <v>-7.9604304522085563E-3</v>
      </c>
      <c r="O14" s="21"/>
      <c r="P14" s="21"/>
      <c r="Q14" s="21"/>
      <c r="R14" s="21"/>
    </row>
    <row r="15" spans="1:18">
      <c r="A15" s="18" t="s">
        <v>87</v>
      </c>
      <c r="B15" s="21">
        <v>-0.19472710077766578</v>
      </c>
      <c r="C15" s="21">
        <v>-0.3129655333160255</v>
      </c>
      <c r="D15" s="21">
        <v>-0.19529503115250918</v>
      </c>
      <c r="E15" s="21">
        <v>-0.19529503115250918</v>
      </c>
      <c r="O15" s="21"/>
      <c r="P15" s="21"/>
      <c r="Q15" s="21"/>
      <c r="R15" s="21"/>
    </row>
    <row r="16" spans="1:18">
      <c r="A16" s="18" t="s">
        <v>84</v>
      </c>
      <c r="B16" s="21">
        <v>-0.10034411453305893</v>
      </c>
      <c r="C16" s="21">
        <v>-4.2454822370919347E-2</v>
      </c>
      <c r="D16" s="21">
        <v>-9.2582902773097248E-2</v>
      </c>
      <c r="E16" s="21">
        <v>-9.2582902773097248E-2</v>
      </c>
      <c r="M16" s="21"/>
      <c r="N16" s="21"/>
      <c r="O16" s="21"/>
      <c r="P16" s="21"/>
      <c r="Q16" s="21"/>
      <c r="R16" s="21"/>
    </row>
    <row r="17" spans="1:16">
      <c r="A17" s="18" t="s">
        <v>85</v>
      </c>
      <c r="B17" s="21">
        <v>-0.23370675909767485</v>
      </c>
      <c r="C17" s="21">
        <v>8.0733791686905934E-2</v>
      </c>
      <c r="D17" s="21">
        <v>-0.18472721624846145</v>
      </c>
      <c r="E17" s="21">
        <v>-0.18472721624846145</v>
      </c>
    </row>
    <row r="18" spans="1:16">
      <c r="A18" s="18" t="s">
        <v>110</v>
      </c>
      <c r="B18" s="21">
        <v>-1.7918718200674276E-2</v>
      </c>
      <c r="C18" s="21">
        <v>-0.30160809484224999</v>
      </c>
      <c r="D18" s="21">
        <v>-4.7412754732958966E-2</v>
      </c>
      <c r="E18" s="21">
        <v>-4.7412754732958966E-2</v>
      </c>
    </row>
    <row r="19" spans="1:16">
      <c r="A19" s="18" t="s">
        <v>87</v>
      </c>
      <c r="B19" s="21">
        <v>9.2698797903936161E-2</v>
      </c>
      <c r="C19" s="21">
        <v>0.11222307643769597</v>
      </c>
      <c r="D19" s="21">
        <v>9.4896358486524959E-2</v>
      </c>
      <c r="E19" s="21">
        <v>9.4896358486524959E-2</v>
      </c>
    </row>
    <row r="20" spans="1:16">
      <c r="A20" s="18" t="s">
        <v>84</v>
      </c>
      <c r="B20" s="21">
        <v>-4.7460420974954474E-2</v>
      </c>
      <c r="C20" s="21">
        <v>8.1673021934388579E-2</v>
      </c>
      <c r="D20" s="21">
        <v>-2.7050973587809782E-2</v>
      </c>
      <c r="E20" s="21">
        <v>-2.7050973587809782E-2</v>
      </c>
      <c r="F20" s="50"/>
      <c r="G20" s="50"/>
    </row>
    <row r="21" spans="1:16">
      <c r="A21" s="93" t="s">
        <v>85</v>
      </c>
      <c r="B21" s="151">
        <v>0.12</v>
      </c>
      <c r="C21" s="151">
        <v>0.27300000000000002</v>
      </c>
      <c r="D21" s="151">
        <v>0.155</v>
      </c>
      <c r="E21" s="151">
        <v>0.155</v>
      </c>
      <c r="F21" s="50"/>
      <c r="G21" s="50"/>
    </row>
    <row r="22" spans="1:16">
      <c r="A22" s="93" t="s">
        <v>111</v>
      </c>
      <c r="B22" s="151">
        <v>8.3199999999999996E-2</v>
      </c>
      <c r="C22" s="151">
        <v>0.69799999999999995</v>
      </c>
      <c r="D22" s="151">
        <v>0.13539999999999999</v>
      </c>
      <c r="E22" s="151">
        <v>0.13539999999999999</v>
      </c>
    </row>
    <row r="23" spans="1:16">
      <c r="A23" s="93" t="s">
        <v>87</v>
      </c>
      <c r="B23" s="151">
        <v>7.4499999999999997E-2</v>
      </c>
      <c r="C23" s="151">
        <v>1.0999999999999999E-2</v>
      </c>
      <c r="D23" s="151">
        <v>6.7000000000000004E-2</v>
      </c>
      <c r="E23" s="151">
        <v>6.7000000000000004E-2</v>
      </c>
      <c r="F23" s="50"/>
      <c r="G23" s="50"/>
    </row>
    <row r="24" spans="1:16">
      <c r="A24" s="18" t="s">
        <v>84</v>
      </c>
      <c r="B24" s="151">
        <v>9.7199999999999995E-2</v>
      </c>
      <c r="C24" s="151">
        <v>-8.6199999999999999E-2</v>
      </c>
      <c r="D24" s="151">
        <v>6.4399999999999999E-2</v>
      </c>
      <c r="E24" s="151">
        <v>6.4399999999999999E-2</v>
      </c>
      <c r="F24" s="42"/>
      <c r="G24" s="42"/>
      <c r="H24" s="42"/>
      <c r="I24" s="42"/>
      <c r="J24" s="42"/>
      <c r="K24" s="42"/>
      <c r="L24" s="42"/>
      <c r="M24" s="42"/>
      <c r="N24" s="42"/>
      <c r="O24" s="51"/>
      <c r="P24" s="51"/>
    </row>
    <row r="25" spans="1:16">
      <c r="A25" s="93" t="s">
        <v>85</v>
      </c>
      <c r="B25" s="151">
        <v>6.5000000000000002E-2</v>
      </c>
      <c r="C25" s="151">
        <v>-1.7999999999999999E-2</v>
      </c>
      <c r="D25" s="151">
        <v>0.108</v>
      </c>
      <c r="E25" s="151">
        <v>0.108</v>
      </c>
      <c r="F25" s="42"/>
      <c r="G25" s="42"/>
      <c r="H25" s="20"/>
      <c r="I25" s="20"/>
      <c r="J25" s="20"/>
      <c r="K25" s="20"/>
      <c r="L25" s="20"/>
      <c r="M25" s="20"/>
      <c r="N25" s="20"/>
    </row>
    <row r="26" spans="1:16">
      <c r="A26" s="93" t="s">
        <v>112</v>
      </c>
      <c r="B26" s="151">
        <v>4.4999999999999998E-2</v>
      </c>
      <c r="C26" s="151">
        <v>0.23</v>
      </c>
      <c r="D26" s="151">
        <v>6.6000000000000003E-2</v>
      </c>
      <c r="E26" s="151">
        <v>6.6000000000000003E-2</v>
      </c>
      <c r="F26" s="42"/>
      <c r="G26" s="42"/>
      <c r="H26" s="20"/>
      <c r="I26" s="20"/>
      <c r="J26" s="20"/>
      <c r="K26" s="20"/>
      <c r="L26" s="20"/>
      <c r="M26" s="20"/>
      <c r="N26" s="20"/>
    </row>
    <row r="27" spans="1:16">
      <c r="B27" s="51"/>
      <c r="C27" s="51"/>
      <c r="D27" s="51"/>
      <c r="E27" s="50"/>
      <c r="F27" s="50"/>
      <c r="G27" s="50"/>
    </row>
    <row r="28" spans="1:16">
      <c r="B28" s="50"/>
      <c r="C28" s="42"/>
      <c r="D28" s="42"/>
      <c r="E28" s="42"/>
      <c r="F28" s="50"/>
      <c r="G28" s="50"/>
      <c r="H28" s="50"/>
      <c r="I28" s="50"/>
      <c r="J28" s="50"/>
      <c r="K28" s="50"/>
      <c r="L28" s="50"/>
      <c r="M28" s="50"/>
      <c r="N28" s="50"/>
    </row>
    <row r="29" spans="1:16">
      <c r="B29" s="50"/>
      <c r="C29" s="42"/>
      <c r="D29" s="42"/>
      <c r="E29" s="42"/>
      <c r="F29" s="50"/>
      <c r="G29" s="50"/>
      <c r="H29" s="50"/>
      <c r="I29" s="50"/>
      <c r="J29" s="50"/>
      <c r="K29" s="50"/>
      <c r="L29" s="50"/>
      <c r="M29" s="50"/>
      <c r="N29" s="50"/>
    </row>
    <row r="30" spans="1:16">
      <c r="B30" s="50"/>
      <c r="C30" s="42"/>
      <c r="D30" s="42"/>
      <c r="E30" s="42"/>
      <c r="F30" s="50"/>
      <c r="G30" s="50"/>
      <c r="H30" s="50"/>
      <c r="I30" s="50"/>
      <c r="J30" s="50"/>
      <c r="K30" s="50"/>
      <c r="L30" s="50"/>
      <c r="M30" s="50"/>
      <c r="N30" s="50"/>
    </row>
    <row r="31" spans="1:16">
      <c r="B31" s="51"/>
      <c r="C31" s="42"/>
      <c r="D31" s="42"/>
      <c r="E31" s="42"/>
      <c r="F31" s="50"/>
      <c r="G31" s="50"/>
      <c r="H31" s="50"/>
      <c r="I31" s="50"/>
    </row>
    <row r="32" spans="1:16">
      <c r="B32" s="51"/>
      <c r="C32" s="42"/>
      <c r="D32" s="42"/>
      <c r="E32" s="42"/>
      <c r="F32" s="50"/>
      <c r="G32" s="50"/>
      <c r="H32" s="50"/>
      <c r="I32" s="50"/>
    </row>
    <row r="33" spans="3:9">
      <c r="C33" s="42"/>
      <c r="D33" s="42"/>
      <c r="E33" s="42"/>
      <c r="G33" s="50"/>
      <c r="H33" s="50"/>
      <c r="I33" s="50"/>
    </row>
    <row r="34" spans="3:9">
      <c r="C34" s="42"/>
      <c r="D34" s="20"/>
      <c r="E34" s="20"/>
      <c r="G34" s="50"/>
      <c r="H34" s="50"/>
      <c r="I34" s="50"/>
    </row>
  </sheetData>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Z5"/>
  <sheetViews>
    <sheetView workbookViewId="0">
      <pane xSplit="1" ySplit="1" topLeftCell="B2" activePane="bottomRight" state="frozen"/>
      <selection pane="topRight" activeCell="B1" sqref="B1"/>
      <selection pane="bottomLeft" activeCell="A2" sqref="A2"/>
      <selection pane="bottomRight"/>
    </sheetView>
  </sheetViews>
  <sheetFormatPr defaultColWidth="8.88671875" defaultRowHeight="16.5"/>
  <cols>
    <col min="2" max="5" width="0" hidden="1" customWidth="1"/>
  </cols>
  <sheetData>
    <row r="1" spans="1:26">
      <c r="A1" s="82" t="s">
        <v>906</v>
      </c>
      <c r="B1" s="18" t="s">
        <v>106</v>
      </c>
      <c r="C1" s="18" t="s">
        <v>87</v>
      </c>
      <c r="D1" s="18" t="s">
        <v>84</v>
      </c>
      <c r="E1" s="18" t="s">
        <v>85</v>
      </c>
      <c r="F1" s="18" t="s">
        <v>107</v>
      </c>
      <c r="G1" s="18" t="s">
        <v>87</v>
      </c>
      <c r="H1" s="18" t="s">
        <v>84</v>
      </c>
      <c r="I1" s="18" t="s">
        <v>85</v>
      </c>
      <c r="J1" s="18" t="s">
        <v>108</v>
      </c>
      <c r="K1" s="18" t="s">
        <v>87</v>
      </c>
      <c r="L1" s="18" t="s">
        <v>84</v>
      </c>
      <c r="M1" s="18" t="s">
        <v>85</v>
      </c>
      <c r="N1" s="18" t="s">
        <v>109</v>
      </c>
      <c r="O1" s="18" t="s">
        <v>87</v>
      </c>
      <c r="P1" s="18" t="s">
        <v>84</v>
      </c>
      <c r="Q1" s="18" t="s">
        <v>85</v>
      </c>
      <c r="R1" s="18" t="s">
        <v>110</v>
      </c>
      <c r="S1" s="18" t="s">
        <v>87</v>
      </c>
      <c r="T1" s="18" t="s">
        <v>84</v>
      </c>
      <c r="U1" s="93" t="s">
        <v>85</v>
      </c>
      <c r="V1" s="93" t="s">
        <v>111</v>
      </c>
      <c r="W1" s="93" t="s">
        <v>87</v>
      </c>
      <c r="X1" s="18" t="s">
        <v>84</v>
      </c>
      <c r="Y1" s="93" t="s">
        <v>85</v>
      </c>
      <c r="Z1" s="93" t="s">
        <v>112</v>
      </c>
    </row>
    <row r="2" spans="1:26">
      <c r="A2" s="39" t="s">
        <v>641</v>
      </c>
      <c r="B2" s="76">
        <v>-17.8</v>
      </c>
      <c r="C2" s="76">
        <v>-17.7</v>
      </c>
      <c r="D2" s="76">
        <v>-50.9</v>
      </c>
      <c r="E2" s="76">
        <v>-67.3</v>
      </c>
      <c r="F2" s="76">
        <v>-90.5</v>
      </c>
      <c r="G2" s="76">
        <v>-96.5</v>
      </c>
      <c r="H2" s="76">
        <v>-71.900000000000006</v>
      </c>
      <c r="I2" s="76">
        <v>-2.8</v>
      </c>
      <c r="J2" s="76">
        <v>-12.349051844305862</v>
      </c>
      <c r="K2" s="76">
        <v>20.42405882778236</v>
      </c>
      <c r="L2" s="76">
        <v>32.045164064896113</v>
      </c>
      <c r="M2" s="76">
        <v>-21.667846689561344</v>
      </c>
      <c r="N2" s="76">
        <v>19.81885388202501</v>
      </c>
      <c r="O2" s="76">
        <v>35.32802588320061</v>
      </c>
      <c r="P2" s="76">
        <v>-58.792373614714108</v>
      </c>
      <c r="Q2" s="133">
        <v>47.760318404586386</v>
      </c>
      <c r="R2" s="133">
        <v>12.389604674965</v>
      </c>
      <c r="S2" s="133">
        <v>-4.9725536071469065</v>
      </c>
      <c r="T2" s="133">
        <v>40.692109611478358</v>
      </c>
      <c r="U2" s="26">
        <v>-27.348521641807835</v>
      </c>
      <c r="V2" s="26">
        <v>-17.664294750662975</v>
      </c>
      <c r="W2" s="26">
        <v>13.492090601075887</v>
      </c>
      <c r="X2" s="26">
        <v>133.79866567511635</v>
      </c>
      <c r="Y2" s="26">
        <v>68.945190437999344</v>
      </c>
      <c r="Z2" s="26">
        <v>63.278683360079427</v>
      </c>
    </row>
    <row r="3" spans="1:26">
      <c r="A3" s="39" t="s">
        <v>642</v>
      </c>
      <c r="B3" s="76">
        <v>20.399999999999999</v>
      </c>
      <c r="C3" s="76">
        <v>16.7</v>
      </c>
      <c r="D3" s="76">
        <v>21.5</v>
      </c>
      <c r="E3" s="76">
        <v>18.399999999999999</v>
      </c>
      <c r="F3" s="76">
        <v>17.100000000000001</v>
      </c>
      <c r="G3" s="76">
        <v>2.5</v>
      </c>
      <c r="H3" s="76">
        <v>-0.7</v>
      </c>
      <c r="I3" s="76">
        <v>4.4000000000000004</v>
      </c>
      <c r="J3" s="76">
        <v>-3.8623144638741564</v>
      </c>
      <c r="K3" s="76">
        <v>15.215148856580285</v>
      </c>
      <c r="L3" s="76">
        <v>22.185396975049514</v>
      </c>
      <c r="M3" s="76">
        <v>26.547297265269208</v>
      </c>
      <c r="N3" s="62">
        <v>-2.1</v>
      </c>
      <c r="O3" s="62">
        <v>-33.1</v>
      </c>
      <c r="P3" s="62">
        <v>-44.9</v>
      </c>
      <c r="Q3" s="119">
        <v>-41.6</v>
      </c>
      <c r="R3" s="133">
        <v>-20.461513630989771</v>
      </c>
      <c r="S3" s="133">
        <v>33.673022107830064</v>
      </c>
      <c r="T3" s="133">
        <v>33.787482631983266</v>
      </c>
      <c r="U3" s="26">
        <v>32.402566450126272</v>
      </c>
      <c r="V3" s="26">
        <v>30.075854207867792</v>
      </c>
      <c r="W3" s="26">
        <v>30.535894000861873</v>
      </c>
      <c r="X3" s="26">
        <v>67.06025622832837</v>
      </c>
      <c r="Y3" s="26">
        <v>75.870253631431751</v>
      </c>
      <c r="Z3" s="26">
        <v>72.428777431293412</v>
      </c>
    </row>
    <row r="4" spans="1:26">
      <c r="A4" s="39" t="s">
        <v>643</v>
      </c>
      <c r="B4" s="76">
        <v>19.7</v>
      </c>
      <c r="C4" s="76">
        <v>16.899999999999999</v>
      </c>
      <c r="D4" s="76">
        <v>24.1</v>
      </c>
      <c r="E4" s="76">
        <v>33.9</v>
      </c>
      <c r="F4" s="76">
        <v>29.3</v>
      </c>
      <c r="G4" s="76">
        <v>20.7</v>
      </c>
      <c r="H4" s="76">
        <v>9.6</v>
      </c>
      <c r="I4" s="76">
        <v>2.5</v>
      </c>
      <c r="J4" s="76">
        <v>4.885936439356442E-2</v>
      </c>
      <c r="K4" s="76">
        <v>4.6014915669328644</v>
      </c>
      <c r="L4" s="76">
        <v>12.782216599571555</v>
      </c>
      <c r="M4" s="76">
        <v>24.054564285510537</v>
      </c>
      <c r="N4" s="62">
        <v>-6.8</v>
      </c>
      <c r="O4" s="62">
        <v>-33.700000000000003</v>
      </c>
      <c r="P4" s="62">
        <v>-32.799999999999997</v>
      </c>
      <c r="Q4" s="119">
        <v>-43</v>
      </c>
      <c r="R4" s="133">
        <v>-18.486193277358581</v>
      </c>
      <c r="S4" s="133">
        <v>27.909513829341819</v>
      </c>
      <c r="T4" s="133">
        <v>13.316317467826551</v>
      </c>
      <c r="U4" s="26">
        <v>30.374010672645795</v>
      </c>
      <c r="V4" s="26">
        <v>27.400154270897701</v>
      </c>
      <c r="W4" s="26">
        <v>24.86680851613896</v>
      </c>
      <c r="X4" s="26">
        <v>45.194070106966848</v>
      </c>
      <c r="Y4" s="26">
        <v>37.698557275563616</v>
      </c>
      <c r="Z4" s="26">
        <v>49.076431127983369</v>
      </c>
    </row>
    <row r="5" spans="1:26">
      <c r="N5" s="26"/>
      <c r="O5" s="26"/>
      <c r="P5" s="26"/>
      <c r="Q5" s="26"/>
      <c r="R5" s="26"/>
      <c r="S5" s="26"/>
      <c r="T5" s="26"/>
      <c r="U5" s="26"/>
      <c r="V5" s="26"/>
      <c r="W5" s="26"/>
      <c r="X5" s="26"/>
      <c r="Y5" s="26"/>
      <c r="Z5" s="26"/>
    </row>
  </sheetData>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BA21"/>
  <sheetViews>
    <sheetView workbookViewId="0"/>
  </sheetViews>
  <sheetFormatPr defaultColWidth="8.88671875" defaultRowHeight="16.5"/>
  <cols>
    <col min="1" max="1" width="20.44140625" style="2" customWidth="1"/>
    <col min="2" max="9" width="0" style="2" hidden="1" customWidth="1"/>
    <col min="10" max="16384" width="8.88671875" style="2"/>
  </cols>
  <sheetData>
    <row r="1" spans="1:53">
      <c r="A1" s="67" t="s">
        <v>906</v>
      </c>
      <c r="B1" s="53" t="s">
        <v>105</v>
      </c>
      <c r="C1" s="53" t="s">
        <v>87</v>
      </c>
      <c r="D1" s="53" t="s">
        <v>84</v>
      </c>
      <c r="E1" s="53" t="s">
        <v>85</v>
      </c>
      <c r="F1" s="53" t="s">
        <v>106</v>
      </c>
      <c r="G1" s="53" t="s">
        <v>87</v>
      </c>
      <c r="H1" s="53" t="s">
        <v>84</v>
      </c>
      <c r="I1" s="53" t="s">
        <v>85</v>
      </c>
      <c r="J1" s="53" t="s">
        <v>107</v>
      </c>
      <c r="K1" s="53" t="s">
        <v>87</v>
      </c>
      <c r="L1" s="53" t="s">
        <v>84</v>
      </c>
      <c r="M1" s="53" t="s">
        <v>85</v>
      </c>
      <c r="N1" s="53" t="s">
        <v>108</v>
      </c>
      <c r="O1" s="53" t="s">
        <v>87</v>
      </c>
      <c r="P1" s="53" t="s">
        <v>84</v>
      </c>
      <c r="Q1" s="53" t="s">
        <v>85</v>
      </c>
      <c r="R1" s="53" t="s">
        <v>109</v>
      </c>
      <c r="S1" s="53" t="s">
        <v>87</v>
      </c>
      <c r="T1" s="53" t="s">
        <v>84</v>
      </c>
      <c r="U1" s="53" t="s">
        <v>85</v>
      </c>
      <c r="V1" s="53" t="s">
        <v>110</v>
      </c>
      <c r="W1" s="53" t="s">
        <v>87</v>
      </c>
      <c r="X1" s="53" t="s">
        <v>84</v>
      </c>
      <c r="Y1" s="53" t="s">
        <v>85</v>
      </c>
      <c r="Z1" s="53" t="s">
        <v>111</v>
      </c>
      <c r="AA1" s="94" t="s">
        <v>87</v>
      </c>
      <c r="AB1" s="18" t="s">
        <v>84</v>
      </c>
      <c r="AC1" s="94" t="s">
        <v>85</v>
      </c>
      <c r="AD1" s="94" t="s">
        <v>112</v>
      </c>
      <c r="AX1" s="53" t="s">
        <v>152</v>
      </c>
      <c r="AY1" s="2" t="s">
        <v>153</v>
      </c>
    </row>
    <row r="2" spans="1:53">
      <c r="A2" s="94" t="s">
        <v>598</v>
      </c>
      <c r="B2" s="123">
        <v>-2</v>
      </c>
      <c r="C2" s="123">
        <v>0.2</v>
      </c>
      <c r="D2" s="123">
        <v>-0.1</v>
      </c>
      <c r="E2" s="123">
        <v>-0.7</v>
      </c>
      <c r="F2" s="62">
        <v>-2</v>
      </c>
      <c r="G2" s="62">
        <v>0.2</v>
      </c>
      <c r="H2" s="62">
        <v>-0.1</v>
      </c>
      <c r="I2" s="62">
        <v>-0.7</v>
      </c>
      <c r="J2" s="62">
        <v>-1.7</v>
      </c>
      <c r="K2" s="62">
        <v>-0.4</v>
      </c>
      <c r="L2" s="62">
        <v>-0.8</v>
      </c>
      <c r="M2" s="62">
        <v>0.4</v>
      </c>
      <c r="N2" s="182">
        <v>-1</v>
      </c>
      <c r="O2" s="182">
        <v>-2</v>
      </c>
      <c r="P2" s="182">
        <v>3.1</v>
      </c>
      <c r="Q2" s="182">
        <v>1.5</v>
      </c>
      <c r="R2" s="182">
        <v>-0.7</v>
      </c>
      <c r="S2" s="182">
        <v>4.2</v>
      </c>
      <c r="T2" s="182">
        <v>-0.2</v>
      </c>
      <c r="U2" s="182">
        <v>-0.2</v>
      </c>
      <c r="V2" s="182">
        <v>1</v>
      </c>
      <c r="W2" s="153">
        <v>0</v>
      </c>
      <c r="X2" s="153">
        <v>-1.9</v>
      </c>
      <c r="Y2" s="153">
        <v>0.2</v>
      </c>
      <c r="Z2" s="153">
        <v>-0.2</v>
      </c>
      <c r="AA2" s="153">
        <v>-0.8</v>
      </c>
      <c r="AB2" s="90">
        <v>0.20399999999999999</v>
      </c>
      <c r="AC2" s="153">
        <v>1.7</v>
      </c>
      <c r="AD2" s="153">
        <v>-0.8</v>
      </c>
      <c r="AF2" s="182"/>
      <c r="AG2" s="182"/>
      <c r="AH2" s="182"/>
      <c r="AX2" s="90">
        <f>AZ2-Z2-AA2-AB2</f>
        <v>2.0959999999999996</v>
      </c>
      <c r="AY2" s="90">
        <f>BA2-Z2-AA2-AB2</f>
        <v>1.3960000000000001</v>
      </c>
      <c r="AZ2" s="153">
        <v>1.3</v>
      </c>
      <c r="BA2" s="182">
        <v>0.6</v>
      </c>
    </row>
    <row r="3" spans="1:53">
      <c r="A3" s="94" t="s">
        <v>644</v>
      </c>
      <c r="B3" s="123">
        <v>-0.4</v>
      </c>
      <c r="C3" s="123">
        <v>0.9</v>
      </c>
      <c r="D3" s="123">
        <v>0.3</v>
      </c>
      <c r="E3" s="123">
        <v>-0.1</v>
      </c>
      <c r="F3" s="62">
        <v>-0.4</v>
      </c>
      <c r="G3" s="62">
        <v>0.9</v>
      </c>
      <c r="H3" s="62">
        <v>0.3</v>
      </c>
      <c r="I3" s="62">
        <v>-0.1</v>
      </c>
      <c r="J3" s="62">
        <v>0</v>
      </c>
      <c r="K3" s="62">
        <v>0.2</v>
      </c>
      <c r="L3" s="62">
        <v>-1</v>
      </c>
      <c r="M3" s="62">
        <v>-2</v>
      </c>
      <c r="N3" s="182">
        <v>2.9</v>
      </c>
      <c r="O3" s="182">
        <v>-2.1</v>
      </c>
      <c r="P3" s="182">
        <v>-0.5</v>
      </c>
      <c r="Q3" s="182">
        <v>-0.1</v>
      </c>
      <c r="R3" s="153">
        <v>0.8</v>
      </c>
      <c r="S3" s="153">
        <v>-0.5</v>
      </c>
      <c r="T3" s="153">
        <v>1</v>
      </c>
      <c r="U3" s="153">
        <v>-0.7</v>
      </c>
      <c r="V3" s="153">
        <v>1.2</v>
      </c>
      <c r="W3" s="153">
        <v>-0.3</v>
      </c>
      <c r="X3" s="153">
        <v>-0.6</v>
      </c>
      <c r="Y3" s="153">
        <v>-0.1</v>
      </c>
      <c r="Z3" s="153">
        <v>0.1</v>
      </c>
      <c r="AA3" s="153">
        <v>-0.1</v>
      </c>
      <c r="AB3" s="2">
        <v>0.3</v>
      </c>
      <c r="AC3" s="153">
        <v>0.2</v>
      </c>
      <c r="AD3" s="153">
        <v>0.1</v>
      </c>
      <c r="AX3" s="90">
        <f>AZ3-Z3-AA3-AB3</f>
        <v>-0.5</v>
      </c>
      <c r="AY3" s="90">
        <f>BA3-Z3-AA3-AB3</f>
        <v>-1</v>
      </c>
      <c r="AZ3" s="119">
        <v>-0.2</v>
      </c>
      <c r="BA3" s="182">
        <v>-0.7</v>
      </c>
    </row>
    <row r="4" spans="1:53">
      <c r="A4" s="94" t="s">
        <v>645</v>
      </c>
      <c r="B4" s="123">
        <v>-1.7</v>
      </c>
      <c r="C4" s="123">
        <v>-0.6</v>
      </c>
      <c r="D4" s="123">
        <v>-0.3</v>
      </c>
      <c r="E4" s="123">
        <v>-0.6</v>
      </c>
      <c r="F4" s="123">
        <v>-1.7</v>
      </c>
      <c r="G4" s="123">
        <v>-0.6</v>
      </c>
      <c r="H4" s="123">
        <v>-0.3</v>
      </c>
      <c r="I4" s="123">
        <v>-0.6</v>
      </c>
      <c r="J4" s="123">
        <v>-1.7</v>
      </c>
      <c r="K4" s="123">
        <v>-0.6</v>
      </c>
      <c r="L4" s="123">
        <v>0.2</v>
      </c>
      <c r="M4" s="123">
        <v>2.4</v>
      </c>
      <c r="N4" s="182">
        <v>-3.9</v>
      </c>
      <c r="O4" s="182">
        <v>0</v>
      </c>
      <c r="P4" s="182">
        <v>3.6</v>
      </c>
      <c r="Q4" s="182">
        <v>1.6</v>
      </c>
      <c r="R4" s="182">
        <v>-1.2</v>
      </c>
      <c r="S4" s="182">
        <v>5.6</v>
      </c>
      <c r="T4" s="182">
        <v>-0.8</v>
      </c>
      <c r="U4" s="182">
        <v>0.1</v>
      </c>
      <c r="V4" s="182">
        <v>0.7</v>
      </c>
      <c r="W4" s="153">
        <v>0.1</v>
      </c>
      <c r="X4" s="153">
        <v>-2</v>
      </c>
      <c r="Y4" s="153">
        <v>0.3</v>
      </c>
      <c r="Z4" s="153">
        <v>-0.3</v>
      </c>
      <c r="AA4" s="153">
        <v>-0.95</v>
      </c>
      <c r="AB4" s="90">
        <v>0.1</v>
      </c>
      <c r="AC4" s="153">
        <v>2</v>
      </c>
      <c r="AD4" s="153">
        <v>-1</v>
      </c>
      <c r="AX4" s="90">
        <f>AZ4-Z4-AA4-AB4</f>
        <v>1.4499999999999997</v>
      </c>
      <c r="AY4" s="90">
        <f>BA4-Z4-AA4-AB4</f>
        <v>1.1499999999999999</v>
      </c>
      <c r="AZ4" s="119">
        <v>0.3</v>
      </c>
      <c r="BA4" s="182">
        <v>0</v>
      </c>
    </row>
    <row r="7" spans="1:53">
      <c r="AC7" s="182"/>
      <c r="AD7" s="182"/>
      <c r="AE7" s="182"/>
    </row>
    <row r="9" spans="1:53">
      <c r="U9" s="110"/>
      <c r="V9" s="110"/>
      <c r="W9" s="110"/>
      <c r="Z9" s="110"/>
      <c r="AA9" s="110"/>
      <c r="AB9" s="110"/>
    </row>
    <row r="10" spans="1:53">
      <c r="U10" s="110"/>
      <c r="V10" s="110"/>
      <c r="W10" s="110"/>
      <c r="Z10" s="110"/>
      <c r="AA10" s="110"/>
      <c r="AB10" s="110"/>
    </row>
    <row r="11" spans="1:53">
      <c r="U11" s="110"/>
      <c r="V11" s="110"/>
      <c r="W11" s="110"/>
      <c r="Z11" s="110"/>
      <c r="AA11" s="110"/>
      <c r="AB11" s="110"/>
    </row>
    <row r="12" spans="1:53">
      <c r="U12" s="110"/>
      <c r="V12" s="110"/>
      <c r="W12" s="110"/>
      <c r="Z12" s="110"/>
      <c r="AA12" s="110"/>
      <c r="AB12" s="110"/>
    </row>
    <row r="21" spans="3:3">
      <c r="C21" s="16"/>
    </row>
  </sheetData>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S19"/>
  <sheetViews>
    <sheetView zoomScaleNormal="100" workbookViewId="0"/>
  </sheetViews>
  <sheetFormatPr defaultColWidth="8.88671875" defaultRowHeight="16.5"/>
  <cols>
    <col min="1" max="1" width="29.44140625" style="16" customWidth="1"/>
    <col min="2" max="2" width="11.88671875" style="16" customWidth="1"/>
    <col min="3" max="3" width="8.88671875" style="16" customWidth="1"/>
    <col min="4" max="16384" width="8.88671875" style="16"/>
  </cols>
  <sheetData>
    <row r="1" spans="1:19">
      <c r="A1" s="67" t="s">
        <v>906</v>
      </c>
      <c r="B1" s="18" t="s">
        <v>108</v>
      </c>
      <c r="C1" s="18" t="s">
        <v>87</v>
      </c>
      <c r="D1" s="18" t="s">
        <v>84</v>
      </c>
      <c r="E1" s="18" t="s">
        <v>85</v>
      </c>
      <c r="F1" s="18" t="s">
        <v>109</v>
      </c>
      <c r="G1" s="18" t="s">
        <v>150</v>
      </c>
      <c r="H1" s="18" t="s">
        <v>84</v>
      </c>
      <c r="I1" s="18" t="s">
        <v>85</v>
      </c>
      <c r="J1" s="18" t="s">
        <v>110</v>
      </c>
      <c r="K1" s="18" t="s">
        <v>150</v>
      </c>
      <c r="L1" s="18" t="s">
        <v>84</v>
      </c>
      <c r="M1" s="18" t="s">
        <v>85</v>
      </c>
      <c r="N1" s="18" t="s">
        <v>111</v>
      </c>
      <c r="O1" s="93" t="s">
        <v>150</v>
      </c>
      <c r="P1" s="18" t="s">
        <v>84</v>
      </c>
      <c r="Q1" s="93" t="s">
        <v>85</v>
      </c>
      <c r="R1" s="93" t="s">
        <v>112</v>
      </c>
    </row>
    <row r="2" spans="1:19">
      <c r="A2" s="40" t="s">
        <v>646</v>
      </c>
      <c r="B2" s="42">
        <v>330.9</v>
      </c>
      <c r="C2" s="42">
        <f>779.7-B2</f>
        <v>448.80000000000007</v>
      </c>
      <c r="D2" s="42">
        <f>1180.8-C2-B2</f>
        <v>401.09999999999991</v>
      </c>
      <c r="E2" s="42">
        <v>427.8</v>
      </c>
      <c r="F2" s="42">
        <f>381.9</f>
        <v>381.9</v>
      </c>
      <c r="G2" s="42">
        <f>735.7-F2</f>
        <v>353.80000000000007</v>
      </c>
      <c r="H2" s="42">
        <f>1106.3-G2-F2</f>
        <v>370.59999999999991</v>
      </c>
      <c r="I2" s="42">
        <v>502.2</v>
      </c>
      <c r="J2" s="42">
        <v>362.1</v>
      </c>
      <c r="K2" s="4">
        <v>453</v>
      </c>
      <c r="L2" s="4">
        <v>423.9</v>
      </c>
      <c r="M2" s="4">
        <v>505.20000000000016</v>
      </c>
      <c r="N2" s="42">
        <v>440.5</v>
      </c>
      <c r="O2" s="152">
        <v>572.29999999999995</v>
      </c>
      <c r="P2" s="152">
        <v>532.5</v>
      </c>
      <c r="Q2" s="152">
        <v>587.62710000000004</v>
      </c>
      <c r="R2" s="152">
        <v>502.2</v>
      </c>
      <c r="S2" s="183"/>
    </row>
    <row r="3" spans="1:19">
      <c r="A3" s="40" t="s">
        <v>647</v>
      </c>
      <c r="B3" s="42">
        <v>290.5</v>
      </c>
      <c r="C3" s="42">
        <f>646.1-B3</f>
        <v>355.6</v>
      </c>
      <c r="D3" s="42">
        <f>1071.9-C3-B3</f>
        <v>425.80000000000007</v>
      </c>
      <c r="E3" s="42">
        <v>589</v>
      </c>
      <c r="F3" s="42">
        <v>335.6</v>
      </c>
      <c r="G3" s="42">
        <f>773.1-F3</f>
        <v>437.5</v>
      </c>
      <c r="H3" s="42">
        <f>1246.7-G3-F3</f>
        <v>473.6</v>
      </c>
      <c r="I3" s="42">
        <v>678</v>
      </c>
      <c r="J3" s="42">
        <v>412.7</v>
      </c>
      <c r="K3" s="4">
        <v>473.59999999999997</v>
      </c>
      <c r="L3" s="4">
        <v>496.7000000000001</v>
      </c>
      <c r="M3" s="4">
        <v>662.7</v>
      </c>
      <c r="N3" s="42">
        <v>400.5</v>
      </c>
      <c r="O3" s="152">
        <v>527</v>
      </c>
      <c r="P3" s="152">
        <v>560.6</v>
      </c>
      <c r="Q3" s="152">
        <v>834.26110000000006</v>
      </c>
      <c r="R3" s="152">
        <v>427.1</v>
      </c>
      <c r="S3" s="183"/>
    </row>
    <row r="4" spans="1:19">
      <c r="A4" s="18" t="s">
        <v>648</v>
      </c>
      <c r="B4" s="42">
        <f t="shared" ref="B4:K4" si="0">B2-B3</f>
        <v>40.399999999999977</v>
      </c>
      <c r="C4" s="42">
        <f t="shared" si="0"/>
        <v>93.200000000000045</v>
      </c>
      <c r="D4" s="42">
        <f t="shared" si="0"/>
        <v>-24.700000000000159</v>
      </c>
      <c r="E4" s="42">
        <f t="shared" si="0"/>
        <v>-161.19999999999999</v>
      </c>
      <c r="F4" s="42">
        <f t="shared" si="0"/>
        <v>46.299999999999955</v>
      </c>
      <c r="G4" s="42">
        <f t="shared" si="0"/>
        <v>-83.699999999999932</v>
      </c>
      <c r="H4" s="42">
        <f t="shared" si="0"/>
        <v>-103.00000000000011</v>
      </c>
      <c r="I4" s="42">
        <f t="shared" si="0"/>
        <v>-175.8</v>
      </c>
      <c r="J4" s="42">
        <f t="shared" si="0"/>
        <v>-50.599999999999966</v>
      </c>
      <c r="K4" s="4">
        <f t="shared" si="0"/>
        <v>-20.599999999999966</v>
      </c>
      <c r="L4" s="4">
        <v>-72.800000000000125</v>
      </c>
      <c r="M4" s="4">
        <v>-157.49999999999989</v>
      </c>
      <c r="N4" s="42">
        <f>N2-N3</f>
        <v>40</v>
      </c>
      <c r="O4" s="62">
        <v>45.3</v>
      </c>
      <c r="P4" s="62">
        <v>-28.1</v>
      </c>
      <c r="Q4" s="62">
        <v>-246.63399999999999</v>
      </c>
      <c r="R4" s="152">
        <v>75.099999999999994</v>
      </c>
    </row>
    <row r="5" spans="1:19">
      <c r="B5"/>
      <c r="C5"/>
      <c r="D5"/>
      <c r="E5"/>
      <c r="F5"/>
      <c r="G5"/>
    </row>
    <row r="19" spans="3:3">
      <c r="C19" s="2"/>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9"/>
  <sheetViews>
    <sheetView zoomScale="130" zoomScaleNormal="130" workbookViewId="0"/>
  </sheetViews>
  <sheetFormatPr defaultColWidth="8.88671875" defaultRowHeight="14.25"/>
  <cols>
    <col min="1" max="1" width="8.88671875" style="24"/>
    <col min="2" max="2" width="10.6640625" style="58" customWidth="1"/>
    <col min="3" max="3" width="10.109375" style="58" customWidth="1"/>
    <col min="4" max="16384" width="8.88671875" style="58"/>
  </cols>
  <sheetData>
    <row r="1" spans="1:4" s="19" customFormat="1">
      <c r="A1" s="33" t="s">
        <v>906</v>
      </c>
      <c r="B1" s="19" t="s">
        <v>547</v>
      </c>
      <c r="C1" s="19" t="s">
        <v>545</v>
      </c>
      <c r="D1" s="19" t="s">
        <v>555</v>
      </c>
    </row>
    <row r="2" spans="1:4" hidden="1">
      <c r="A2" s="166">
        <v>2018</v>
      </c>
      <c r="B2" s="165">
        <v>2.9</v>
      </c>
      <c r="C2" s="165">
        <v>2.9</v>
      </c>
      <c r="D2" s="100">
        <f t="shared" ref="D2:D9" si="0">C2-B2</f>
        <v>0</v>
      </c>
    </row>
    <row r="3" spans="1:4" hidden="1">
      <c r="A3" s="166">
        <v>2019</v>
      </c>
      <c r="B3" s="165">
        <v>2.2999999999999998</v>
      </c>
      <c r="C3" s="165">
        <v>2.2999999999999998</v>
      </c>
      <c r="D3" s="100">
        <f t="shared" si="0"/>
        <v>0</v>
      </c>
    </row>
    <row r="4" spans="1:4">
      <c r="A4" s="166">
        <v>2020</v>
      </c>
      <c r="B4" s="165">
        <v>-2.7</v>
      </c>
      <c r="C4" s="165">
        <v>-2.7</v>
      </c>
      <c r="D4" s="100">
        <f t="shared" si="0"/>
        <v>0</v>
      </c>
    </row>
    <row r="5" spans="1:4">
      <c r="A5" s="166">
        <v>2021</v>
      </c>
      <c r="B5" s="165">
        <v>6.1</v>
      </c>
      <c r="C5" s="165">
        <v>6.1</v>
      </c>
      <c r="D5" s="100">
        <f t="shared" si="0"/>
        <v>0</v>
      </c>
    </row>
    <row r="6" spans="1:4">
      <c r="A6" s="166">
        <v>2022</v>
      </c>
      <c r="B6" s="165">
        <v>2.1</v>
      </c>
      <c r="C6" s="165">
        <v>2.1</v>
      </c>
      <c r="D6" s="100">
        <f t="shared" si="0"/>
        <v>0</v>
      </c>
    </row>
    <row r="7" spans="1:4">
      <c r="A7" s="166">
        <v>2023</v>
      </c>
      <c r="B7" s="165">
        <v>1.6</v>
      </c>
      <c r="C7" s="165">
        <v>1.4</v>
      </c>
      <c r="D7" s="100">
        <f t="shared" si="0"/>
        <v>-0.20000000000000018</v>
      </c>
    </row>
    <row r="8" spans="1:4">
      <c r="A8" s="19">
        <v>2024</v>
      </c>
      <c r="B8" s="100">
        <v>2.2999999999999998</v>
      </c>
      <c r="C8" s="100">
        <v>1.8</v>
      </c>
      <c r="D8" s="59">
        <f t="shared" si="0"/>
        <v>-0.49999999999999978</v>
      </c>
    </row>
    <row r="9" spans="1:4">
      <c r="A9" s="24">
        <v>2025</v>
      </c>
      <c r="B9" s="58">
        <v>2.4</v>
      </c>
      <c r="C9" s="58">
        <v>2.7</v>
      </c>
      <c r="D9" s="58">
        <f t="shared" si="0"/>
        <v>0.30000000000000027</v>
      </c>
    </row>
  </sheetData>
  <hyperlinks>
    <hyperlink ref="A1" location="Ցանկ!A1" display="Ցանկ!A1" xr:uid="{00000000-0004-0000-0300-000000000000}"/>
  </hyperlink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N32"/>
  <sheetViews>
    <sheetView zoomScale="109" zoomScaleNormal="85" workbookViewId="0"/>
  </sheetViews>
  <sheetFormatPr defaultColWidth="8.88671875" defaultRowHeight="14.25"/>
  <cols>
    <col min="1" max="5" width="8.88671875" style="18"/>
    <col min="6" max="6" width="9.88671875" style="18" customWidth="1"/>
    <col min="7" max="7" width="10.44140625" style="18" customWidth="1"/>
    <col min="8" max="16384" width="8.88671875" style="18"/>
  </cols>
  <sheetData>
    <row r="1" spans="1:14">
      <c r="A1" s="67" t="s">
        <v>906</v>
      </c>
      <c r="B1" s="18" t="s">
        <v>649</v>
      </c>
      <c r="C1" s="18" t="s">
        <v>650</v>
      </c>
      <c r="D1" s="18" t="s">
        <v>651</v>
      </c>
      <c r="E1" s="18" t="s">
        <v>652</v>
      </c>
      <c r="F1" s="18" t="s">
        <v>653</v>
      </c>
      <c r="G1" s="18" t="s">
        <v>654</v>
      </c>
    </row>
    <row r="2" spans="1:14">
      <c r="A2" s="18" t="s">
        <v>106</v>
      </c>
      <c r="B2" s="28">
        <v>0.12839770774795325</v>
      </c>
      <c r="C2" s="28">
        <v>-4.8966580168330866E-2</v>
      </c>
      <c r="D2" s="28">
        <v>-9.6242633502967301E-2</v>
      </c>
      <c r="E2" s="28">
        <v>6.7183219153435794E-2</v>
      </c>
      <c r="F2" s="28">
        <v>7.2291653784358534E-2</v>
      </c>
      <c r="G2" s="28">
        <v>7.229165378435852E-2</v>
      </c>
      <c r="J2" s="43"/>
    </row>
    <row r="3" spans="1:14">
      <c r="A3" s="18" t="s">
        <v>87</v>
      </c>
      <c r="B3" s="28">
        <v>4.634175698770733E-2</v>
      </c>
      <c r="C3" s="28">
        <v>-5.0838350125996926E-2</v>
      </c>
      <c r="D3" s="28">
        <v>-0.1166450033631638</v>
      </c>
      <c r="E3" s="28">
        <v>0.13258600918992428</v>
      </c>
      <c r="F3" s="28">
        <v>6.6942437930590071E-2</v>
      </c>
      <c r="G3" s="28">
        <v>6.6942437930590015E-2</v>
      </c>
      <c r="J3" s="31"/>
    </row>
    <row r="4" spans="1:14">
      <c r="A4" s="18" t="s">
        <v>84</v>
      </c>
      <c r="B4" s="28">
        <v>0.11804708450930775</v>
      </c>
      <c r="C4" s="28">
        <v>-0.13368221622625087</v>
      </c>
      <c r="D4" s="28">
        <v>8.1522972307270999E-2</v>
      </c>
      <c r="E4" s="28">
        <v>0.10797510530664624</v>
      </c>
      <c r="F4" s="28">
        <v>4.4478240742990005E-2</v>
      </c>
      <c r="G4" s="28">
        <v>4.4478240742990068E-2</v>
      </c>
      <c r="J4" s="31"/>
    </row>
    <row r="5" spans="1:14">
      <c r="A5" s="18" t="s">
        <v>85</v>
      </c>
      <c r="B5" s="28">
        <v>0.16973808465446966</v>
      </c>
      <c r="C5" s="28">
        <v>6.9095462595243337E-2</v>
      </c>
      <c r="D5" s="28">
        <v>0.12367674115450371</v>
      </c>
      <c r="E5" s="28">
        <v>0.11010105913929408</v>
      </c>
      <c r="F5" s="28">
        <v>0.11375333959117273</v>
      </c>
      <c r="G5" s="28">
        <v>0.1137533395911727</v>
      </c>
      <c r="J5" s="31"/>
    </row>
    <row r="6" spans="1:14">
      <c r="A6" s="18" t="s">
        <v>107</v>
      </c>
      <c r="B6" s="28">
        <v>7.664765689084789E-2</v>
      </c>
      <c r="C6" s="28">
        <v>1.6409946851915436E-2</v>
      </c>
      <c r="D6" s="28">
        <v>0.13432604285641075</v>
      </c>
      <c r="E6" s="28">
        <v>0.1144169159088841</v>
      </c>
      <c r="F6" s="28">
        <v>0.10228546671255589</v>
      </c>
      <c r="G6" s="28">
        <v>9.919840233482248E-2</v>
      </c>
      <c r="J6" s="31"/>
    </row>
    <row r="7" spans="1:14">
      <c r="A7" s="18" t="s">
        <v>87</v>
      </c>
      <c r="B7" s="28">
        <v>7.9845292258440559E-2</v>
      </c>
      <c r="C7" s="28">
        <v>9.7288072632695732E-2</v>
      </c>
      <c r="D7" s="28">
        <v>5.9005536544750187E-2</v>
      </c>
      <c r="E7" s="28">
        <v>7.9380358367754131E-2</v>
      </c>
      <c r="F7" s="28">
        <v>7.546517914808093E-2</v>
      </c>
      <c r="G7" s="28">
        <v>7.3930273247839726E-2</v>
      </c>
      <c r="J7" s="31"/>
    </row>
    <row r="8" spans="1:14">
      <c r="A8" s="18" t="s">
        <v>84</v>
      </c>
      <c r="B8" s="28">
        <v>3.8806764995171078E-2</v>
      </c>
      <c r="C8" s="28">
        <v>-9.225158235668203E-2</v>
      </c>
      <c r="D8" s="28">
        <v>-1.5317593911484977E-2</v>
      </c>
      <c r="E8" s="28">
        <v>7.4381345304877014E-2</v>
      </c>
      <c r="F8" s="28">
        <v>2.8415118230181502E-2</v>
      </c>
      <c r="G8" s="28">
        <v>2.8283338650311407E-2</v>
      </c>
      <c r="J8" s="31"/>
    </row>
    <row r="9" spans="1:14">
      <c r="A9" s="18" t="s">
        <v>85</v>
      </c>
      <c r="B9" s="28">
        <v>1.4337195495207596E-2</v>
      </c>
      <c r="C9" s="28">
        <v>-0.11947235939951355</v>
      </c>
      <c r="D9" s="28">
        <v>-3.8407443503015767E-2</v>
      </c>
      <c r="E9" s="28">
        <v>9.9873242927743314E-2</v>
      </c>
      <c r="F9" s="28">
        <v>3.1100471777035121E-2</v>
      </c>
      <c r="G9" s="28">
        <v>3.2902572789460009E-2</v>
      </c>
    </row>
    <row r="10" spans="1:14">
      <c r="A10" s="18" t="s">
        <v>108</v>
      </c>
      <c r="B10" s="28">
        <v>2.6668776924209395E-2</v>
      </c>
      <c r="C10" s="28">
        <v>-1.7874262852139253E-2</v>
      </c>
      <c r="D10" s="28">
        <v>0.11811992637329766</v>
      </c>
      <c r="E10" s="28">
        <v>0.11032298747064601</v>
      </c>
      <c r="F10" s="28">
        <v>7.4725453065693781E-2</v>
      </c>
      <c r="G10" s="28">
        <v>7.6047802338609929E-2</v>
      </c>
    </row>
    <row r="11" spans="1:14">
      <c r="A11" s="18" t="s">
        <v>87</v>
      </c>
      <c r="B11" s="28">
        <v>0.12017602696642044</v>
      </c>
      <c r="C11" s="28">
        <v>-0.1181850630355126</v>
      </c>
      <c r="D11" s="28">
        <v>3.2402862890425863E-2</v>
      </c>
      <c r="E11" s="28">
        <v>9.8625829183945232E-2</v>
      </c>
      <c r="F11" s="28">
        <v>6.8935408234034989E-2</v>
      </c>
      <c r="G11" s="28">
        <v>7.0528842343613438E-2</v>
      </c>
      <c r="J11" s="43"/>
      <c r="K11" s="43"/>
      <c r="L11" s="43"/>
      <c r="M11" s="43"/>
      <c r="N11" s="43"/>
    </row>
    <row r="12" spans="1:14">
      <c r="A12" s="18" t="s">
        <v>84</v>
      </c>
      <c r="B12" s="28">
        <v>0.145981957492789</v>
      </c>
      <c r="C12" s="28">
        <v>-3.7791194005548617E-2</v>
      </c>
      <c r="D12" s="28">
        <v>7.4025666810492788E-2</v>
      </c>
      <c r="E12" s="28">
        <v>0.1023453818221698</v>
      </c>
      <c r="F12" s="28">
        <v>8.2295685490677339E-2</v>
      </c>
      <c r="G12" s="28">
        <v>8.1409393278566278E-2</v>
      </c>
      <c r="J12" s="43"/>
      <c r="K12" s="43"/>
      <c r="L12" s="43"/>
      <c r="M12" s="43"/>
      <c r="N12" s="43"/>
    </row>
    <row r="13" spans="1:14">
      <c r="A13" s="18" t="s">
        <v>85</v>
      </c>
      <c r="B13" s="21">
        <v>0.17053430649444665</v>
      </c>
      <c r="C13" s="21">
        <v>-6.2222920749700421E-2</v>
      </c>
      <c r="D13" s="21">
        <v>6.3947992726460831E-2</v>
      </c>
      <c r="E13" s="21">
        <v>9.2833484546701192E-2</v>
      </c>
      <c r="F13" s="28">
        <v>7.5953279380527094E-2</v>
      </c>
      <c r="G13" s="28">
        <v>7.5848598756942345E-2</v>
      </c>
      <c r="J13" s="43"/>
      <c r="K13" s="43"/>
      <c r="L13" s="43"/>
      <c r="M13" s="43"/>
      <c r="N13" s="43"/>
    </row>
    <row r="14" spans="1:14">
      <c r="A14" s="18" t="s">
        <v>109</v>
      </c>
      <c r="B14" s="21">
        <v>2.4946165639588857E-2</v>
      </c>
      <c r="C14" s="21">
        <v>4.9360057896308263E-2</v>
      </c>
      <c r="D14" s="21">
        <v>-0.12169145192714879</v>
      </c>
      <c r="E14" s="21">
        <v>5.6622856417394021E-2</v>
      </c>
      <c r="F14" s="21">
        <v>4.2239161787994278E-2</v>
      </c>
      <c r="G14" s="21">
        <v>4.2239161787994278E-2</v>
      </c>
      <c r="N14" s="43"/>
    </row>
    <row r="15" spans="1:14">
      <c r="A15" s="18" t="s">
        <v>150</v>
      </c>
      <c r="B15" s="21">
        <v>-5.5054945622796794E-2</v>
      </c>
      <c r="C15" s="21">
        <v>3.6260959874354626E-3</v>
      </c>
      <c r="D15" s="21">
        <v>-0.39552478420760495</v>
      </c>
      <c r="E15" s="21">
        <v>-0.14061964593765539</v>
      </c>
      <c r="F15" s="21">
        <v>-0.13518767599253423</v>
      </c>
      <c r="G15" s="21">
        <v>-0.13518767599253423</v>
      </c>
      <c r="N15" s="43"/>
    </row>
    <row r="16" spans="1:14">
      <c r="A16" s="18" t="s">
        <v>84</v>
      </c>
      <c r="B16" s="21">
        <v>-2.5863643968696975E-2</v>
      </c>
      <c r="C16" s="21">
        <v>-3.6331829983578812E-2</v>
      </c>
      <c r="D16" s="21">
        <v>-6.7868736523559223E-2</v>
      </c>
      <c r="E16" s="21">
        <v>-0.11974869527486405</v>
      </c>
      <c r="F16" s="21">
        <v>-8.7223002805837099E-2</v>
      </c>
      <c r="G16" s="21">
        <v>-8.7223002805837099E-2</v>
      </c>
      <c r="N16" s="43"/>
    </row>
    <row r="17" spans="1:14">
      <c r="A17" s="18" t="s">
        <v>85</v>
      </c>
      <c r="B17" s="21">
        <v>-7.8487477392791046E-3</v>
      </c>
      <c r="C17" s="21">
        <v>-8.6492727313154633E-2</v>
      </c>
      <c r="D17" s="21">
        <v>0.14234401105549138</v>
      </c>
      <c r="E17" s="21">
        <v>-0.14603136656797033</v>
      </c>
      <c r="F17" s="21">
        <v>-8.6556556762473494E-2</v>
      </c>
      <c r="G17" s="21">
        <v>-8.6556556762473494E-2</v>
      </c>
      <c r="N17" s="43"/>
    </row>
    <row r="18" spans="1:14">
      <c r="A18" s="18" t="s">
        <v>110</v>
      </c>
      <c r="B18" s="21">
        <v>-4.934445622998794E-2</v>
      </c>
      <c r="C18" s="21">
        <v>2.3229973861637346E-2</v>
      </c>
      <c r="D18" s="21">
        <v>4.8723234060217065E-2</v>
      </c>
      <c r="E18" s="21">
        <v>-3.5213100103965334E-2</v>
      </c>
      <c r="F18" s="21">
        <v>-1.6668086828911015E-2</v>
      </c>
      <c r="G18" s="21">
        <v>-1.6668086828911015E-2</v>
      </c>
      <c r="N18" s="43"/>
    </row>
    <row r="19" spans="1:14">
      <c r="A19" s="18" t="s">
        <v>150</v>
      </c>
      <c r="B19" s="21">
        <v>5.437317727649571E-2</v>
      </c>
      <c r="C19" s="21">
        <v>0.10659902948778438</v>
      </c>
      <c r="D19" s="21">
        <v>7.3985445375679582E-2</v>
      </c>
      <c r="E19" s="21">
        <v>0.1507038954920378</v>
      </c>
      <c r="F19" s="21">
        <v>9.0271842164419094E-2</v>
      </c>
      <c r="G19" s="21">
        <v>9.0271842164419094E-2</v>
      </c>
      <c r="N19" s="43"/>
    </row>
    <row r="20" spans="1:14" ht="16.5">
      <c r="A20" s="18" t="s">
        <v>84</v>
      </c>
      <c r="B20" s="21">
        <v>-1.8820237387589315E-2</v>
      </c>
      <c r="C20" s="21">
        <v>-6.3823487348990821E-2</v>
      </c>
      <c r="D20" s="21">
        <v>-1.3797214261493168E-2</v>
      </c>
      <c r="E20" s="21">
        <v>9.6292122338952166E-2</v>
      </c>
      <c r="F20" s="21">
        <v>2.308132649780717E-2</v>
      </c>
      <c r="G20" s="21">
        <v>2.308132649780717E-2</v>
      </c>
      <c r="H20" s="26"/>
      <c r="I20" s="50"/>
      <c r="J20" s="50"/>
      <c r="N20" s="43"/>
    </row>
    <row r="21" spans="1:14" ht="16.5">
      <c r="A21" s="18" t="s">
        <v>85</v>
      </c>
      <c r="B21" s="21">
        <v>0.13253630889212617</v>
      </c>
      <c r="C21" s="21">
        <v>8.8468306059151305E-3</v>
      </c>
      <c r="D21" s="21">
        <v>4.0875329574393361E-2</v>
      </c>
      <c r="E21" s="21">
        <v>0.1023106601496437</v>
      </c>
      <c r="F21" s="21">
        <v>0.1149206096603939</v>
      </c>
      <c r="G21" s="21">
        <v>0.1149206096603939</v>
      </c>
      <c r="H21" s="26"/>
      <c r="I21" s="50"/>
      <c r="J21" s="50"/>
      <c r="N21" s="43"/>
    </row>
    <row r="22" spans="1:14">
      <c r="A22" s="18" t="s">
        <v>111</v>
      </c>
      <c r="B22" s="21">
        <v>4.1705049083827814E-2</v>
      </c>
      <c r="C22" s="21">
        <v>-2.4800168061053115E-2</v>
      </c>
      <c r="D22" s="21">
        <v>0.10004309546879739</v>
      </c>
      <c r="E22" s="21">
        <v>0.11796603720347917</v>
      </c>
      <c r="F22" s="21">
        <v>8.7637147407980079E-2</v>
      </c>
      <c r="G22" s="21">
        <v>8.7637147407980079E-2</v>
      </c>
      <c r="H22" s="50"/>
      <c r="I22" s="50"/>
      <c r="J22" s="50"/>
      <c r="N22" s="43"/>
    </row>
    <row r="23" spans="1:14">
      <c r="A23" s="18" t="s">
        <v>150</v>
      </c>
      <c r="B23" s="21">
        <v>5.2328263350590591E-2</v>
      </c>
      <c r="C23" s="21">
        <v>-1.5378249994982411E-2</v>
      </c>
      <c r="D23" s="21">
        <v>0.30172780511766945</v>
      </c>
      <c r="E23" s="21">
        <v>0.20367317229333509</v>
      </c>
      <c r="F23" s="21">
        <v>0.13119373758915942</v>
      </c>
      <c r="G23" s="21">
        <v>0.13119373758915942</v>
      </c>
      <c r="H23" s="50"/>
      <c r="I23" s="50"/>
      <c r="J23" s="50"/>
    </row>
    <row r="24" spans="1:14">
      <c r="A24" s="18" t="s">
        <v>84</v>
      </c>
      <c r="B24" s="21">
        <v>0.10390129990425606</v>
      </c>
      <c r="C24" s="21">
        <v>-1.222605863166848E-3</v>
      </c>
      <c r="D24" s="21">
        <v>0.1984947820864052</v>
      </c>
      <c r="E24" s="21">
        <v>0.19219065460909263</v>
      </c>
      <c r="F24" s="21">
        <v>0.14799905515183781</v>
      </c>
      <c r="G24" s="21">
        <v>0.14799905515183781</v>
      </c>
      <c r="H24" s="50"/>
      <c r="I24" s="50"/>
      <c r="J24" s="50"/>
    </row>
    <row r="25" spans="1:14">
      <c r="A25" s="18" t="s">
        <v>85</v>
      </c>
      <c r="B25" s="21">
        <v>4.4073659648826292E-2</v>
      </c>
      <c r="C25" s="21">
        <v>-4.3659457307670376E-3</v>
      </c>
      <c r="D25" s="21">
        <v>0.16459378692026633</v>
      </c>
      <c r="E25" s="21">
        <v>0.20494716605668217</v>
      </c>
      <c r="F25" s="21">
        <v>0.12688318237403109</v>
      </c>
      <c r="G25" s="21">
        <v>0.12688318237403109</v>
      </c>
      <c r="H25" s="50"/>
      <c r="I25" s="50"/>
      <c r="J25" s="50"/>
    </row>
    <row r="26" spans="1:14">
      <c r="A26" s="18" t="s">
        <v>112</v>
      </c>
      <c r="B26" s="21">
        <v>3.8562827467870021E-2</v>
      </c>
      <c r="C26" s="21">
        <v>6.4085400785414493E-3</v>
      </c>
      <c r="D26" s="21">
        <v>0.15195492152738482</v>
      </c>
      <c r="E26" s="21">
        <v>0.15948610120958648</v>
      </c>
      <c r="F26" s="21">
        <v>0.1092024297295859</v>
      </c>
      <c r="G26" s="21">
        <v>0.12052853367149936</v>
      </c>
      <c r="H26" s="50"/>
      <c r="I26" s="50"/>
      <c r="J26" s="50"/>
    </row>
    <row r="27" spans="1:14">
      <c r="B27" s="57"/>
      <c r="C27" s="57"/>
      <c r="D27" s="57"/>
      <c r="E27" s="57"/>
      <c r="F27" s="57"/>
      <c r="G27" s="57"/>
      <c r="H27" s="50"/>
      <c r="I27" s="50"/>
      <c r="J27" s="50"/>
    </row>
    <row r="28" spans="1:14">
      <c r="B28" s="57"/>
      <c r="C28" s="57"/>
      <c r="D28" s="57"/>
      <c r="E28" s="57"/>
      <c r="F28" s="57"/>
      <c r="G28" s="57"/>
      <c r="H28" s="50"/>
      <c r="I28" s="50"/>
      <c r="J28" s="50"/>
    </row>
    <row r="29" spans="1:14">
      <c r="B29" s="57"/>
      <c r="C29" s="57"/>
      <c r="D29" s="57"/>
      <c r="E29" s="57"/>
      <c r="G29" s="50"/>
      <c r="H29" s="50"/>
      <c r="I29" s="50"/>
      <c r="J29" s="50"/>
    </row>
    <row r="30" spans="1:14">
      <c r="B30" s="57"/>
      <c r="C30" s="57"/>
      <c r="D30" s="57"/>
      <c r="E30" s="57"/>
      <c r="F30" s="57"/>
      <c r="G30" s="57"/>
      <c r="H30" s="50"/>
      <c r="I30" s="50"/>
      <c r="J30" s="50"/>
    </row>
    <row r="31" spans="1:14">
      <c r="B31" s="57"/>
      <c r="C31" s="57"/>
      <c r="D31" s="57"/>
      <c r="E31" s="57"/>
      <c r="F31" s="57"/>
      <c r="G31" s="57"/>
      <c r="H31" s="50"/>
      <c r="I31" s="50"/>
      <c r="J31" s="50"/>
    </row>
    <row r="32" spans="1:14">
      <c r="B32" s="57"/>
      <c r="C32" s="57"/>
      <c r="D32" s="57"/>
      <c r="E32" s="57"/>
      <c r="G32" s="50"/>
      <c r="H32" s="50"/>
      <c r="I32" s="50"/>
      <c r="J32" s="50"/>
    </row>
  </sheetData>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D8CD8-D46A-4593-8F61-49123DB01614}">
  <dimension ref="A1:K14"/>
  <sheetViews>
    <sheetView workbookViewId="0"/>
  </sheetViews>
  <sheetFormatPr defaultRowHeight="16.5"/>
  <sheetData>
    <row r="1" spans="1:11" ht="82.5">
      <c r="A1" t="s">
        <v>906</v>
      </c>
      <c r="B1" s="289" t="s">
        <v>655</v>
      </c>
      <c r="C1" s="289" t="s">
        <v>656</v>
      </c>
      <c r="D1" s="289" t="s">
        <v>657</v>
      </c>
      <c r="E1" s="289" t="s">
        <v>658</v>
      </c>
      <c r="F1" s="289"/>
      <c r="G1" s="289"/>
      <c r="H1" s="289"/>
      <c r="I1" s="289"/>
      <c r="J1" s="289"/>
      <c r="K1" s="289"/>
    </row>
    <row r="2" spans="1:11">
      <c r="A2" s="288">
        <v>2010</v>
      </c>
      <c r="B2">
        <v>100</v>
      </c>
      <c r="C2">
        <v>100</v>
      </c>
      <c r="D2">
        <v>100</v>
      </c>
      <c r="E2">
        <v>61.2</v>
      </c>
      <c r="G2" s="288"/>
    </row>
    <row r="3" spans="1:11">
      <c r="A3" s="288">
        <v>2011</v>
      </c>
      <c r="B3">
        <v>95.67309704146966</v>
      </c>
      <c r="C3">
        <v>98.469213421718052</v>
      </c>
      <c r="D3">
        <v>99.147823152210592</v>
      </c>
      <c r="E3">
        <v>63</v>
      </c>
      <c r="G3" s="288"/>
    </row>
    <row r="4" spans="1:11">
      <c r="A4" s="288">
        <v>2012</v>
      </c>
      <c r="B4">
        <v>94.606017491735386</v>
      </c>
      <c r="C4">
        <v>96.924759106129983</v>
      </c>
      <c r="D4">
        <v>98.953763077961526</v>
      </c>
      <c r="E4">
        <v>62.7</v>
      </c>
      <c r="G4" s="288"/>
    </row>
    <row r="5" spans="1:11">
      <c r="A5" s="288">
        <v>2013</v>
      </c>
      <c r="B5">
        <v>91.605640875423703</v>
      </c>
      <c r="C5">
        <v>94.88143237886969</v>
      </c>
      <c r="D5">
        <v>98.194397570030361</v>
      </c>
      <c r="E5">
        <v>63.4</v>
      </c>
      <c r="G5" s="288"/>
    </row>
    <row r="6" spans="1:11">
      <c r="A6" s="288">
        <v>2014</v>
      </c>
      <c r="B6">
        <v>91.233209189438</v>
      </c>
      <c r="C6">
        <v>94.01353105993303</v>
      </c>
      <c r="D6">
        <v>95.637867026662164</v>
      </c>
      <c r="E6">
        <v>63.1</v>
      </c>
      <c r="G6" s="288"/>
    </row>
    <row r="7" spans="1:11">
      <c r="A7" s="288">
        <v>2015</v>
      </c>
      <c r="B7">
        <v>88.153324685106909</v>
      </c>
      <c r="C7">
        <v>89.961046948677662</v>
      </c>
      <c r="D7">
        <v>90.499493756328036</v>
      </c>
      <c r="E7">
        <v>62.5</v>
      </c>
      <c r="G7" s="288"/>
    </row>
    <row r="8" spans="1:11">
      <c r="A8" s="288">
        <v>2016</v>
      </c>
      <c r="B8">
        <v>84.169561032765628</v>
      </c>
      <c r="C8">
        <v>83.803731292284567</v>
      </c>
      <c r="D8">
        <v>84.89706378670266</v>
      </c>
      <c r="E8">
        <v>61</v>
      </c>
      <c r="G8" s="288"/>
    </row>
    <row r="9" spans="1:11">
      <c r="A9" s="288">
        <v>2017</v>
      </c>
      <c r="B9">
        <v>84.583838975603626</v>
      </c>
      <c r="C9">
        <v>84.104421513018522</v>
      </c>
      <c r="D9">
        <v>85.361120485993922</v>
      </c>
      <c r="E9">
        <v>60.9</v>
      </c>
      <c r="G9" s="288"/>
    </row>
    <row r="10" spans="1:11">
      <c r="A10" s="288">
        <v>2018</v>
      </c>
      <c r="B10">
        <v>91.911118550445664</v>
      </c>
      <c r="C10">
        <v>88.416592633089593</v>
      </c>
      <c r="D10">
        <v>88.466081673979062</v>
      </c>
      <c r="E10">
        <v>58.9</v>
      </c>
      <c r="G10" s="288"/>
    </row>
    <row r="11" spans="1:11">
      <c r="A11" s="288">
        <v>2019</v>
      </c>
      <c r="B11">
        <v>92.107795957651589</v>
      </c>
      <c r="C11">
        <v>90.077222715779399</v>
      </c>
      <c r="D11">
        <v>90.904488693891324</v>
      </c>
      <c r="E11">
        <v>59.9</v>
      </c>
      <c r="G11" s="288"/>
    </row>
    <row r="12" spans="1:11">
      <c r="A12" s="288">
        <v>2020</v>
      </c>
      <c r="B12">
        <v>92.061765075114039</v>
      </c>
      <c r="C12">
        <v>87.931387958723434</v>
      </c>
      <c r="D12">
        <v>88.795140060749247</v>
      </c>
      <c r="E12">
        <v>58.5</v>
      </c>
      <c r="G12" s="288"/>
    </row>
    <row r="13" spans="1:11">
      <c r="A13" s="288">
        <v>2021</v>
      </c>
      <c r="B13">
        <v>93.195798635812039</v>
      </c>
      <c r="C13">
        <v>87.9723911706417</v>
      </c>
      <c r="D13">
        <v>91.824164697941271</v>
      </c>
      <c r="E13">
        <v>57.8</v>
      </c>
      <c r="G13" s="288"/>
    </row>
    <row r="14" spans="1:11">
      <c r="A14" s="288">
        <v>2022</v>
      </c>
      <c r="B14">
        <v>93.229275641293896</v>
      </c>
      <c r="C14">
        <v>89.469008405658442</v>
      </c>
      <c r="D14">
        <v>96.11036112048599</v>
      </c>
      <c r="E14">
        <v>58.8</v>
      </c>
      <c r="G14" s="288"/>
    </row>
  </sheetData>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7E78E-5670-458B-8D8C-8E6156B91205}">
  <dimension ref="A1:C54"/>
  <sheetViews>
    <sheetView workbookViewId="0"/>
  </sheetViews>
  <sheetFormatPr defaultRowHeight="16.5"/>
  <sheetData>
    <row r="1" spans="1:3">
      <c r="A1" t="s">
        <v>906</v>
      </c>
      <c r="B1" t="s">
        <v>659</v>
      </c>
      <c r="C1" t="s">
        <v>660</v>
      </c>
    </row>
    <row r="2" spans="1:3">
      <c r="A2" t="s">
        <v>229</v>
      </c>
      <c r="B2" s="26">
        <v>20.741768833371886</v>
      </c>
      <c r="C2" s="26">
        <v>122.66666666666667</v>
      </c>
    </row>
    <row r="3" spans="1:3">
      <c r="A3" t="s">
        <v>281</v>
      </c>
      <c r="B3" s="26">
        <v>22.432925972748976</v>
      </c>
      <c r="C3" s="26">
        <v>83</v>
      </c>
    </row>
    <row r="4" spans="1:3">
      <c r="A4" t="s">
        <v>280</v>
      </c>
      <c r="B4" s="26">
        <v>21.236110102403948</v>
      </c>
      <c r="C4" s="26">
        <v>67.666666666666671</v>
      </c>
    </row>
    <row r="5" spans="1:3">
      <c r="A5" t="s">
        <v>279</v>
      </c>
      <c r="B5" s="26">
        <v>20.450555880631953</v>
      </c>
      <c r="C5" s="26">
        <v>79.333333333333329</v>
      </c>
    </row>
    <row r="6" spans="1:3">
      <c r="A6" t="s">
        <v>228</v>
      </c>
      <c r="B6" s="26">
        <v>23.681306554844401</v>
      </c>
      <c r="C6" s="26">
        <v>93.333333333333329</v>
      </c>
    </row>
    <row r="7" spans="1:3">
      <c r="A7" t="s">
        <v>278</v>
      </c>
      <c r="B7" s="26">
        <v>22.0771768756276</v>
      </c>
      <c r="C7" s="26">
        <v>62.333333333333336</v>
      </c>
    </row>
    <row r="8" spans="1:3">
      <c r="A8" t="s">
        <v>277</v>
      </c>
      <c r="B8" s="26">
        <v>20.719051148999259</v>
      </c>
      <c r="C8" s="26">
        <v>53</v>
      </c>
    </row>
    <row r="9" spans="1:3">
      <c r="A9" t="s">
        <v>276</v>
      </c>
      <c r="B9" s="26">
        <v>18.962722852512158</v>
      </c>
      <c r="C9" s="26">
        <v>49.666666666666664</v>
      </c>
    </row>
    <row r="10" spans="1:3">
      <c r="A10" t="s">
        <v>227</v>
      </c>
      <c r="B10" s="26">
        <v>22.93847428270201</v>
      </c>
      <c r="C10" s="26">
        <v>49.333333333333336</v>
      </c>
    </row>
    <row r="11" spans="1:3">
      <c r="A11" t="s">
        <v>275</v>
      </c>
      <c r="B11" s="26">
        <v>20.104855254160022</v>
      </c>
      <c r="C11" s="26">
        <v>45.333333333333336</v>
      </c>
    </row>
    <row r="12" spans="1:3">
      <c r="A12" t="s">
        <v>274</v>
      </c>
      <c r="B12" s="26">
        <v>19.387203828046616</v>
      </c>
      <c r="C12" s="26">
        <v>31.666666666666668</v>
      </c>
    </row>
    <row r="13" spans="1:3">
      <c r="A13" t="s">
        <v>273</v>
      </c>
      <c r="B13" s="26">
        <v>18.062485606816612</v>
      </c>
      <c r="C13" s="26">
        <v>43</v>
      </c>
    </row>
    <row r="14" spans="1:3">
      <c r="A14" t="s">
        <v>226</v>
      </c>
      <c r="B14" s="26">
        <v>19.474853244486752</v>
      </c>
      <c r="C14" s="26">
        <v>34</v>
      </c>
    </row>
    <row r="15" spans="1:3">
      <c r="A15" t="s">
        <v>272</v>
      </c>
      <c r="B15" s="26">
        <v>18.736150378237944</v>
      </c>
      <c r="C15" s="26">
        <v>24.666666666666668</v>
      </c>
    </row>
    <row r="16" spans="1:3">
      <c r="A16" t="s">
        <v>271</v>
      </c>
      <c r="B16" s="26">
        <v>18.628067967275015</v>
      </c>
      <c r="C16" s="26">
        <v>28.333333333333332</v>
      </c>
    </row>
    <row r="17" spans="1:3">
      <c r="A17" t="s">
        <v>270</v>
      </c>
      <c r="B17" s="26">
        <v>18.613167121153097</v>
      </c>
      <c r="C17" s="26">
        <v>33.666666666666664</v>
      </c>
    </row>
    <row r="18" spans="1:3">
      <c r="A18" t="s">
        <v>225</v>
      </c>
      <c r="B18" s="26">
        <v>20.397710153660746</v>
      </c>
      <c r="C18" s="26">
        <v>43.333333333333336</v>
      </c>
    </row>
    <row r="19" spans="1:3">
      <c r="A19" t="s">
        <v>269</v>
      </c>
      <c r="B19" s="26">
        <v>20.166242324397189</v>
      </c>
      <c r="C19" s="26">
        <v>38</v>
      </c>
    </row>
    <row r="20" spans="1:3">
      <c r="A20" t="s">
        <v>268</v>
      </c>
      <c r="B20" s="26">
        <v>20.671753323369778</v>
      </c>
      <c r="C20" s="26">
        <v>34.666666666666664</v>
      </c>
    </row>
    <row r="21" spans="1:3">
      <c r="A21" t="s">
        <v>267</v>
      </c>
      <c r="B21" s="26">
        <v>20.374370050395967</v>
      </c>
      <c r="C21" s="26">
        <v>38</v>
      </c>
    </row>
    <row r="22" spans="1:3">
      <c r="A22" t="s">
        <v>224</v>
      </c>
      <c r="B22" s="26">
        <v>21.852056524828296</v>
      </c>
      <c r="C22" s="26">
        <v>47</v>
      </c>
    </row>
    <row r="23" spans="1:3">
      <c r="A23" t="s">
        <v>266</v>
      </c>
      <c r="B23" s="26">
        <v>21.011736139214896</v>
      </c>
      <c r="C23" s="26">
        <v>46.333333333333336</v>
      </c>
    </row>
    <row r="24" spans="1:3">
      <c r="A24" t="s">
        <v>265</v>
      </c>
      <c r="B24" s="26">
        <v>20.0198544010589</v>
      </c>
      <c r="C24" s="26">
        <v>40.666666666666664</v>
      </c>
    </row>
    <row r="25" spans="1:3">
      <c r="A25" t="s">
        <v>264</v>
      </c>
      <c r="B25" s="26">
        <v>22.351185541369592</v>
      </c>
      <c r="C25" s="26">
        <v>46.333333333333336</v>
      </c>
    </row>
    <row r="26" spans="1:3">
      <c r="A26" t="s">
        <v>223</v>
      </c>
      <c r="B26" s="26">
        <v>20.994378074490509</v>
      </c>
      <c r="C26" s="26">
        <v>54.666666666666664</v>
      </c>
    </row>
    <row r="27" spans="1:3">
      <c r="A27" t="s">
        <v>263</v>
      </c>
      <c r="B27" s="26">
        <v>21.197354681517577</v>
      </c>
      <c r="C27" s="26">
        <v>50.333333333333336</v>
      </c>
    </row>
    <row r="28" spans="1:3">
      <c r="A28" t="s">
        <v>262</v>
      </c>
      <c r="B28" s="26">
        <v>21.754914113688681</v>
      </c>
      <c r="C28" s="26">
        <v>44</v>
      </c>
    </row>
    <row r="29" spans="1:3">
      <c r="A29" t="s">
        <v>261</v>
      </c>
      <c r="B29" s="26">
        <v>19.674608819345664</v>
      </c>
      <c r="C29" s="26">
        <v>61.333333333333336</v>
      </c>
    </row>
    <row r="30" spans="1:3">
      <c r="A30" t="s">
        <v>222</v>
      </c>
      <c r="B30" s="26">
        <v>21.759714158106298</v>
      </c>
      <c r="C30" s="26">
        <v>61.333333333333336</v>
      </c>
    </row>
    <row r="31" spans="1:3">
      <c r="A31" t="s">
        <v>260</v>
      </c>
      <c r="B31" s="26">
        <v>20.54840893703453</v>
      </c>
      <c r="C31" s="26">
        <v>45.333333333333336</v>
      </c>
    </row>
    <row r="32" spans="1:3">
      <c r="A32" t="s">
        <v>259</v>
      </c>
      <c r="B32" s="26">
        <v>19.93440879276724</v>
      </c>
      <c r="C32" s="26">
        <v>37</v>
      </c>
    </row>
    <row r="33" spans="1:3">
      <c r="A33" t="s">
        <v>258</v>
      </c>
      <c r="B33" s="26">
        <v>20.646017699115045</v>
      </c>
      <c r="C33" s="26">
        <v>41.666666666666664</v>
      </c>
    </row>
    <row r="34" spans="1:3">
      <c r="A34" t="s">
        <v>221</v>
      </c>
      <c r="B34" s="26">
        <v>20.601751495707969</v>
      </c>
      <c r="C34" s="26">
        <v>50</v>
      </c>
    </row>
    <row r="35" spans="1:3">
      <c r="A35" t="s">
        <v>257</v>
      </c>
      <c r="B35" s="26">
        <v>20.153452685421996</v>
      </c>
      <c r="C35" s="26">
        <v>39.666666666666664</v>
      </c>
    </row>
    <row r="36" spans="1:3">
      <c r="A36" t="s">
        <v>256</v>
      </c>
      <c r="B36" s="26">
        <v>20.068699012451695</v>
      </c>
      <c r="C36" s="26">
        <v>29.333333333333332</v>
      </c>
    </row>
    <row r="37" spans="1:3">
      <c r="A37" t="s">
        <v>255</v>
      </c>
      <c r="B37" s="26">
        <v>20.820820820820821</v>
      </c>
      <c r="C37" s="26">
        <v>29</v>
      </c>
    </row>
    <row r="38" spans="1:3">
      <c r="A38" t="s">
        <v>220</v>
      </c>
      <c r="B38" s="26">
        <v>21.118530884808013</v>
      </c>
      <c r="C38" s="26">
        <v>33.333333333333336</v>
      </c>
    </row>
    <row r="39" spans="1:3">
      <c r="A39" t="s">
        <v>254</v>
      </c>
      <c r="B39" s="26">
        <v>16.457705126170449</v>
      </c>
      <c r="C39" s="26">
        <v>23</v>
      </c>
    </row>
    <row r="40" spans="1:3">
      <c r="A40" t="s">
        <v>253</v>
      </c>
      <c r="B40" s="26">
        <v>17.052631578947366</v>
      </c>
      <c r="C40" s="26">
        <v>21.333333333333332</v>
      </c>
    </row>
    <row r="41" spans="1:3">
      <c r="A41" t="s">
        <v>252</v>
      </c>
      <c r="B41" s="26">
        <v>17.109269282814616</v>
      </c>
      <c r="C41" s="26">
        <v>21</v>
      </c>
    </row>
    <row r="42" spans="1:3">
      <c r="A42" t="s">
        <v>219</v>
      </c>
      <c r="B42" s="26">
        <v>19.788135593220339</v>
      </c>
      <c r="C42" s="26">
        <v>24.666666666666668</v>
      </c>
    </row>
    <row r="43" spans="1:3">
      <c r="A43" t="s">
        <v>251</v>
      </c>
      <c r="B43" s="26">
        <v>17.51525859299711</v>
      </c>
      <c r="C43" s="26">
        <v>30</v>
      </c>
    </row>
    <row r="44" spans="1:3">
      <c r="A44" t="s">
        <v>250</v>
      </c>
      <c r="B44" s="26">
        <v>18.153452276182094</v>
      </c>
      <c r="C44" s="26">
        <v>41.666666666666664</v>
      </c>
    </row>
    <row r="45" spans="1:3">
      <c r="A45" t="s">
        <v>249</v>
      </c>
      <c r="B45" s="26">
        <v>16.040274281746377</v>
      </c>
      <c r="C45" s="26">
        <v>61.666666666666664</v>
      </c>
    </row>
    <row r="46" spans="1:3">
      <c r="A46" t="s">
        <v>218</v>
      </c>
      <c r="B46" s="26">
        <v>16.977480647431385</v>
      </c>
      <c r="C46" s="26">
        <v>57.333333333333336</v>
      </c>
    </row>
    <row r="47" spans="1:3">
      <c r="A47" t="s">
        <v>248</v>
      </c>
      <c r="B47" s="26">
        <v>14.953751284686536</v>
      </c>
      <c r="C47" s="26">
        <v>48.666666666666664</v>
      </c>
    </row>
    <row r="48" spans="1:3">
      <c r="A48" t="s">
        <v>247</v>
      </c>
      <c r="B48" s="26">
        <v>14.998731071821336</v>
      </c>
      <c r="C48" s="26">
        <v>36</v>
      </c>
    </row>
    <row r="49" spans="1:3">
      <c r="A49" t="s">
        <v>246</v>
      </c>
      <c r="B49" s="26">
        <v>14.525601786748284</v>
      </c>
      <c r="C49" s="26">
        <v>35.666666666666664</v>
      </c>
    </row>
    <row r="50" spans="1:3">
      <c r="A50" t="s">
        <v>217</v>
      </c>
      <c r="B50" s="26">
        <v>14.8</v>
      </c>
      <c r="C50" s="26">
        <v>37.666666666666664</v>
      </c>
    </row>
    <row r="51" spans="1:3">
      <c r="A51" t="s">
        <v>245</v>
      </c>
      <c r="B51" s="26">
        <v>13</v>
      </c>
      <c r="C51" s="26">
        <v>30</v>
      </c>
    </row>
    <row r="52" spans="1:3">
      <c r="A52" t="s">
        <v>244</v>
      </c>
      <c r="B52" s="26">
        <v>11.614231108497499</v>
      </c>
      <c r="C52" s="26">
        <v>24.6666667</v>
      </c>
    </row>
    <row r="53" spans="1:3">
      <c r="A53" t="s">
        <v>243</v>
      </c>
      <c r="B53" s="26">
        <v>12.7</v>
      </c>
      <c r="C53" s="26">
        <v>26</v>
      </c>
    </row>
    <row r="54" spans="1:3">
      <c r="A54" t="s">
        <v>216</v>
      </c>
      <c r="C54">
        <v>28.5</v>
      </c>
    </row>
  </sheetData>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B6C48-A75F-40CD-88EB-AF31CAF5C0FD}">
  <dimension ref="A1:B14"/>
  <sheetViews>
    <sheetView workbookViewId="0">
      <selection activeCell="I13" sqref="I13"/>
    </sheetView>
  </sheetViews>
  <sheetFormatPr defaultRowHeight="16.5"/>
  <sheetData>
    <row r="1" spans="1:2">
      <c r="A1" t="s">
        <v>906</v>
      </c>
      <c r="B1" t="s">
        <v>661</v>
      </c>
    </row>
    <row r="2" spans="1:2">
      <c r="A2">
        <v>2010</v>
      </c>
      <c r="B2" s="120">
        <v>-46684</v>
      </c>
    </row>
    <row r="3" spans="1:2">
      <c r="A3">
        <v>2011</v>
      </c>
      <c r="B3" s="120">
        <v>-90504</v>
      </c>
    </row>
    <row r="4" spans="1:2">
      <c r="A4">
        <v>2012</v>
      </c>
      <c r="B4" s="120">
        <v>-133315</v>
      </c>
    </row>
    <row r="5" spans="1:2">
      <c r="A5">
        <v>2013</v>
      </c>
      <c r="B5" s="120">
        <v>-164503</v>
      </c>
    </row>
    <row r="6" spans="1:2">
      <c r="A6">
        <v>2014</v>
      </c>
      <c r="B6" s="120">
        <v>-206175</v>
      </c>
    </row>
    <row r="7" spans="1:2">
      <c r="A7">
        <v>2015</v>
      </c>
      <c r="B7" s="120">
        <v>-249613</v>
      </c>
    </row>
    <row r="8" spans="1:2">
      <c r="A8">
        <v>2016</v>
      </c>
      <c r="B8" s="120">
        <v>-297783</v>
      </c>
    </row>
    <row r="9" spans="1:2">
      <c r="A9">
        <v>2017</v>
      </c>
      <c r="B9" s="120">
        <v>-324680</v>
      </c>
    </row>
    <row r="10" spans="1:2">
      <c r="A10">
        <v>2018</v>
      </c>
      <c r="B10" s="120">
        <v>-309363</v>
      </c>
    </row>
    <row r="11" spans="1:2">
      <c r="A11">
        <v>2019</v>
      </c>
      <c r="B11" s="120">
        <v>-298857</v>
      </c>
    </row>
    <row r="12" spans="1:2">
      <c r="A12">
        <v>2020</v>
      </c>
      <c r="B12" s="120">
        <v>-286765</v>
      </c>
    </row>
    <row r="13" spans="1:2">
      <c r="A13">
        <v>2021</v>
      </c>
      <c r="B13" s="120">
        <v>-330639</v>
      </c>
    </row>
    <row r="14" spans="1:2">
      <c r="A14">
        <v>2022</v>
      </c>
      <c r="B14" s="120">
        <v>-291907</v>
      </c>
    </row>
  </sheetData>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21E51-6A32-444F-9404-8296C3953A81}">
  <dimension ref="A1:C10"/>
  <sheetViews>
    <sheetView workbookViewId="0"/>
  </sheetViews>
  <sheetFormatPr defaultRowHeight="16.5"/>
  <sheetData>
    <row r="1" spans="1:3">
      <c r="A1" t="s">
        <v>906</v>
      </c>
      <c r="B1" t="s">
        <v>662</v>
      </c>
      <c r="C1" t="s">
        <v>663</v>
      </c>
    </row>
    <row r="2" spans="1:3">
      <c r="A2" t="s">
        <v>218</v>
      </c>
      <c r="B2">
        <v>11.834921169714491</v>
      </c>
      <c r="C2" s="291">
        <v>0.41267382527930718</v>
      </c>
    </row>
    <row r="3" spans="1:3">
      <c r="A3" t="s">
        <v>248</v>
      </c>
      <c r="B3">
        <v>11.83732010610936</v>
      </c>
      <c r="C3" s="291">
        <v>0.25599886342866646</v>
      </c>
    </row>
    <row r="4" spans="1:3">
      <c r="A4" t="s">
        <v>247</v>
      </c>
      <c r="B4">
        <v>7.6614865586682583</v>
      </c>
      <c r="C4" s="291">
        <v>0.20857712272968745</v>
      </c>
    </row>
    <row r="5" spans="1:3">
      <c r="A5" t="s">
        <v>246</v>
      </c>
      <c r="B5">
        <v>15.273480227436195</v>
      </c>
      <c r="C5" s="291">
        <v>0.44387797909735333</v>
      </c>
    </row>
    <row r="6" spans="1:3">
      <c r="A6" t="s">
        <v>217</v>
      </c>
      <c r="B6">
        <v>24.440036044275274</v>
      </c>
      <c r="C6" s="291">
        <v>1.1548470785393601</v>
      </c>
    </row>
    <row r="7" spans="1:3">
      <c r="A7" t="s">
        <v>245</v>
      </c>
      <c r="B7">
        <v>29.657957055222596</v>
      </c>
      <c r="C7" s="291">
        <v>1.4741389623027346</v>
      </c>
    </row>
    <row r="8" spans="1:3">
      <c r="A8" t="s">
        <v>244</v>
      </c>
      <c r="B8">
        <v>49.739315359813361</v>
      </c>
      <c r="C8" s="291">
        <v>2.1639249850145599</v>
      </c>
    </row>
    <row r="9" spans="1:3">
      <c r="A9" t="s">
        <v>243</v>
      </c>
      <c r="B9">
        <v>59.524356531709401</v>
      </c>
      <c r="C9" s="291">
        <v>2.2886895333790513</v>
      </c>
    </row>
    <row r="10" spans="1:3">
      <c r="A10" t="s">
        <v>216</v>
      </c>
      <c r="B10">
        <v>54.470202075333248</v>
      </c>
      <c r="C10" s="290">
        <v>2.9168489610317807</v>
      </c>
    </row>
  </sheetData>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5E811-009F-4239-970C-847D8E12F98D}">
  <dimension ref="A1:C17"/>
  <sheetViews>
    <sheetView workbookViewId="0"/>
  </sheetViews>
  <sheetFormatPr defaultRowHeight="16.5"/>
  <sheetData>
    <row r="1" spans="1:3">
      <c r="A1" t="s">
        <v>906</v>
      </c>
      <c r="B1" t="s">
        <v>664</v>
      </c>
      <c r="C1" t="s">
        <v>665</v>
      </c>
    </row>
    <row r="2" spans="1:3">
      <c r="A2" t="s">
        <v>293</v>
      </c>
      <c r="B2" s="120">
        <v>455</v>
      </c>
      <c r="C2" s="120">
        <v>610.93799999999999</v>
      </c>
    </row>
    <row r="3" spans="1:3">
      <c r="A3" t="s">
        <v>284</v>
      </c>
      <c r="B3" s="120">
        <v>454</v>
      </c>
      <c r="C3" s="120">
        <v>630.81299999999999</v>
      </c>
    </row>
    <row r="4" spans="1:3">
      <c r="A4" t="s">
        <v>283</v>
      </c>
      <c r="B4" s="120">
        <v>653</v>
      </c>
      <c r="C4" s="120">
        <v>718.78800000000001</v>
      </c>
    </row>
    <row r="5" spans="1:3">
      <c r="A5" t="s">
        <v>282</v>
      </c>
      <c r="B5" s="120">
        <v>882</v>
      </c>
      <c r="C5" s="120">
        <v>736.56700000000001</v>
      </c>
    </row>
    <row r="6" spans="1:3">
      <c r="A6" t="s">
        <v>292</v>
      </c>
      <c r="B6" s="120">
        <v>935</v>
      </c>
      <c r="C6" s="120">
        <v>728.09199999999998</v>
      </c>
    </row>
    <row r="7" spans="1:3">
      <c r="A7" t="s">
        <v>291</v>
      </c>
      <c r="B7" s="120">
        <v>1008</v>
      </c>
      <c r="C7" s="120">
        <v>756.601</v>
      </c>
    </row>
    <row r="8" spans="1:3">
      <c r="A8" t="s">
        <v>290</v>
      </c>
      <c r="B8" s="120">
        <v>1099</v>
      </c>
      <c r="C8" s="120">
        <v>786.18600000000004</v>
      </c>
    </row>
    <row r="9" spans="1:3">
      <c r="A9" t="s">
        <v>289</v>
      </c>
      <c r="B9" s="120">
        <v>1037</v>
      </c>
      <c r="C9" s="120">
        <v>806.63699999999994</v>
      </c>
    </row>
    <row r="10" spans="1:3">
      <c r="A10" t="s">
        <v>288</v>
      </c>
      <c r="B10" s="120">
        <v>1096</v>
      </c>
      <c r="C10" s="120">
        <v>810.875</v>
      </c>
    </row>
    <row r="11" spans="1:3">
      <c r="A11" t="s">
        <v>10</v>
      </c>
      <c r="B11" s="120">
        <v>1113</v>
      </c>
      <c r="C11" s="120">
        <v>817.43700000000001</v>
      </c>
    </row>
    <row r="12" spans="1:3">
      <c r="A12" t="s">
        <v>287</v>
      </c>
      <c r="B12" s="120">
        <v>1134</v>
      </c>
      <c r="C12" s="120">
        <v>840.98400000000004</v>
      </c>
    </row>
    <row r="13" spans="1:3">
      <c r="A13" t="s">
        <v>286</v>
      </c>
      <c r="B13" s="120">
        <v>1132</v>
      </c>
      <c r="C13" s="120">
        <v>945.00199999999995</v>
      </c>
    </row>
    <row r="14" spans="1:3">
      <c r="A14" t="s">
        <v>285</v>
      </c>
      <c r="B14" s="120">
        <v>1133.909840362729</v>
      </c>
      <c r="C14" s="120">
        <v>848.68899999999996</v>
      </c>
    </row>
    <row r="15" spans="1:3">
      <c r="A15" t="s">
        <v>284</v>
      </c>
      <c r="B15" s="120">
        <v>1060.4536088813481</v>
      </c>
      <c r="C15" s="120">
        <v>867.88099999999997</v>
      </c>
    </row>
    <row r="16" spans="1:3">
      <c r="A16" t="s">
        <v>283</v>
      </c>
      <c r="B16" s="120">
        <v>1191.0323776322475</v>
      </c>
      <c r="C16" s="120">
        <v>935.37599999999998</v>
      </c>
    </row>
    <row r="17" spans="1:3">
      <c r="A17" t="s">
        <v>282</v>
      </c>
      <c r="B17" s="120">
        <v>1070.9812068471249</v>
      </c>
      <c r="C17" s="120">
        <v>896.98500000000001</v>
      </c>
    </row>
  </sheetData>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14BA5-6B98-444E-B9E7-787DAB806CB9}">
  <dimension ref="A1:D172"/>
  <sheetViews>
    <sheetView workbookViewId="0"/>
  </sheetViews>
  <sheetFormatPr defaultRowHeight="16.5"/>
  <sheetData>
    <row r="1" spans="1:4">
      <c r="A1" t="s">
        <v>906</v>
      </c>
      <c r="B1" t="s">
        <v>666</v>
      </c>
      <c r="C1" t="s">
        <v>667</v>
      </c>
      <c r="D1" t="s">
        <v>668</v>
      </c>
    </row>
    <row r="2" spans="1:4">
      <c r="A2" t="s">
        <v>464</v>
      </c>
      <c r="B2" s="120">
        <v>53965.697899999999</v>
      </c>
      <c r="C2" s="120">
        <v>35623.958500000001</v>
      </c>
      <c r="D2" s="120">
        <f t="shared" ref="D2:D33" si="0">B2-C2</f>
        <v>18341.739399999999</v>
      </c>
    </row>
    <row r="3" spans="1:4">
      <c r="A3" t="s">
        <v>463</v>
      </c>
      <c r="B3" s="120">
        <v>43970.404199999997</v>
      </c>
      <c r="C3" s="120">
        <v>17676.766</v>
      </c>
      <c r="D3" s="120">
        <f t="shared" si="0"/>
        <v>26293.638199999998</v>
      </c>
    </row>
    <row r="4" spans="1:4">
      <c r="A4" t="s">
        <v>462</v>
      </c>
      <c r="B4" s="120">
        <v>46420.0556</v>
      </c>
      <c r="C4" s="120">
        <v>37192.964800000002</v>
      </c>
      <c r="D4" s="120">
        <f t="shared" si="0"/>
        <v>9227.0907999999981</v>
      </c>
    </row>
    <row r="5" spans="1:4">
      <c r="A5" t="s">
        <v>461</v>
      </c>
      <c r="B5" s="120">
        <v>25108.734100000001</v>
      </c>
      <c r="C5" s="120">
        <v>18263.801500000001</v>
      </c>
      <c r="D5" s="120">
        <f t="shared" si="0"/>
        <v>6844.9326000000001</v>
      </c>
    </row>
    <row r="6" spans="1:4">
      <c r="A6" t="s">
        <v>460</v>
      </c>
      <c r="B6" s="120">
        <v>41982.489800000003</v>
      </c>
      <c r="C6" s="120">
        <v>25266.7539</v>
      </c>
      <c r="D6" s="120">
        <f t="shared" si="0"/>
        <v>16715.735900000003</v>
      </c>
    </row>
    <row r="7" spans="1:4">
      <c r="A7" t="s">
        <v>459</v>
      </c>
      <c r="B7" s="120">
        <v>62616.035000000003</v>
      </c>
      <c r="C7" s="120">
        <v>44957.233</v>
      </c>
      <c r="D7" s="120">
        <f t="shared" si="0"/>
        <v>17658.802000000003</v>
      </c>
    </row>
    <row r="8" spans="1:4">
      <c r="A8" t="s">
        <v>458</v>
      </c>
      <c r="B8" s="120">
        <v>58165.434399999998</v>
      </c>
      <c r="C8" s="120">
        <v>37142.402699999999</v>
      </c>
      <c r="D8" s="120">
        <f t="shared" si="0"/>
        <v>21023.0317</v>
      </c>
    </row>
    <row r="9" spans="1:4">
      <c r="A9" t="s">
        <v>457</v>
      </c>
      <c r="B9" s="120">
        <v>54272.048900000002</v>
      </c>
      <c r="C9" s="120">
        <v>32826.317600000002</v>
      </c>
      <c r="D9" s="120">
        <f t="shared" si="0"/>
        <v>21445.731299999999</v>
      </c>
    </row>
    <row r="10" spans="1:4">
      <c r="A10" t="s">
        <v>456</v>
      </c>
      <c r="B10" s="120">
        <v>54673.187299999998</v>
      </c>
      <c r="C10" s="120">
        <v>35230.011400000003</v>
      </c>
      <c r="D10" s="120">
        <f t="shared" si="0"/>
        <v>19443.175899999995</v>
      </c>
    </row>
    <row r="11" spans="1:4">
      <c r="A11" t="s">
        <v>455</v>
      </c>
      <c r="B11" s="120">
        <v>50141.330699999999</v>
      </c>
      <c r="C11" s="120">
        <v>34052.499300000003</v>
      </c>
      <c r="D11" s="120">
        <f t="shared" si="0"/>
        <v>16088.831399999995</v>
      </c>
    </row>
    <row r="12" spans="1:4">
      <c r="A12" t="s">
        <v>454</v>
      </c>
      <c r="B12" s="120">
        <v>45485.405200000001</v>
      </c>
      <c r="C12" s="120">
        <v>28793.174599999998</v>
      </c>
      <c r="D12" s="120">
        <f t="shared" si="0"/>
        <v>16692.230600000003</v>
      </c>
    </row>
    <row r="13" spans="1:4">
      <c r="A13" t="s">
        <v>453</v>
      </c>
      <c r="B13" s="120">
        <v>36624.286</v>
      </c>
      <c r="C13" s="120">
        <v>27207.0468</v>
      </c>
      <c r="D13" s="120">
        <f t="shared" si="0"/>
        <v>9417.2392</v>
      </c>
    </row>
    <row r="14" spans="1:4">
      <c r="A14" t="s">
        <v>452</v>
      </c>
      <c r="B14" s="120">
        <v>47622.155400000003</v>
      </c>
      <c r="C14" s="120">
        <v>33781.844700000001</v>
      </c>
      <c r="D14" s="120">
        <f t="shared" si="0"/>
        <v>13840.310700000002</v>
      </c>
    </row>
    <row r="15" spans="1:4">
      <c r="A15" t="s">
        <v>451</v>
      </c>
      <c r="B15" s="120">
        <v>45891.724999999999</v>
      </c>
      <c r="C15" s="120">
        <v>27970.464100000001</v>
      </c>
      <c r="D15" s="120">
        <f t="shared" si="0"/>
        <v>17921.260899999997</v>
      </c>
    </row>
    <row r="16" spans="1:4">
      <c r="A16" t="s">
        <v>450</v>
      </c>
      <c r="B16" s="120">
        <v>46869.5196</v>
      </c>
      <c r="C16" s="120">
        <v>36274.151299999998</v>
      </c>
      <c r="D16" s="120">
        <f t="shared" si="0"/>
        <v>10595.368300000002</v>
      </c>
    </row>
    <row r="17" spans="1:4">
      <c r="A17" t="s">
        <v>449</v>
      </c>
      <c r="B17" s="120">
        <v>35845.887499999997</v>
      </c>
      <c r="C17" s="120">
        <v>21737.859400000001</v>
      </c>
      <c r="D17" s="120">
        <f t="shared" si="0"/>
        <v>14108.028099999996</v>
      </c>
    </row>
    <row r="18" spans="1:4">
      <c r="A18" t="s">
        <v>448</v>
      </c>
      <c r="B18" s="120">
        <v>49939.871099999997</v>
      </c>
      <c r="C18" s="120">
        <v>38846.688199999997</v>
      </c>
      <c r="D18" s="120">
        <f t="shared" si="0"/>
        <v>11093.1829</v>
      </c>
    </row>
    <row r="19" spans="1:4">
      <c r="A19" t="s">
        <v>447</v>
      </c>
      <c r="B19" s="120">
        <v>59302.790200000003</v>
      </c>
      <c r="C19" s="120">
        <v>47297.8076</v>
      </c>
      <c r="D19" s="120">
        <f t="shared" si="0"/>
        <v>12004.982600000003</v>
      </c>
    </row>
    <row r="20" spans="1:4">
      <c r="A20" t="s">
        <v>446</v>
      </c>
      <c r="B20" s="120">
        <v>54510.936900000001</v>
      </c>
      <c r="C20" s="120">
        <v>38525.103000000003</v>
      </c>
      <c r="D20" s="120">
        <f t="shared" si="0"/>
        <v>15985.833899999998</v>
      </c>
    </row>
    <row r="21" spans="1:4">
      <c r="A21" t="s">
        <v>445</v>
      </c>
      <c r="B21" s="120">
        <v>52815.497000000003</v>
      </c>
      <c r="C21" s="120">
        <v>37966.051399999997</v>
      </c>
      <c r="D21" s="120">
        <f t="shared" si="0"/>
        <v>14849.445600000006</v>
      </c>
    </row>
    <row r="22" spans="1:4">
      <c r="A22" t="s">
        <v>444</v>
      </c>
      <c r="B22" s="120">
        <v>49446.3056</v>
      </c>
      <c r="C22" s="120">
        <v>31755.586200000002</v>
      </c>
      <c r="D22" s="120">
        <f t="shared" si="0"/>
        <v>17690.719399999998</v>
      </c>
    </row>
    <row r="23" spans="1:4">
      <c r="A23" t="s">
        <v>443</v>
      </c>
      <c r="B23" s="120">
        <v>50814.474800000004</v>
      </c>
      <c r="C23" s="120">
        <v>31751.802</v>
      </c>
      <c r="D23" s="120">
        <f t="shared" si="0"/>
        <v>19062.672800000004</v>
      </c>
    </row>
    <row r="24" spans="1:4">
      <c r="A24" t="s">
        <v>442</v>
      </c>
      <c r="B24" s="120">
        <v>48873.060400000002</v>
      </c>
      <c r="C24" s="120">
        <v>26772.092100000002</v>
      </c>
      <c r="D24" s="120">
        <f t="shared" si="0"/>
        <v>22100.9683</v>
      </c>
    </row>
    <row r="25" spans="1:4">
      <c r="A25" t="s">
        <v>441</v>
      </c>
      <c r="B25" s="120">
        <v>38242.974300000002</v>
      </c>
      <c r="C25" s="120">
        <v>29179.3511</v>
      </c>
      <c r="D25" s="120">
        <f t="shared" si="0"/>
        <v>9063.6232000000018</v>
      </c>
    </row>
    <row r="26" spans="1:4">
      <c r="A26" t="s">
        <v>440</v>
      </c>
      <c r="B26" s="120">
        <v>44264.575900000003</v>
      </c>
      <c r="C26" s="120">
        <v>29569.982400000001</v>
      </c>
      <c r="D26" s="120">
        <f t="shared" si="0"/>
        <v>14694.593500000003</v>
      </c>
    </row>
    <row r="27" spans="1:4">
      <c r="A27" t="s">
        <v>439</v>
      </c>
      <c r="B27" s="120">
        <v>45173.337599999999</v>
      </c>
      <c r="C27" s="120">
        <v>31389.511299999998</v>
      </c>
      <c r="D27" s="120">
        <f t="shared" si="0"/>
        <v>13783.826300000001</v>
      </c>
    </row>
    <row r="28" spans="1:4">
      <c r="A28" t="s">
        <v>438</v>
      </c>
      <c r="B28" s="120">
        <v>43208.696600000003</v>
      </c>
      <c r="C28" s="120">
        <v>27588.8995</v>
      </c>
      <c r="D28" s="120">
        <f t="shared" si="0"/>
        <v>15619.797100000003</v>
      </c>
    </row>
    <row r="29" spans="1:4">
      <c r="A29" t="s">
        <v>437</v>
      </c>
      <c r="B29" s="120">
        <v>41407.448900000003</v>
      </c>
      <c r="C29" s="120">
        <v>29840.644400000001</v>
      </c>
      <c r="D29" s="120">
        <f t="shared" si="0"/>
        <v>11566.804500000002</v>
      </c>
    </row>
    <row r="30" spans="1:4">
      <c r="A30" t="s">
        <v>436</v>
      </c>
      <c r="B30" s="120">
        <v>45080.943399999996</v>
      </c>
      <c r="C30" s="120">
        <v>34568.768300000003</v>
      </c>
      <c r="D30" s="120">
        <f t="shared" si="0"/>
        <v>10512.175099999993</v>
      </c>
    </row>
    <row r="31" spans="1:4">
      <c r="A31" t="s">
        <v>435</v>
      </c>
      <c r="B31" s="120">
        <v>39104.809000000001</v>
      </c>
      <c r="C31" s="120">
        <v>27581.9247</v>
      </c>
      <c r="D31" s="120">
        <f t="shared" si="0"/>
        <v>11522.884300000002</v>
      </c>
    </row>
    <row r="32" spans="1:4">
      <c r="A32" t="s">
        <v>434</v>
      </c>
      <c r="B32" s="120">
        <v>36853.042600000001</v>
      </c>
      <c r="C32" s="120">
        <v>25806.822199999999</v>
      </c>
      <c r="D32" s="120">
        <f t="shared" si="0"/>
        <v>11046.220400000002</v>
      </c>
    </row>
    <row r="33" spans="1:4">
      <c r="A33" t="s">
        <v>433</v>
      </c>
      <c r="B33" s="120">
        <v>37938.742400000003</v>
      </c>
      <c r="C33" s="120">
        <v>28546.078399999999</v>
      </c>
      <c r="D33" s="120">
        <f t="shared" si="0"/>
        <v>9392.6640000000043</v>
      </c>
    </row>
    <row r="34" spans="1:4">
      <c r="A34" t="s">
        <v>432</v>
      </c>
      <c r="B34" s="120">
        <v>38224.676800000001</v>
      </c>
      <c r="C34" s="120">
        <v>29793.901900000001</v>
      </c>
      <c r="D34" s="120">
        <f t="shared" ref="D34:D65" si="1">B34-C34</f>
        <v>8430.7749000000003</v>
      </c>
    </row>
    <row r="35" spans="1:4">
      <c r="A35" t="s">
        <v>431</v>
      </c>
      <c r="B35" s="120">
        <v>39030.684800000003</v>
      </c>
      <c r="C35" s="120">
        <v>31431.819200000002</v>
      </c>
      <c r="D35" s="120">
        <f t="shared" si="1"/>
        <v>7598.865600000001</v>
      </c>
    </row>
    <row r="36" spans="1:4">
      <c r="A36" t="s">
        <v>430</v>
      </c>
      <c r="B36" s="120">
        <v>41085.118699999999</v>
      </c>
      <c r="C36" s="120">
        <v>33913.863599999997</v>
      </c>
      <c r="D36" s="120">
        <f t="shared" si="1"/>
        <v>7171.2551000000021</v>
      </c>
    </row>
    <row r="37" spans="1:4">
      <c r="A37" s="292" t="s">
        <v>429</v>
      </c>
      <c r="B37" s="120">
        <v>39881.970200000003</v>
      </c>
      <c r="C37" s="120">
        <v>33514.8194</v>
      </c>
      <c r="D37" s="120">
        <f t="shared" si="1"/>
        <v>6367.1508000000031</v>
      </c>
    </row>
    <row r="38" spans="1:4">
      <c r="A38" t="s">
        <v>428</v>
      </c>
      <c r="B38" s="120">
        <v>40554.002399999998</v>
      </c>
      <c r="C38" s="120">
        <v>28860.2873</v>
      </c>
      <c r="D38" s="120">
        <f t="shared" si="1"/>
        <v>11693.715099999998</v>
      </c>
    </row>
    <row r="39" spans="1:4">
      <c r="A39" t="s">
        <v>427</v>
      </c>
      <c r="B39" s="120">
        <v>39301.436500000003</v>
      </c>
      <c r="C39" s="120">
        <v>29432.431400000001</v>
      </c>
      <c r="D39" s="120">
        <f t="shared" si="1"/>
        <v>9869.0051000000021</v>
      </c>
    </row>
    <row r="40" spans="1:4">
      <c r="A40" t="s">
        <v>426</v>
      </c>
      <c r="B40" s="120">
        <v>38336.147199999999</v>
      </c>
      <c r="C40" s="120">
        <v>29240.6024</v>
      </c>
      <c r="D40" s="120">
        <f t="shared" si="1"/>
        <v>9095.5447999999997</v>
      </c>
    </row>
    <row r="41" spans="1:4">
      <c r="A41" t="s">
        <v>425</v>
      </c>
      <c r="B41" s="120">
        <v>38283.127800000002</v>
      </c>
      <c r="C41" s="120">
        <v>28155.1823</v>
      </c>
      <c r="D41" s="120">
        <f t="shared" si="1"/>
        <v>10127.945500000002</v>
      </c>
    </row>
    <row r="42" spans="1:4">
      <c r="A42" t="s">
        <v>424</v>
      </c>
      <c r="B42" s="120">
        <v>38736.933299999997</v>
      </c>
      <c r="C42" s="120">
        <v>26123.8315</v>
      </c>
      <c r="D42" s="120">
        <f t="shared" si="1"/>
        <v>12613.101799999997</v>
      </c>
    </row>
    <row r="43" spans="1:4">
      <c r="A43" t="s">
        <v>423</v>
      </c>
      <c r="B43" s="120">
        <v>36827.454100000003</v>
      </c>
      <c r="C43" s="120">
        <v>25037.844700000001</v>
      </c>
      <c r="D43" s="120">
        <f t="shared" si="1"/>
        <v>11789.609400000001</v>
      </c>
    </row>
    <row r="44" spans="1:4">
      <c r="A44" t="s">
        <v>422</v>
      </c>
      <c r="B44" s="120">
        <v>37534.229500000001</v>
      </c>
      <c r="C44" s="120">
        <v>27302.878799999999</v>
      </c>
      <c r="D44" s="120">
        <f t="shared" si="1"/>
        <v>10231.350700000003</v>
      </c>
    </row>
    <row r="45" spans="1:4">
      <c r="A45" t="s">
        <v>421</v>
      </c>
      <c r="B45" s="120">
        <v>37522.660600000003</v>
      </c>
      <c r="C45" s="120">
        <v>26421.055400000001</v>
      </c>
      <c r="D45" s="120">
        <f t="shared" si="1"/>
        <v>11101.605200000002</v>
      </c>
    </row>
    <row r="46" spans="1:4">
      <c r="A46" t="s">
        <v>420</v>
      </c>
      <c r="B46" s="120">
        <v>40816.212599999999</v>
      </c>
      <c r="C46" s="120">
        <v>31999.408100000001</v>
      </c>
      <c r="D46" s="120">
        <f t="shared" si="1"/>
        <v>8816.8044999999984</v>
      </c>
    </row>
    <row r="47" spans="1:4">
      <c r="A47" t="s">
        <v>419</v>
      </c>
      <c r="B47" s="120">
        <v>39955.128499999999</v>
      </c>
      <c r="C47" s="120">
        <v>30055.879499999999</v>
      </c>
      <c r="D47" s="120">
        <f t="shared" si="1"/>
        <v>9899.2489999999998</v>
      </c>
    </row>
    <row r="48" spans="1:4">
      <c r="A48" t="s">
        <v>418</v>
      </c>
      <c r="B48" s="120">
        <v>40140.443299999999</v>
      </c>
      <c r="C48" s="120">
        <v>31925.722399999999</v>
      </c>
      <c r="D48" s="120">
        <f t="shared" si="1"/>
        <v>8214.7209000000003</v>
      </c>
    </row>
    <row r="49" spans="1:4">
      <c r="A49" t="s">
        <v>417</v>
      </c>
      <c r="B49" s="120">
        <v>39750.777199999997</v>
      </c>
      <c r="C49" s="120">
        <v>29714.562900000001</v>
      </c>
      <c r="D49" s="120">
        <f t="shared" si="1"/>
        <v>10036.214299999996</v>
      </c>
    </row>
    <row r="50" spans="1:4">
      <c r="A50" t="s">
        <v>416</v>
      </c>
      <c r="B50" s="120">
        <v>32795.610999999997</v>
      </c>
      <c r="C50" s="120">
        <v>20612.748800000001</v>
      </c>
      <c r="D50" s="120">
        <f t="shared" si="1"/>
        <v>12182.862199999996</v>
      </c>
    </row>
    <row r="51" spans="1:4">
      <c r="A51" t="s">
        <v>415</v>
      </c>
      <c r="B51" s="120">
        <v>37629.128100000002</v>
      </c>
      <c r="C51" s="120">
        <v>25953.135699999999</v>
      </c>
      <c r="D51" s="120">
        <f t="shared" si="1"/>
        <v>11675.992400000003</v>
      </c>
    </row>
    <row r="52" spans="1:4">
      <c r="A52" t="s">
        <v>414</v>
      </c>
      <c r="B52" s="120">
        <v>36884.808599999997</v>
      </c>
      <c r="C52" s="120">
        <v>24392.0805</v>
      </c>
      <c r="D52" s="120">
        <f t="shared" si="1"/>
        <v>12492.728099999997</v>
      </c>
    </row>
    <row r="53" spans="1:4">
      <c r="A53" t="s">
        <v>413</v>
      </c>
      <c r="B53" s="120">
        <v>36750.465400000001</v>
      </c>
      <c r="C53" s="120">
        <v>22395.903300000002</v>
      </c>
      <c r="D53" s="120">
        <f t="shared" si="1"/>
        <v>14354.562099999999</v>
      </c>
    </row>
    <row r="54" spans="1:4">
      <c r="A54" t="s">
        <v>412</v>
      </c>
      <c r="B54" s="120">
        <v>34427.712500000001</v>
      </c>
      <c r="C54" s="120">
        <v>23140.713500000002</v>
      </c>
      <c r="D54" s="120">
        <f t="shared" si="1"/>
        <v>11286.999</v>
      </c>
    </row>
    <row r="55" spans="1:4">
      <c r="A55" t="s">
        <v>411</v>
      </c>
      <c r="B55" s="120">
        <v>35330.454400000002</v>
      </c>
      <c r="C55" s="120">
        <v>25111.512999999999</v>
      </c>
      <c r="D55" s="120">
        <f t="shared" si="1"/>
        <v>10218.941400000003</v>
      </c>
    </row>
    <row r="56" spans="1:4">
      <c r="A56" t="s">
        <v>410</v>
      </c>
      <c r="B56" s="120">
        <v>35683.668799999999</v>
      </c>
      <c r="C56" s="120">
        <v>24903.1492</v>
      </c>
      <c r="D56" s="120">
        <f t="shared" si="1"/>
        <v>10780.5196</v>
      </c>
    </row>
    <row r="57" spans="1:4">
      <c r="A57" t="s">
        <v>409</v>
      </c>
      <c r="B57" s="120">
        <v>35885.786699999997</v>
      </c>
      <c r="C57" s="120">
        <v>34375.063600000001</v>
      </c>
      <c r="D57" s="120">
        <f t="shared" si="1"/>
        <v>1510.7230999999956</v>
      </c>
    </row>
    <row r="58" spans="1:4">
      <c r="A58" t="s">
        <v>408</v>
      </c>
      <c r="B58" s="120">
        <v>37461.347399999999</v>
      </c>
      <c r="C58" s="120">
        <v>28805.9437</v>
      </c>
      <c r="D58" s="120">
        <f t="shared" si="1"/>
        <v>8655.4036999999989</v>
      </c>
    </row>
    <row r="59" spans="1:4">
      <c r="A59" t="s">
        <v>407</v>
      </c>
      <c r="B59" s="120">
        <v>38714.975599999998</v>
      </c>
      <c r="C59" s="120">
        <v>29038.251700000001</v>
      </c>
      <c r="D59" s="120">
        <f t="shared" si="1"/>
        <v>9676.7238999999972</v>
      </c>
    </row>
    <row r="60" spans="1:4">
      <c r="A60" t="s">
        <v>406</v>
      </c>
      <c r="B60" s="120">
        <v>38660.883600000001</v>
      </c>
      <c r="C60" s="120">
        <v>28930.363799999999</v>
      </c>
      <c r="D60" s="120">
        <f t="shared" si="1"/>
        <v>9730.5198000000019</v>
      </c>
    </row>
    <row r="61" spans="1:4">
      <c r="A61" t="s">
        <v>405</v>
      </c>
      <c r="B61" s="120">
        <v>37137.875399999997</v>
      </c>
      <c r="C61" s="120">
        <v>25662.859799999998</v>
      </c>
      <c r="D61" s="120">
        <f t="shared" si="1"/>
        <v>11475.015599999999</v>
      </c>
    </row>
    <row r="62" spans="1:4">
      <c r="A62" t="s">
        <v>404</v>
      </c>
      <c r="B62" s="120">
        <v>32404.135600000001</v>
      </c>
      <c r="C62" s="120">
        <v>23019.2618</v>
      </c>
      <c r="D62" s="120">
        <f t="shared" si="1"/>
        <v>9384.8738000000012</v>
      </c>
    </row>
    <row r="63" spans="1:4">
      <c r="A63" t="s">
        <v>403</v>
      </c>
      <c r="B63" s="120">
        <v>37572.671199999997</v>
      </c>
      <c r="C63" s="120">
        <v>28039.735199999999</v>
      </c>
      <c r="D63" s="120">
        <f t="shared" si="1"/>
        <v>9532.9359999999979</v>
      </c>
    </row>
    <row r="64" spans="1:4">
      <c r="A64" t="s">
        <v>402</v>
      </c>
      <c r="B64" s="120">
        <v>36734.428500000002</v>
      </c>
      <c r="C64" s="120">
        <v>28061.500499999998</v>
      </c>
      <c r="D64" s="120">
        <f t="shared" si="1"/>
        <v>8672.9280000000035</v>
      </c>
    </row>
    <row r="65" spans="1:4">
      <c r="A65" t="s">
        <v>401</v>
      </c>
      <c r="B65" s="120">
        <v>37413.873800000001</v>
      </c>
      <c r="C65" s="120">
        <v>29159.0311</v>
      </c>
      <c r="D65" s="120">
        <f t="shared" si="1"/>
        <v>8254.8427000000011</v>
      </c>
    </row>
    <row r="66" spans="1:4">
      <c r="A66" t="s">
        <v>400</v>
      </c>
      <c r="B66" s="120">
        <v>35554.615100000003</v>
      </c>
      <c r="C66" s="120">
        <v>27123.471799999999</v>
      </c>
      <c r="D66" s="120">
        <f t="shared" ref="D66:D97" si="2">B66-C66</f>
        <v>8431.1433000000034</v>
      </c>
    </row>
    <row r="67" spans="1:4">
      <c r="A67" t="s">
        <v>399</v>
      </c>
      <c r="B67" s="120">
        <v>35884.888700000003</v>
      </c>
      <c r="C67" s="120">
        <v>26478.5592</v>
      </c>
      <c r="D67" s="120">
        <f t="shared" si="2"/>
        <v>9406.3295000000035</v>
      </c>
    </row>
    <row r="68" spans="1:4">
      <c r="A68" t="s">
        <v>398</v>
      </c>
      <c r="B68" s="120">
        <v>36117.130899999996</v>
      </c>
      <c r="C68" s="120">
        <v>30516.712599999999</v>
      </c>
      <c r="D68" s="120">
        <f t="shared" si="2"/>
        <v>5600.4182999999975</v>
      </c>
    </row>
    <row r="69" spans="1:4">
      <c r="A69" t="s">
        <v>397</v>
      </c>
      <c r="B69" s="120">
        <v>35896.581299999998</v>
      </c>
      <c r="C69" s="120">
        <v>26041.573400000001</v>
      </c>
      <c r="D69" s="120">
        <f t="shared" si="2"/>
        <v>9855.0078999999969</v>
      </c>
    </row>
    <row r="70" spans="1:4">
      <c r="A70" t="s">
        <v>396</v>
      </c>
      <c r="B70" s="120">
        <v>34872.170899999997</v>
      </c>
      <c r="C70" s="120">
        <v>24796.8511</v>
      </c>
      <c r="D70" s="120">
        <f t="shared" si="2"/>
        <v>10075.319799999997</v>
      </c>
    </row>
    <row r="71" spans="1:4">
      <c r="A71" t="s">
        <v>395</v>
      </c>
      <c r="B71" s="120">
        <v>34653.890599999999</v>
      </c>
      <c r="C71" s="120">
        <v>23932.865099999999</v>
      </c>
      <c r="D71" s="120">
        <f t="shared" si="2"/>
        <v>10721.0255</v>
      </c>
    </row>
    <row r="72" spans="1:4">
      <c r="A72" t="s">
        <v>394</v>
      </c>
      <c r="B72" s="120">
        <v>36771.149400000002</v>
      </c>
      <c r="C72" s="120">
        <v>26604.563200000001</v>
      </c>
      <c r="D72" s="120">
        <f t="shared" si="2"/>
        <v>10166.586200000002</v>
      </c>
    </row>
    <row r="73" spans="1:4">
      <c r="A73" t="s">
        <v>393</v>
      </c>
      <c r="B73" s="120">
        <v>37415.503799999999</v>
      </c>
      <c r="C73" s="120">
        <v>27769.121500000001</v>
      </c>
      <c r="D73" s="120">
        <f t="shared" si="2"/>
        <v>9646.3822999999975</v>
      </c>
    </row>
    <row r="74" spans="1:4">
      <c r="A74" t="s">
        <v>392</v>
      </c>
      <c r="B74" s="120">
        <v>33498.184600000001</v>
      </c>
      <c r="C74" s="120">
        <v>28522.537100000001</v>
      </c>
      <c r="D74" s="120">
        <f t="shared" si="2"/>
        <v>4975.6474999999991</v>
      </c>
    </row>
    <row r="75" spans="1:4">
      <c r="A75" t="s">
        <v>391</v>
      </c>
      <c r="B75" s="120">
        <v>37943.731099999997</v>
      </c>
      <c r="C75" s="120">
        <v>26935.948700000001</v>
      </c>
      <c r="D75" s="120">
        <f t="shared" si="2"/>
        <v>11007.782399999996</v>
      </c>
    </row>
    <row r="76" spans="1:4">
      <c r="A76" t="s">
        <v>390</v>
      </c>
      <c r="B76" s="120">
        <v>40109.647599999997</v>
      </c>
      <c r="C76" s="120">
        <v>29352.339100000001</v>
      </c>
      <c r="D76" s="120">
        <f t="shared" si="2"/>
        <v>10757.308499999996</v>
      </c>
    </row>
    <row r="77" spans="1:4">
      <c r="A77" t="s">
        <v>389</v>
      </c>
      <c r="B77" s="120">
        <v>42323.966800000002</v>
      </c>
      <c r="C77" s="120">
        <v>30635.017899999999</v>
      </c>
      <c r="D77" s="120">
        <f t="shared" si="2"/>
        <v>11688.948900000003</v>
      </c>
    </row>
    <row r="78" spans="1:4">
      <c r="A78" t="s">
        <v>388</v>
      </c>
      <c r="B78" s="120">
        <v>39599.008900000001</v>
      </c>
      <c r="C78" s="120">
        <v>28228.512599999998</v>
      </c>
      <c r="D78" s="120">
        <f t="shared" si="2"/>
        <v>11370.496300000003</v>
      </c>
    </row>
    <row r="79" spans="1:4">
      <c r="A79" t="s">
        <v>387</v>
      </c>
      <c r="B79" s="120">
        <v>39195.468699999998</v>
      </c>
      <c r="C79" s="120">
        <v>28729.877499999999</v>
      </c>
      <c r="D79" s="120">
        <f t="shared" si="2"/>
        <v>10465.591199999999</v>
      </c>
    </row>
    <row r="80" spans="1:4">
      <c r="A80" t="s">
        <v>386</v>
      </c>
      <c r="B80" s="120">
        <v>38473.637300000002</v>
      </c>
      <c r="C80" s="120">
        <v>27350.6162</v>
      </c>
      <c r="D80" s="120">
        <f t="shared" si="2"/>
        <v>11123.021100000002</v>
      </c>
    </row>
    <row r="81" spans="1:4">
      <c r="A81" t="s">
        <v>385</v>
      </c>
      <c r="B81" s="120">
        <v>38421.2664</v>
      </c>
      <c r="C81" s="120">
        <v>26948.874899999999</v>
      </c>
      <c r="D81" s="120">
        <f t="shared" si="2"/>
        <v>11472.391500000002</v>
      </c>
    </row>
    <row r="82" spans="1:4">
      <c r="A82" t="s">
        <v>384</v>
      </c>
      <c r="B82" s="120">
        <v>38779.161999999997</v>
      </c>
      <c r="C82" s="120">
        <v>26042.014299999999</v>
      </c>
      <c r="D82" s="120">
        <f t="shared" si="2"/>
        <v>12737.147699999998</v>
      </c>
    </row>
    <row r="83" spans="1:4">
      <c r="A83" t="s">
        <v>383</v>
      </c>
      <c r="B83" s="120">
        <v>37315.7595</v>
      </c>
      <c r="C83" s="120">
        <v>25801.963100000001</v>
      </c>
      <c r="D83" s="120">
        <f t="shared" si="2"/>
        <v>11513.796399999999</v>
      </c>
    </row>
    <row r="84" spans="1:4">
      <c r="A84" t="s">
        <v>382</v>
      </c>
      <c r="B84" s="120">
        <v>36854.103499999997</v>
      </c>
      <c r="C84" s="120">
        <v>27357.742099999999</v>
      </c>
      <c r="D84" s="120">
        <f t="shared" si="2"/>
        <v>9496.361399999998</v>
      </c>
    </row>
    <row r="85" spans="1:4">
      <c r="A85" t="s">
        <v>381</v>
      </c>
      <c r="B85" s="120">
        <v>36876.096799999999</v>
      </c>
      <c r="C85" s="120">
        <v>26750.896400000001</v>
      </c>
      <c r="D85" s="120">
        <f t="shared" si="2"/>
        <v>10125.200399999998</v>
      </c>
    </row>
    <row r="86" spans="1:4">
      <c r="A86" t="s">
        <v>380</v>
      </c>
      <c r="B86" s="120">
        <v>34766.330099999999</v>
      </c>
      <c r="C86" s="120">
        <v>28220.935300000001</v>
      </c>
      <c r="D86" s="120">
        <f t="shared" si="2"/>
        <v>6545.3947999999982</v>
      </c>
    </row>
    <row r="87" spans="1:4">
      <c r="A87" t="s">
        <v>379</v>
      </c>
      <c r="B87" s="120">
        <v>36881.236100000002</v>
      </c>
      <c r="C87" s="120">
        <v>30797.441699999999</v>
      </c>
      <c r="D87" s="120">
        <f t="shared" si="2"/>
        <v>6083.7944000000025</v>
      </c>
    </row>
    <row r="88" spans="1:4">
      <c r="A88" t="s">
        <v>378</v>
      </c>
      <c r="B88" s="120">
        <v>35817.116600000001</v>
      </c>
      <c r="C88" s="120">
        <v>32183.777399999999</v>
      </c>
      <c r="D88" s="120">
        <f t="shared" si="2"/>
        <v>3633.3392000000022</v>
      </c>
    </row>
    <row r="89" spans="1:4">
      <c r="A89" t="s">
        <v>377</v>
      </c>
      <c r="B89" s="120">
        <v>34838.134700000002</v>
      </c>
      <c r="C89" s="120">
        <v>25128.536599999999</v>
      </c>
      <c r="D89" s="120">
        <f t="shared" si="2"/>
        <v>9709.5981000000029</v>
      </c>
    </row>
    <row r="90" spans="1:4">
      <c r="A90" t="s">
        <v>376</v>
      </c>
      <c r="B90" s="120">
        <v>34912.453500000003</v>
      </c>
      <c r="C90" s="120">
        <v>25018.329900000001</v>
      </c>
      <c r="D90" s="120">
        <f t="shared" si="2"/>
        <v>9894.1236000000026</v>
      </c>
    </row>
    <row r="91" spans="1:4">
      <c r="A91" t="s">
        <v>375</v>
      </c>
      <c r="B91" s="120">
        <v>35392.003499999999</v>
      </c>
      <c r="C91" s="120">
        <v>25927.559300000001</v>
      </c>
      <c r="D91" s="120">
        <f t="shared" si="2"/>
        <v>9464.4441999999981</v>
      </c>
    </row>
    <row r="92" spans="1:4">
      <c r="A92" t="s">
        <v>374</v>
      </c>
      <c r="B92" s="120">
        <v>34479.979099999997</v>
      </c>
      <c r="C92" s="120">
        <v>24683.2487</v>
      </c>
      <c r="D92" s="120">
        <f t="shared" si="2"/>
        <v>9796.7303999999967</v>
      </c>
    </row>
    <row r="93" spans="1:4">
      <c r="A93" t="s">
        <v>373</v>
      </c>
      <c r="B93" s="120">
        <v>34320.7621</v>
      </c>
      <c r="C93" s="120">
        <v>25524.883999999998</v>
      </c>
      <c r="D93" s="120">
        <f t="shared" si="2"/>
        <v>8795.8781000000017</v>
      </c>
    </row>
    <row r="94" spans="1:4">
      <c r="A94" t="s">
        <v>372</v>
      </c>
      <c r="B94" s="120">
        <v>32181.785599999999</v>
      </c>
      <c r="C94" s="120">
        <v>22194.3547</v>
      </c>
      <c r="D94" s="120">
        <f t="shared" si="2"/>
        <v>9987.4308999999994</v>
      </c>
    </row>
    <row r="95" spans="1:4">
      <c r="A95" t="s">
        <v>371</v>
      </c>
      <c r="B95" s="120">
        <v>32145.784500000002</v>
      </c>
      <c r="C95" s="120">
        <v>22824.952799999999</v>
      </c>
      <c r="D95" s="120">
        <f t="shared" si="2"/>
        <v>9320.8317000000025</v>
      </c>
    </row>
    <row r="96" spans="1:4">
      <c r="A96" t="s">
        <v>370</v>
      </c>
      <c r="B96" s="120">
        <v>31049.735400000001</v>
      </c>
      <c r="C96" s="120">
        <v>21735.201400000002</v>
      </c>
      <c r="D96" s="120">
        <f t="shared" si="2"/>
        <v>9314.5339999999997</v>
      </c>
    </row>
    <row r="97" spans="1:4">
      <c r="A97" t="s">
        <v>369</v>
      </c>
      <c r="B97" s="120">
        <v>31308.371200000001</v>
      </c>
      <c r="C97" s="120">
        <v>22476.488099999999</v>
      </c>
      <c r="D97" s="120">
        <f t="shared" si="2"/>
        <v>8831.8831000000027</v>
      </c>
    </row>
    <row r="98" spans="1:4">
      <c r="A98" t="s">
        <v>368</v>
      </c>
      <c r="B98" s="120">
        <v>30127.877799999998</v>
      </c>
      <c r="C98" s="120">
        <v>19758.1728</v>
      </c>
      <c r="D98" s="120">
        <f t="shared" ref="D98:D129" si="3">B98-C98</f>
        <v>10369.704999999998</v>
      </c>
    </row>
    <row r="99" spans="1:4">
      <c r="A99" t="s">
        <v>367</v>
      </c>
      <c r="B99" s="120">
        <v>27590.235000000001</v>
      </c>
      <c r="C99" s="120">
        <v>20067.329600000001</v>
      </c>
      <c r="D99" s="120">
        <f t="shared" si="3"/>
        <v>7522.9053999999996</v>
      </c>
    </row>
    <row r="100" spans="1:4">
      <c r="A100" t="s">
        <v>366</v>
      </c>
      <c r="B100" s="120">
        <v>30413.3308</v>
      </c>
      <c r="C100" s="120">
        <v>18241.593199999999</v>
      </c>
      <c r="D100" s="120">
        <f t="shared" si="3"/>
        <v>12171.7376</v>
      </c>
    </row>
    <row r="101" spans="1:4">
      <c r="A101" t="s">
        <v>365</v>
      </c>
      <c r="B101" s="120">
        <v>30649.030200000001</v>
      </c>
      <c r="C101" s="120">
        <v>21763.236799999999</v>
      </c>
      <c r="D101" s="120">
        <f t="shared" si="3"/>
        <v>8885.7934000000023</v>
      </c>
    </row>
    <row r="102" spans="1:4">
      <c r="A102" t="s">
        <v>364</v>
      </c>
      <c r="B102" s="120">
        <v>31738.2575</v>
      </c>
      <c r="C102" s="120">
        <v>23643.9738</v>
      </c>
      <c r="D102" s="120">
        <f t="shared" si="3"/>
        <v>8094.2837</v>
      </c>
    </row>
    <row r="103" spans="1:4">
      <c r="A103" t="s">
        <v>363</v>
      </c>
      <c r="B103" s="120">
        <v>34463.2575</v>
      </c>
      <c r="C103" s="120">
        <v>26445.653200000001</v>
      </c>
      <c r="D103" s="120">
        <f t="shared" si="3"/>
        <v>8017.6042999999991</v>
      </c>
    </row>
    <row r="104" spans="1:4">
      <c r="A104" t="s">
        <v>362</v>
      </c>
      <c r="B104" s="120">
        <v>32878.488499999999</v>
      </c>
      <c r="C104" s="120">
        <v>24836.067899999998</v>
      </c>
      <c r="D104" s="120">
        <f t="shared" si="3"/>
        <v>8042.4206000000013</v>
      </c>
    </row>
    <row r="105" spans="1:4">
      <c r="A105" t="s">
        <v>361</v>
      </c>
      <c r="B105" s="120">
        <v>32372.809700000002</v>
      </c>
      <c r="C105" s="120">
        <v>22322.986700000001</v>
      </c>
      <c r="D105" s="120">
        <f t="shared" si="3"/>
        <v>10049.823</v>
      </c>
    </row>
    <row r="106" spans="1:4">
      <c r="A106" t="s">
        <v>360</v>
      </c>
      <c r="B106" s="120">
        <v>33532.897700000001</v>
      </c>
      <c r="C106" s="120">
        <v>24454.160500000002</v>
      </c>
      <c r="D106" s="120">
        <f t="shared" si="3"/>
        <v>9078.7371999999996</v>
      </c>
    </row>
    <row r="107" spans="1:4">
      <c r="A107" t="s">
        <v>359</v>
      </c>
      <c r="B107" s="120">
        <v>35460.086199999998</v>
      </c>
      <c r="C107" s="120">
        <v>27011.8397</v>
      </c>
      <c r="D107" s="120">
        <f t="shared" si="3"/>
        <v>8448.2464999999975</v>
      </c>
    </row>
    <row r="108" spans="1:4">
      <c r="A108" t="s">
        <v>358</v>
      </c>
      <c r="B108" s="120">
        <v>35533.804600000003</v>
      </c>
      <c r="C108" s="120">
        <v>24906.8616</v>
      </c>
      <c r="D108" s="120">
        <f t="shared" si="3"/>
        <v>10626.943000000003</v>
      </c>
    </row>
    <row r="109" spans="1:4">
      <c r="A109" t="s">
        <v>357</v>
      </c>
      <c r="B109" s="120">
        <v>36249.950700000001</v>
      </c>
      <c r="C109" s="120">
        <v>26448.911400000001</v>
      </c>
      <c r="D109" s="120">
        <f t="shared" si="3"/>
        <v>9801.0393000000004</v>
      </c>
    </row>
    <row r="110" spans="1:4">
      <c r="A110" t="s">
        <v>356</v>
      </c>
      <c r="B110" s="120">
        <v>34711.898200000003</v>
      </c>
      <c r="C110" s="120">
        <v>21612.170399999999</v>
      </c>
      <c r="D110" s="120">
        <f t="shared" si="3"/>
        <v>13099.727800000004</v>
      </c>
    </row>
    <row r="111" spans="1:4">
      <c r="A111" t="s">
        <v>355</v>
      </c>
      <c r="B111" s="120">
        <v>33772.305800000002</v>
      </c>
      <c r="C111" s="120">
        <v>26416.6747</v>
      </c>
      <c r="D111" s="120">
        <f t="shared" si="3"/>
        <v>7355.6311000000023</v>
      </c>
    </row>
    <row r="112" spans="1:4">
      <c r="A112" t="s">
        <v>354</v>
      </c>
      <c r="B112" s="120">
        <v>37672.225899999998</v>
      </c>
      <c r="C112" s="120">
        <v>33416.665200000003</v>
      </c>
      <c r="D112" s="120">
        <f t="shared" si="3"/>
        <v>4255.5606999999945</v>
      </c>
    </row>
    <row r="113" spans="1:4">
      <c r="A113" t="s">
        <v>353</v>
      </c>
      <c r="B113" s="120">
        <v>36688.243499999997</v>
      </c>
      <c r="C113" s="120">
        <v>27323.3213</v>
      </c>
      <c r="D113" s="120">
        <f t="shared" si="3"/>
        <v>9364.9221999999972</v>
      </c>
    </row>
    <row r="114" spans="1:4">
      <c r="A114" t="s">
        <v>352</v>
      </c>
      <c r="B114" s="120">
        <v>36552.077100000002</v>
      </c>
      <c r="C114" s="120">
        <v>27619.081600000001</v>
      </c>
      <c r="D114" s="120">
        <f t="shared" si="3"/>
        <v>8932.9955000000009</v>
      </c>
    </row>
    <row r="115" spans="1:4">
      <c r="A115" t="s">
        <v>351</v>
      </c>
      <c r="B115" s="120">
        <v>36567.806199999999</v>
      </c>
      <c r="C115" s="120">
        <v>27171.896499999999</v>
      </c>
      <c r="D115" s="120">
        <f t="shared" si="3"/>
        <v>9395.9097000000002</v>
      </c>
    </row>
    <row r="116" spans="1:4">
      <c r="A116" t="s">
        <v>350</v>
      </c>
      <c r="B116" s="120">
        <v>35972.310899999997</v>
      </c>
      <c r="C116" s="120">
        <v>27064.688099999999</v>
      </c>
      <c r="D116" s="120">
        <f t="shared" si="3"/>
        <v>8907.6227999999974</v>
      </c>
    </row>
    <row r="117" spans="1:4">
      <c r="A117" t="s">
        <v>349</v>
      </c>
      <c r="B117" s="120">
        <v>36050.313099999999</v>
      </c>
      <c r="C117" s="120">
        <v>26003.113700000002</v>
      </c>
      <c r="D117" s="120">
        <f t="shared" si="3"/>
        <v>10047.199399999998</v>
      </c>
    </row>
    <row r="118" spans="1:4">
      <c r="A118" t="s">
        <v>348</v>
      </c>
      <c r="B118" s="120">
        <v>35108.945399999997</v>
      </c>
      <c r="C118" s="120">
        <v>25350.027999999998</v>
      </c>
      <c r="D118" s="120">
        <f t="shared" si="3"/>
        <v>9758.9173999999985</v>
      </c>
    </row>
    <row r="119" spans="1:4">
      <c r="A119" t="s">
        <v>347</v>
      </c>
      <c r="B119" s="120">
        <v>34317.644800000002</v>
      </c>
      <c r="C119" s="120">
        <v>24614.014200000001</v>
      </c>
      <c r="D119" s="120">
        <f t="shared" si="3"/>
        <v>9703.6306000000004</v>
      </c>
    </row>
    <row r="120" spans="1:4">
      <c r="A120" t="s">
        <v>346</v>
      </c>
      <c r="B120" s="120">
        <v>33930.977099999996</v>
      </c>
      <c r="C120" s="120">
        <v>23859.2425</v>
      </c>
      <c r="D120" s="120">
        <f t="shared" si="3"/>
        <v>10071.734599999996</v>
      </c>
    </row>
    <row r="121" spans="1:4">
      <c r="A121" t="s">
        <v>345</v>
      </c>
      <c r="B121" s="120">
        <v>34157.101300000002</v>
      </c>
      <c r="C121" s="120">
        <v>24105.818800000001</v>
      </c>
      <c r="D121" s="120">
        <f t="shared" si="3"/>
        <v>10051.282500000001</v>
      </c>
    </row>
    <row r="122" spans="1:4">
      <c r="A122" t="s">
        <v>344</v>
      </c>
      <c r="B122" s="120">
        <v>36794.5432</v>
      </c>
      <c r="C122" s="120">
        <v>28056.687300000001</v>
      </c>
      <c r="D122" s="120">
        <f t="shared" si="3"/>
        <v>8737.8558999999987</v>
      </c>
    </row>
    <row r="123" spans="1:4">
      <c r="A123" t="s">
        <v>343</v>
      </c>
      <c r="B123" s="120">
        <v>37078.454400000002</v>
      </c>
      <c r="C123" s="120">
        <v>27140.110100000002</v>
      </c>
      <c r="D123" s="120">
        <f t="shared" si="3"/>
        <v>9938.3443000000007</v>
      </c>
    </row>
    <row r="124" spans="1:4">
      <c r="A124" t="s">
        <v>342</v>
      </c>
      <c r="B124" s="120">
        <v>38319.666700000002</v>
      </c>
      <c r="C124" s="120">
        <v>27674.280900000002</v>
      </c>
      <c r="D124" s="120">
        <f t="shared" si="3"/>
        <v>10645.3858</v>
      </c>
    </row>
    <row r="125" spans="1:4">
      <c r="A125" t="s">
        <v>341</v>
      </c>
      <c r="B125" s="120">
        <v>37279.891799999998</v>
      </c>
      <c r="C125" s="120">
        <v>27654.688900000001</v>
      </c>
      <c r="D125" s="120">
        <f t="shared" si="3"/>
        <v>9625.2028999999966</v>
      </c>
    </row>
    <row r="126" spans="1:4">
      <c r="A126" t="s">
        <v>340</v>
      </c>
      <c r="B126" s="120">
        <v>37872.572099999998</v>
      </c>
      <c r="C126" s="120">
        <v>27477.9794</v>
      </c>
      <c r="D126" s="120">
        <f t="shared" si="3"/>
        <v>10394.592699999997</v>
      </c>
    </row>
    <row r="127" spans="1:4">
      <c r="A127" t="s">
        <v>339</v>
      </c>
      <c r="B127" s="120">
        <v>37559.254200000003</v>
      </c>
      <c r="C127" s="120">
        <v>26592.024700000002</v>
      </c>
      <c r="D127" s="120">
        <f t="shared" si="3"/>
        <v>10967.229500000001</v>
      </c>
    </row>
    <row r="128" spans="1:4">
      <c r="A128" t="s">
        <v>338</v>
      </c>
      <c r="B128" s="120">
        <v>37412.186300000001</v>
      </c>
      <c r="C128" s="120">
        <v>27235.537499999999</v>
      </c>
      <c r="D128" s="120">
        <f t="shared" si="3"/>
        <v>10176.648800000003</v>
      </c>
    </row>
    <row r="129" spans="1:4">
      <c r="A129" t="s">
        <v>337</v>
      </c>
      <c r="B129" s="120">
        <v>36330.410900000003</v>
      </c>
      <c r="C129" s="120">
        <v>26467.410199999998</v>
      </c>
      <c r="D129" s="120">
        <f t="shared" si="3"/>
        <v>9863.0007000000041</v>
      </c>
    </row>
    <row r="130" spans="1:4">
      <c r="A130" t="s">
        <v>336</v>
      </c>
      <c r="B130" s="120">
        <v>35719.182699999998</v>
      </c>
      <c r="C130" s="120">
        <v>25132.4859</v>
      </c>
      <c r="D130" s="120">
        <f t="shared" ref="D130:D161" si="4">B130-C130</f>
        <v>10586.696799999998</v>
      </c>
    </row>
    <row r="131" spans="1:4">
      <c r="A131" t="s">
        <v>335</v>
      </c>
      <c r="B131" s="120">
        <v>35280.247799999997</v>
      </c>
      <c r="C131" s="120">
        <v>25353.219099999998</v>
      </c>
      <c r="D131" s="120">
        <f t="shared" si="4"/>
        <v>9927.0286999999989</v>
      </c>
    </row>
    <row r="132" spans="1:4">
      <c r="A132" t="s">
        <v>334</v>
      </c>
      <c r="B132" s="120">
        <v>34766.886200000001</v>
      </c>
      <c r="C132" s="120">
        <v>25106.0645</v>
      </c>
      <c r="D132" s="120">
        <f t="shared" si="4"/>
        <v>9660.8217000000004</v>
      </c>
    </row>
    <row r="133" spans="1:4">
      <c r="A133" t="s">
        <v>333</v>
      </c>
      <c r="B133" s="120">
        <v>35242.952899999997</v>
      </c>
      <c r="C133" s="120">
        <v>26710.255000000001</v>
      </c>
      <c r="D133" s="120">
        <f t="shared" si="4"/>
        <v>8532.6978999999956</v>
      </c>
    </row>
    <row r="134" spans="1:4">
      <c r="A134" t="s">
        <v>332</v>
      </c>
      <c r="B134" s="120">
        <v>37899.760199999997</v>
      </c>
      <c r="C134" s="120">
        <v>24675.268199999999</v>
      </c>
      <c r="D134" s="120">
        <f t="shared" si="4"/>
        <v>13224.491999999998</v>
      </c>
    </row>
    <row r="135" spans="1:4">
      <c r="A135" t="s">
        <v>331</v>
      </c>
      <c r="B135" s="120">
        <v>37094.466500000002</v>
      </c>
      <c r="C135" s="120">
        <v>29153.449799999999</v>
      </c>
      <c r="D135" s="120">
        <f t="shared" si="4"/>
        <v>7941.0167000000038</v>
      </c>
    </row>
    <row r="136" spans="1:4">
      <c r="A136" t="s">
        <v>330</v>
      </c>
      <c r="B136" s="120">
        <v>30078.594799999999</v>
      </c>
      <c r="C136" s="120">
        <v>20848.888299999999</v>
      </c>
      <c r="D136" s="120">
        <f t="shared" si="4"/>
        <v>9229.7065000000002</v>
      </c>
    </row>
    <row r="137" spans="1:4">
      <c r="A137" t="s">
        <v>329</v>
      </c>
      <c r="B137" s="120">
        <v>18370.069299999999</v>
      </c>
      <c r="C137" s="120">
        <v>16045.7667</v>
      </c>
      <c r="D137" s="120">
        <f t="shared" si="4"/>
        <v>2324.3025999999991</v>
      </c>
    </row>
    <row r="138" spans="1:4">
      <c r="A138" t="s">
        <v>328</v>
      </c>
      <c r="B138" s="120">
        <v>31579.9643</v>
      </c>
      <c r="C138" s="120">
        <v>23308.220499999999</v>
      </c>
      <c r="D138" s="120">
        <f t="shared" si="4"/>
        <v>8271.7438000000002</v>
      </c>
    </row>
    <row r="139" spans="1:4">
      <c r="A139" t="s">
        <v>327</v>
      </c>
      <c r="B139" s="120">
        <v>32772.162799999998</v>
      </c>
      <c r="C139" s="120">
        <v>23815.387200000001</v>
      </c>
      <c r="D139" s="120">
        <f t="shared" si="4"/>
        <v>8956.7755999999972</v>
      </c>
    </row>
    <row r="140" spans="1:4">
      <c r="A140" t="s">
        <v>326</v>
      </c>
      <c r="B140" s="120">
        <v>33854.500899999999</v>
      </c>
      <c r="C140" s="120">
        <v>25176.043600000001</v>
      </c>
      <c r="D140" s="120">
        <f t="shared" si="4"/>
        <v>8678.4572999999982</v>
      </c>
    </row>
    <row r="141" spans="1:4">
      <c r="A141" t="s">
        <v>325</v>
      </c>
      <c r="B141" s="120">
        <v>35806.054300000003</v>
      </c>
      <c r="C141" s="120">
        <v>25309.188900000001</v>
      </c>
      <c r="D141" s="120">
        <f t="shared" si="4"/>
        <v>10496.865400000002</v>
      </c>
    </row>
    <row r="142" spans="1:4">
      <c r="A142" t="s">
        <v>324</v>
      </c>
      <c r="B142" s="120">
        <v>36522.874000000003</v>
      </c>
      <c r="C142" s="120">
        <v>29744.706600000001</v>
      </c>
      <c r="D142" s="120">
        <f t="shared" si="4"/>
        <v>6778.1674000000021</v>
      </c>
    </row>
    <row r="143" spans="1:4">
      <c r="A143" t="s">
        <v>323</v>
      </c>
      <c r="B143" s="120">
        <v>36522.740899999997</v>
      </c>
      <c r="C143" s="120">
        <v>27646.019499999999</v>
      </c>
      <c r="D143" s="120">
        <f t="shared" si="4"/>
        <v>8876.7213999999985</v>
      </c>
    </row>
    <row r="144" spans="1:4">
      <c r="A144" t="s">
        <v>322</v>
      </c>
      <c r="B144" s="120">
        <v>36340.542600000001</v>
      </c>
      <c r="C144" s="120">
        <v>28310.680700000001</v>
      </c>
      <c r="D144" s="120">
        <f t="shared" si="4"/>
        <v>8029.8618999999999</v>
      </c>
    </row>
    <row r="145" spans="1:4">
      <c r="A145" t="s">
        <v>321</v>
      </c>
      <c r="B145" s="120">
        <v>36235.0694</v>
      </c>
      <c r="C145" s="120">
        <v>26020.6564</v>
      </c>
      <c r="D145" s="120">
        <f t="shared" si="4"/>
        <v>10214.413</v>
      </c>
    </row>
    <row r="146" spans="1:4">
      <c r="A146" t="s">
        <v>320</v>
      </c>
      <c r="B146" s="120">
        <v>38293.073499999999</v>
      </c>
      <c r="C146" s="120">
        <v>28769.602800000001</v>
      </c>
      <c r="D146" s="120">
        <f t="shared" si="4"/>
        <v>9523.470699999998</v>
      </c>
    </row>
    <row r="147" spans="1:4">
      <c r="A147" t="s">
        <v>319</v>
      </c>
      <c r="B147" s="120">
        <v>38061.207499999997</v>
      </c>
      <c r="C147" s="120">
        <v>28661.078699999998</v>
      </c>
      <c r="D147" s="120">
        <f t="shared" si="4"/>
        <v>9400.1287999999986</v>
      </c>
    </row>
    <row r="148" spans="1:4">
      <c r="A148" t="s">
        <v>318</v>
      </c>
      <c r="B148" s="120">
        <v>36572.519500000002</v>
      </c>
      <c r="C148" s="120">
        <v>27518.5298</v>
      </c>
      <c r="D148" s="120">
        <f t="shared" si="4"/>
        <v>9053.9897000000019</v>
      </c>
    </row>
    <row r="149" spans="1:4">
      <c r="A149" t="s">
        <v>317</v>
      </c>
      <c r="B149" s="120">
        <v>37081.7019</v>
      </c>
      <c r="C149" s="120">
        <v>24510.378499999999</v>
      </c>
      <c r="D149" s="120">
        <f t="shared" si="4"/>
        <v>12571.323400000001</v>
      </c>
    </row>
    <row r="150" spans="1:4">
      <c r="A150" t="s">
        <v>316</v>
      </c>
      <c r="B150" s="120">
        <v>34676.438300000002</v>
      </c>
      <c r="C150" s="120">
        <v>25491.555199999999</v>
      </c>
      <c r="D150" s="120">
        <f t="shared" si="4"/>
        <v>9184.8831000000027</v>
      </c>
    </row>
    <row r="151" spans="1:4">
      <c r="A151" t="s">
        <v>315</v>
      </c>
      <c r="B151" s="120">
        <v>36961.260699999999</v>
      </c>
      <c r="C151" s="120">
        <v>26394.588500000002</v>
      </c>
      <c r="D151" s="120">
        <f t="shared" si="4"/>
        <v>10566.672199999997</v>
      </c>
    </row>
    <row r="152" spans="1:4">
      <c r="A152" t="s">
        <v>314</v>
      </c>
      <c r="B152" s="120">
        <v>37757.483500000002</v>
      </c>
      <c r="C152" s="120">
        <v>26819.4967</v>
      </c>
      <c r="D152" s="120">
        <f t="shared" si="4"/>
        <v>10937.986800000002</v>
      </c>
    </row>
    <row r="153" spans="1:4">
      <c r="A153" t="s">
        <v>313</v>
      </c>
      <c r="B153" s="120">
        <v>38547.843500000003</v>
      </c>
      <c r="C153" s="120">
        <v>28537.402399999999</v>
      </c>
      <c r="D153" s="120">
        <f t="shared" si="4"/>
        <v>10010.441100000004</v>
      </c>
    </row>
    <row r="154" spans="1:4">
      <c r="A154" t="s">
        <v>312</v>
      </c>
      <c r="B154" s="120">
        <v>39293.601199999997</v>
      </c>
      <c r="C154" s="120">
        <v>28090.945800000001</v>
      </c>
      <c r="D154" s="120">
        <f t="shared" si="4"/>
        <v>11202.655399999996</v>
      </c>
    </row>
    <row r="155" spans="1:4">
      <c r="A155" t="s">
        <v>311</v>
      </c>
      <c r="B155" s="120">
        <v>39989.964</v>
      </c>
      <c r="C155" s="120">
        <v>30977.070100000001</v>
      </c>
      <c r="D155" s="120">
        <f t="shared" si="4"/>
        <v>9012.8938999999991</v>
      </c>
    </row>
    <row r="156" spans="1:4">
      <c r="A156" t="s">
        <v>310</v>
      </c>
      <c r="B156" s="120">
        <v>41350.970200000003</v>
      </c>
      <c r="C156" s="120">
        <v>32270.4846</v>
      </c>
      <c r="D156" s="120">
        <f t="shared" si="4"/>
        <v>9080.4856000000036</v>
      </c>
    </row>
    <row r="157" spans="1:4">
      <c r="A157" t="s">
        <v>309</v>
      </c>
      <c r="B157" s="120">
        <v>41677.8724</v>
      </c>
      <c r="C157" s="120">
        <v>28056.597000000002</v>
      </c>
      <c r="D157" s="120">
        <f t="shared" si="4"/>
        <v>13621.275399999999</v>
      </c>
    </row>
    <row r="158" spans="1:4">
      <c r="A158" t="s">
        <v>308</v>
      </c>
      <c r="B158" s="120">
        <v>42204.883699999998</v>
      </c>
      <c r="C158" s="120">
        <v>25309.843199999999</v>
      </c>
      <c r="D158" s="120">
        <f t="shared" si="4"/>
        <v>16895.040499999999</v>
      </c>
    </row>
    <row r="159" spans="1:4">
      <c r="A159" t="s">
        <v>307</v>
      </c>
      <c r="B159" s="120">
        <v>42786.927199999998</v>
      </c>
      <c r="C159" s="120">
        <v>29575.517599999999</v>
      </c>
      <c r="D159" s="120">
        <f t="shared" si="4"/>
        <v>13211.409599999999</v>
      </c>
    </row>
    <row r="160" spans="1:4">
      <c r="A160" t="s">
        <v>306</v>
      </c>
      <c r="B160" s="120">
        <v>43029.345200000003</v>
      </c>
      <c r="C160" s="120">
        <v>31437.382600000001</v>
      </c>
      <c r="D160" s="120">
        <f t="shared" si="4"/>
        <v>11591.962600000003</v>
      </c>
    </row>
    <row r="161" spans="1:4">
      <c r="A161" t="s">
        <v>305</v>
      </c>
      <c r="B161" s="120">
        <v>45210.201800000003</v>
      </c>
      <c r="C161" s="120">
        <v>31650.599399999999</v>
      </c>
      <c r="D161" s="120">
        <f t="shared" si="4"/>
        <v>13559.602400000003</v>
      </c>
    </row>
    <row r="162" spans="1:4">
      <c r="A162" t="s">
        <v>304</v>
      </c>
      <c r="B162" s="120">
        <v>43033.976600000002</v>
      </c>
      <c r="C162" s="120">
        <v>28185.106800000001</v>
      </c>
      <c r="D162" s="120">
        <f t="shared" ref="D162:D172" si="5">B162-C162</f>
        <v>14848.8698</v>
      </c>
    </row>
    <row r="163" spans="1:4">
      <c r="A163" t="s">
        <v>303</v>
      </c>
      <c r="B163" s="120">
        <v>44557.357600000003</v>
      </c>
      <c r="C163" s="120">
        <v>29612.001100000001</v>
      </c>
      <c r="D163" s="120">
        <f t="shared" si="5"/>
        <v>14945.356500000002</v>
      </c>
    </row>
    <row r="164" spans="1:4">
      <c r="A164" t="s">
        <v>302</v>
      </c>
      <c r="B164" s="120">
        <v>45049.6463</v>
      </c>
      <c r="C164" s="120">
        <v>25890.764599999999</v>
      </c>
      <c r="D164" s="120">
        <f t="shared" si="5"/>
        <v>19158.881700000002</v>
      </c>
    </row>
    <row r="165" spans="1:4">
      <c r="A165" t="s">
        <v>301</v>
      </c>
      <c r="B165" s="120">
        <v>45192.099000000002</v>
      </c>
      <c r="C165" s="120">
        <v>30145.405699999999</v>
      </c>
      <c r="D165" s="120">
        <f t="shared" si="5"/>
        <v>15046.693300000003</v>
      </c>
    </row>
    <row r="166" spans="1:4">
      <c r="A166" t="s">
        <v>300</v>
      </c>
      <c r="B166" s="120">
        <v>45462.880799999999</v>
      </c>
      <c r="C166" s="120">
        <v>32498.944899999999</v>
      </c>
      <c r="D166" s="120">
        <f t="shared" si="5"/>
        <v>12963.9359</v>
      </c>
    </row>
    <row r="167" spans="1:4">
      <c r="A167" t="s">
        <v>299</v>
      </c>
      <c r="B167" s="120">
        <v>46239.030200000001</v>
      </c>
      <c r="C167" s="120">
        <v>24738.111099999998</v>
      </c>
      <c r="D167" s="120">
        <f t="shared" si="5"/>
        <v>21500.919100000003</v>
      </c>
    </row>
    <row r="168" spans="1:4">
      <c r="A168" t="s">
        <v>298</v>
      </c>
      <c r="B168" s="120">
        <v>46200.286</v>
      </c>
      <c r="C168" s="120">
        <v>26151.854299999999</v>
      </c>
      <c r="D168" s="120">
        <f t="shared" si="5"/>
        <v>20048.431700000001</v>
      </c>
    </row>
    <row r="169" spans="1:4">
      <c r="A169" t="s">
        <v>297</v>
      </c>
      <c r="B169" s="120">
        <v>45760.458100000003</v>
      </c>
      <c r="C169" s="120">
        <v>27355.1162</v>
      </c>
      <c r="D169" s="120">
        <f t="shared" si="5"/>
        <v>18405.341900000003</v>
      </c>
    </row>
    <row r="170" spans="1:4">
      <c r="A170" t="s">
        <v>296</v>
      </c>
      <c r="B170" s="120">
        <v>47564.893199999999</v>
      </c>
      <c r="C170" s="120">
        <v>29561.922299999998</v>
      </c>
      <c r="D170" s="120">
        <f t="shared" si="5"/>
        <v>18002.9709</v>
      </c>
    </row>
    <row r="171" spans="1:4">
      <c r="A171" t="s">
        <v>295</v>
      </c>
      <c r="B171" s="120">
        <v>49139.324200000003</v>
      </c>
      <c r="C171" s="120">
        <v>22138.474099999999</v>
      </c>
      <c r="D171" s="120">
        <f t="shared" si="5"/>
        <v>27000.850100000003</v>
      </c>
    </row>
    <row r="172" spans="1:4">
      <c r="A172" t="s">
        <v>294</v>
      </c>
      <c r="B172" s="120">
        <v>50274.864000000001</v>
      </c>
      <c r="C172" s="120">
        <v>22266.430700000001</v>
      </c>
      <c r="D172" s="120">
        <f t="shared" si="5"/>
        <v>28008.433300000001</v>
      </c>
    </row>
  </sheetData>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3B4FD-716C-497E-A5BE-AABC38B5E843}">
  <dimension ref="A1:C24"/>
  <sheetViews>
    <sheetView workbookViewId="0">
      <selection activeCell="B35" sqref="B35"/>
    </sheetView>
  </sheetViews>
  <sheetFormatPr defaultRowHeight="16.5"/>
  <sheetData>
    <row r="1" spans="1:3">
      <c r="A1" t="s">
        <v>906</v>
      </c>
      <c r="B1" t="s">
        <v>669</v>
      </c>
      <c r="C1" t="s">
        <v>670</v>
      </c>
    </row>
    <row r="2" spans="1:3">
      <c r="A2">
        <v>2000</v>
      </c>
      <c r="B2">
        <v>149256.12991985347</v>
      </c>
      <c r="C2" s="293">
        <v>0.13570682057402347</v>
      </c>
    </row>
    <row r="3" spans="1:3">
      <c r="A3">
        <v>2001</v>
      </c>
      <c r="B3">
        <v>167185.48283038833</v>
      </c>
      <c r="C3" s="293">
        <v>0.13332370904531007</v>
      </c>
    </row>
    <row r="4" spans="1:3">
      <c r="A4">
        <v>2002</v>
      </c>
      <c r="B4">
        <v>209669.99200000003</v>
      </c>
      <c r="C4" s="293">
        <v>0.14430435353592233</v>
      </c>
    </row>
    <row r="5" spans="1:3">
      <c r="A5">
        <v>2003</v>
      </c>
      <c r="B5">
        <v>280420.37139605219</v>
      </c>
      <c r="C5" s="293">
        <v>0.16185359193155099</v>
      </c>
    </row>
    <row r="6" spans="1:3">
      <c r="A6">
        <v>2004</v>
      </c>
      <c r="B6">
        <v>385331.00000000006</v>
      </c>
      <c r="C6" s="293">
        <v>0.18938197986783939</v>
      </c>
    </row>
    <row r="7" spans="1:3">
      <c r="A7">
        <v>2005</v>
      </c>
      <c r="B7">
        <v>567553.71174748242</v>
      </c>
      <c r="C7" s="293">
        <v>0.23728560964858933</v>
      </c>
    </row>
    <row r="8" spans="1:3">
      <c r="A8">
        <v>2006</v>
      </c>
      <c r="B8">
        <v>828112.09999999986</v>
      </c>
      <c r="C8" s="293">
        <v>0.292348366125598</v>
      </c>
    </row>
    <row r="9" spans="1:3">
      <c r="A9">
        <v>2007</v>
      </c>
      <c r="B9">
        <v>998877.79999999981</v>
      </c>
      <c r="C9" s="293">
        <v>0.29742074853098127</v>
      </c>
    </row>
    <row r="10" spans="1:3">
      <c r="A10">
        <v>2008</v>
      </c>
      <c r="B10">
        <v>1225223.94</v>
      </c>
      <c r="C10" s="293">
        <v>0.3219834660540879</v>
      </c>
    </row>
    <row r="11" spans="1:3">
      <c r="A11">
        <v>2009</v>
      </c>
      <c r="B11">
        <v>917159.9</v>
      </c>
      <c r="C11" s="293">
        <v>0.27375229267076273</v>
      </c>
    </row>
    <row r="12" spans="1:3">
      <c r="A12">
        <v>2010</v>
      </c>
      <c r="B12">
        <v>951166.18400000001</v>
      </c>
      <c r="C12" s="293">
        <v>0.25776592527929254</v>
      </c>
    </row>
    <row r="13" spans="1:3">
      <c r="A13">
        <v>2011</v>
      </c>
      <c r="B13">
        <v>801304.2</v>
      </c>
      <c r="C13" s="293">
        <v>0.19888973277342392</v>
      </c>
    </row>
    <row r="14" spans="1:3">
      <c r="A14">
        <v>2012</v>
      </c>
      <c r="B14">
        <v>802167.09999999986</v>
      </c>
      <c r="C14" s="293">
        <v>0.18801699910265193</v>
      </c>
    </row>
    <row r="15" spans="1:3">
      <c r="A15">
        <v>2013</v>
      </c>
      <c r="B15">
        <v>764771.69999999984</v>
      </c>
      <c r="C15" s="293">
        <v>0.16787366916011898</v>
      </c>
    </row>
    <row r="16" spans="1:3">
      <c r="A16">
        <v>2014</v>
      </c>
      <c r="B16">
        <v>824819.6</v>
      </c>
      <c r="C16" s="293">
        <v>0.17081868605155881</v>
      </c>
    </row>
    <row r="17" spans="1:3">
      <c r="A17">
        <v>2015</v>
      </c>
      <c r="B17">
        <v>871775.02614593692</v>
      </c>
      <c r="C17" s="293">
        <v>0.17284663487145277</v>
      </c>
    </row>
    <row r="18" spans="1:3">
      <c r="A18">
        <v>2016</v>
      </c>
      <c r="B18">
        <v>704457.59999999986</v>
      </c>
      <c r="C18" s="293">
        <v>0.13902048499854996</v>
      </c>
    </row>
    <row r="19" spans="1:3">
      <c r="A19">
        <v>2017</v>
      </c>
      <c r="B19">
        <v>746968.69999999984</v>
      </c>
      <c r="C19" s="293">
        <v>0.13423840406097709</v>
      </c>
    </row>
    <row r="20" spans="1:3">
      <c r="A20">
        <v>2018</v>
      </c>
      <c r="B20">
        <v>863326.95096519974</v>
      </c>
      <c r="C20" s="293">
        <v>0.14348045545174801</v>
      </c>
    </row>
    <row r="21" spans="1:3">
      <c r="A21">
        <v>2019</v>
      </c>
      <c r="B21">
        <v>849095.75403239962</v>
      </c>
      <c r="C21" s="293">
        <v>0.12976524462428238</v>
      </c>
    </row>
    <row r="22" spans="1:3">
      <c r="A22">
        <v>2020</v>
      </c>
      <c r="B22">
        <v>866218.3759405748</v>
      </c>
      <c r="C22" s="293">
        <v>0.1401216473291855</v>
      </c>
    </row>
    <row r="23" spans="1:3">
      <c r="A23">
        <v>2021</v>
      </c>
      <c r="B23">
        <v>1046582.9586418001</v>
      </c>
      <c r="C23" s="293">
        <v>0.17399999999999999</v>
      </c>
    </row>
    <row r="24" spans="1:3">
      <c r="A24">
        <v>2022</v>
      </c>
      <c r="B24">
        <v>1143757.8000000038</v>
      </c>
      <c r="C24" s="293">
        <v>0.156</v>
      </c>
    </row>
  </sheetData>
  <pageMargins left="0.7" right="0.7" top="0.75" bottom="0.75" header="0.3" footer="0.3"/>
  <pageSetup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6F27C-7D21-4AB7-B993-7885E1646A13}">
  <dimension ref="A1:F164"/>
  <sheetViews>
    <sheetView workbookViewId="0"/>
  </sheetViews>
  <sheetFormatPr defaultRowHeight="16.5"/>
  <cols>
    <col min="1" max="1" width="9.109375" customWidth="1"/>
  </cols>
  <sheetData>
    <row r="1" spans="1:6">
      <c r="A1" t="s">
        <v>906</v>
      </c>
      <c r="B1" t="s">
        <v>672</v>
      </c>
      <c r="C1" t="s">
        <v>673</v>
      </c>
      <c r="D1" t="s">
        <v>674</v>
      </c>
      <c r="E1" t="s">
        <v>676</v>
      </c>
      <c r="F1" t="s">
        <v>675</v>
      </c>
    </row>
    <row r="2" spans="1:6" hidden="1">
      <c r="A2" t="s">
        <v>233</v>
      </c>
      <c r="B2" s="296">
        <v>2.7966427</v>
      </c>
      <c r="C2" s="296">
        <v>1.06468029E-2</v>
      </c>
      <c r="D2" s="296">
        <v>10.443299100000001</v>
      </c>
      <c r="E2" s="294">
        <v>11.878888099999999</v>
      </c>
      <c r="F2" s="294">
        <v>11.892932200000001</v>
      </c>
    </row>
    <row r="3" spans="1:6" hidden="1">
      <c r="A3" t="s">
        <v>496</v>
      </c>
      <c r="B3" s="296">
        <v>2.0719600699999998</v>
      </c>
      <c r="C3" s="296">
        <v>8.6019569200000007E-2</v>
      </c>
      <c r="D3" s="296">
        <v>11.3540507</v>
      </c>
      <c r="E3" s="294">
        <v>11.9951998</v>
      </c>
      <c r="F3" s="294">
        <v>12.004339099999999</v>
      </c>
    </row>
    <row r="4" spans="1:6" hidden="1">
      <c r="A4" t="s">
        <v>495</v>
      </c>
      <c r="B4" s="296">
        <v>1.1708021500000001</v>
      </c>
      <c r="C4" s="296">
        <v>0.127245092</v>
      </c>
      <c r="D4" s="296">
        <v>11.923977000000001</v>
      </c>
      <c r="E4" s="294">
        <v>11.7254361</v>
      </c>
      <c r="F4" s="294">
        <v>11.729056999999999</v>
      </c>
    </row>
    <row r="5" spans="1:6" hidden="1">
      <c r="A5" t="s">
        <v>494</v>
      </c>
      <c r="B5" s="296">
        <v>0.20665952300000001</v>
      </c>
      <c r="C5" s="296">
        <v>0.128657785</v>
      </c>
      <c r="D5" s="296">
        <v>12.400680400000001</v>
      </c>
      <c r="E5" s="294">
        <v>11.1945368</v>
      </c>
      <c r="F5" s="294">
        <v>11.1941024</v>
      </c>
    </row>
    <row r="6" spans="1:6" hidden="1">
      <c r="A6" t="s">
        <v>232</v>
      </c>
      <c r="B6" s="296">
        <v>-0.76428857400000005</v>
      </c>
      <c r="C6" s="296">
        <v>0.12824391900000001</v>
      </c>
      <c r="D6" s="296">
        <v>12.269228200000001</v>
      </c>
      <c r="E6" s="294">
        <v>10.681346599999999</v>
      </c>
      <c r="F6" s="294">
        <v>10.682445299999999</v>
      </c>
    </row>
    <row r="7" spans="1:6" hidden="1">
      <c r="A7" t="s">
        <v>493</v>
      </c>
      <c r="B7" s="296">
        <v>-1.70671146</v>
      </c>
      <c r="C7" s="296">
        <v>0.143304982</v>
      </c>
      <c r="D7" s="296">
        <v>12.6557788</v>
      </c>
      <c r="E7" s="294">
        <v>9.9936353499999999</v>
      </c>
      <c r="F7" s="294">
        <v>10.004137999999999</v>
      </c>
    </row>
    <row r="8" spans="1:6" hidden="1">
      <c r="A8" t="s">
        <v>492</v>
      </c>
      <c r="B8" s="296">
        <v>-2.6470083400000002</v>
      </c>
      <c r="C8" s="296">
        <v>0.201361767</v>
      </c>
      <c r="D8" s="296">
        <v>12.5656254</v>
      </c>
      <c r="E8" s="294">
        <v>9.0744687600000002</v>
      </c>
      <c r="F8" s="294">
        <v>9.0946159600000005</v>
      </c>
    </row>
    <row r="9" spans="1:6" hidden="1">
      <c r="A9" t="s">
        <v>491</v>
      </c>
      <c r="B9" s="296">
        <v>-3.68934506</v>
      </c>
      <c r="C9" s="296">
        <v>0.27445205700000003</v>
      </c>
      <c r="D9" s="296">
        <v>12.3565708</v>
      </c>
      <c r="E9" s="294">
        <v>7.98733498</v>
      </c>
      <c r="F9" s="294">
        <v>8.0122978699999994</v>
      </c>
    </row>
    <row r="10" spans="1:6" hidden="1">
      <c r="A10" t="s">
        <v>231</v>
      </c>
      <c r="B10" s="296">
        <v>-4.8376550900000002</v>
      </c>
      <c r="C10" s="296">
        <v>0.31918575399999999</v>
      </c>
      <c r="D10" s="296">
        <v>12.6948794</v>
      </c>
      <c r="E10" s="294">
        <v>6.6207750699999997</v>
      </c>
      <c r="F10" s="294">
        <v>6.6479969299999997</v>
      </c>
    </row>
    <row r="11" spans="1:6" hidden="1">
      <c r="A11" t="s">
        <v>490</v>
      </c>
      <c r="B11" s="296">
        <v>-6.0173629200000001</v>
      </c>
      <c r="C11" s="296">
        <v>0.26309103900000003</v>
      </c>
      <c r="D11" s="296">
        <v>12.829037100000001</v>
      </c>
      <c r="E11" s="294">
        <v>5.99530516</v>
      </c>
      <c r="F11" s="294">
        <v>6.0198761100000002</v>
      </c>
    </row>
    <row r="12" spans="1:6" hidden="1">
      <c r="A12" t="s">
        <v>489</v>
      </c>
      <c r="B12" s="296">
        <v>-7.1800895699999998</v>
      </c>
      <c r="C12" s="296">
        <v>0.12842092799999999</v>
      </c>
      <c r="D12" s="296">
        <v>14.003595300000001</v>
      </c>
      <c r="E12" s="294">
        <v>5.0046093100000002</v>
      </c>
      <c r="F12" s="294">
        <v>5.0151545000000004</v>
      </c>
    </row>
    <row r="13" spans="1:6" hidden="1">
      <c r="A13" t="s">
        <v>488</v>
      </c>
      <c r="B13" s="296">
        <v>-8.4208645299999993</v>
      </c>
      <c r="C13" s="296">
        <v>-5.8238385199999999E-2</v>
      </c>
      <c r="D13" s="296">
        <v>11.4171136</v>
      </c>
      <c r="E13" s="294">
        <v>3.2953872</v>
      </c>
      <c r="F13" s="294">
        <v>3.2804243799999999</v>
      </c>
    </row>
    <row r="14" spans="1:6" hidden="1">
      <c r="A14" t="s">
        <v>230</v>
      </c>
      <c r="B14" s="296">
        <v>-9.48426072</v>
      </c>
      <c r="C14" s="296">
        <v>-0.29677964600000001</v>
      </c>
      <c r="D14" s="296">
        <v>9.1390490199999999</v>
      </c>
      <c r="E14" s="294">
        <v>0.37825613600000002</v>
      </c>
      <c r="F14" s="294">
        <v>0.328528072</v>
      </c>
    </row>
    <row r="15" spans="1:6" hidden="1">
      <c r="A15" t="s">
        <v>487</v>
      </c>
      <c r="B15" s="296">
        <v>-10.2437331</v>
      </c>
      <c r="C15" s="296">
        <v>-0.40895586299999998</v>
      </c>
      <c r="D15" s="296">
        <v>6.8515495299999998</v>
      </c>
      <c r="E15" s="294">
        <v>-2.3302125600000001</v>
      </c>
      <c r="F15" s="294">
        <v>-2.4147328400000001</v>
      </c>
    </row>
    <row r="16" spans="1:6" hidden="1">
      <c r="A16" t="s">
        <v>486</v>
      </c>
      <c r="B16" s="296">
        <v>-10.4514879</v>
      </c>
      <c r="C16" s="296">
        <v>-0.34220346000000001</v>
      </c>
      <c r="D16" s="296">
        <v>4.8075819299999996</v>
      </c>
      <c r="E16" s="294">
        <v>-4.2418298500000002</v>
      </c>
      <c r="F16" s="294">
        <v>-4.3469075200000002</v>
      </c>
    </row>
    <row r="17" spans="1:6" hidden="1">
      <c r="A17" t="s">
        <v>485</v>
      </c>
      <c r="B17" s="296">
        <v>-10.018733900000001</v>
      </c>
      <c r="C17" s="296">
        <v>-8.9198490699999994E-2</v>
      </c>
      <c r="D17" s="296">
        <v>4.1536710499999998</v>
      </c>
      <c r="E17" s="294">
        <v>-5.7810880300000003</v>
      </c>
      <c r="F17" s="294">
        <v>-5.8839169299999998</v>
      </c>
    </row>
    <row r="18" spans="1:6" hidden="1">
      <c r="A18" t="s">
        <v>229</v>
      </c>
      <c r="B18" s="296">
        <v>-8.9778943800000004</v>
      </c>
      <c r="C18" s="296">
        <v>0.22249491900000001</v>
      </c>
      <c r="D18" s="296">
        <v>4.3963579199999998</v>
      </c>
      <c r="E18" s="294">
        <v>-4.4530998100000003</v>
      </c>
      <c r="F18" s="294">
        <v>-4.5323929300000003</v>
      </c>
    </row>
    <row r="19" spans="1:6" hidden="1">
      <c r="A19" t="s">
        <v>281</v>
      </c>
      <c r="B19" s="296">
        <v>-7.62455588</v>
      </c>
      <c r="C19" s="296">
        <v>0.40826532599999998</v>
      </c>
      <c r="D19" s="296">
        <v>4.3405561500000003</v>
      </c>
      <c r="E19" s="294">
        <v>-3.15882825</v>
      </c>
      <c r="F19" s="294">
        <v>-3.1989783599999999</v>
      </c>
    </row>
    <row r="20" spans="1:6" hidden="1">
      <c r="A20" t="s">
        <v>280</v>
      </c>
      <c r="B20" s="296">
        <v>-6.1039779799999998</v>
      </c>
      <c r="C20" s="296">
        <v>0.44773566199999998</v>
      </c>
      <c r="D20" s="296">
        <v>3.9022946699999999</v>
      </c>
      <c r="E20" s="294">
        <v>-1.4409409</v>
      </c>
      <c r="F20" s="294">
        <v>-1.4396901600000001</v>
      </c>
    </row>
    <row r="21" spans="1:6" hidden="1">
      <c r="A21" t="s">
        <v>279</v>
      </c>
      <c r="B21" s="296">
        <v>-4.3095068699999999</v>
      </c>
      <c r="C21" s="296">
        <v>0.30114479700000002</v>
      </c>
      <c r="D21" s="296">
        <v>3.7070783999999999</v>
      </c>
      <c r="E21" s="294">
        <v>-0.129907047</v>
      </c>
      <c r="F21" s="294">
        <v>-9.3019948599999999E-2</v>
      </c>
    </row>
    <row r="22" spans="1:6" hidden="1">
      <c r="A22" t="s">
        <v>228</v>
      </c>
      <c r="B22" s="296">
        <v>-2.60199165</v>
      </c>
      <c r="C22" s="296">
        <v>0.15182173800000001</v>
      </c>
      <c r="D22" s="296">
        <v>3.3276970100000001</v>
      </c>
      <c r="E22" s="294">
        <v>1.24551458</v>
      </c>
      <c r="F22" s="294">
        <v>1.3064917300000001</v>
      </c>
    </row>
    <row r="23" spans="1:6" hidden="1">
      <c r="A23" t="s">
        <v>278</v>
      </c>
      <c r="B23" s="296">
        <v>-0.99489110400000003</v>
      </c>
      <c r="C23" s="296">
        <v>0.111636686</v>
      </c>
      <c r="D23" s="296">
        <v>2.8161706</v>
      </c>
      <c r="E23" s="294">
        <v>2.2897277100000002</v>
      </c>
      <c r="F23" s="294">
        <v>2.35600838</v>
      </c>
    </row>
    <row r="24" spans="1:6" hidden="1">
      <c r="A24" t="s">
        <v>277</v>
      </c>
      <c r="B24" s="296">
        <v>0.41359185100000001</v>
      </c>
      <c r="C24" s="296">
        <v>8.6864031499999994E-2</v>
      </c>
      <c r="D24" s="296">
        <v>2.3949848</v>
      </c>
      <c r="E24" s="294">
        <v>3.2759100600000002</v>
      </c>
      <c r="F24" s="294">
        <v>3.33615292</v>
      </c>
    </row>
    <row r="25" spans="1:6" hidden="1">
      <c r="A25" t="s">
        <v>276</v>
      </c>
      <c r="B25" s="296">
        <v>1.5180644599999999</v>
      </c>
      <c r="C25" s="296">
        <v>7.4992525399999996E-2</v>
      </c>
      <c r="D25" s="296">
        <v>2.1759161300000001</v>
      </c>
      <c r="E25" s="294">
        <v>4.0327661399999997</v>
      </c>
      <c r="F25" s="294">
        <v>4.0808803100000004</v>
      </c>
    </row>
    <row r="26" spans="1:6">
      <c r="A26" t="s">
        <v>227</v>
      </c>
      <c r="B26" s="296">
        <v>2.3724919299999998</v>
      </c>
      <c r="C26" s="296">
        <v>6.7317911199999997E-2</v>
      </c>
      <c r="D26" s="296">
        <v>1.92273757</v>
      </c>
      <c r="E26" s="294">
        <v>4.5456709200000001</v>
      </c>
      <c r="F26" s="294">
        <v>4.57784528</v>
      </c>
    </row>
    <row r="27" spans="1:6">
      <c r="A27" t="s">
        <v>275</v>
      </c>
      <c r="B27" s="296">
        <v>3.0391984399999998</v>
      </c>
      <c r="C27" s="296">
        <v>8.0645435599999996E-2</v>
      </c>
      <c r="D27" s="296">
        <v>1.77430464</v>
      </c>
      <c r="E27" s="294">
        <v>5.0327846000000003</v>
      </c>
      <c r="F27" s="294">
        <v>5.0479222799999999</v>
      </c>
    </row>
    <row r="28" spans="1:6">
      <c r="A28" t="s">
        <v>274</v>
      </c>
      <c r="B28" s="296">
        <v>3.4366226100000001</v>
      </c>
      <c r="C28" s="296">
        <v>8.1936502600000002E-2</v>
      </c>
      <c r="D28" s="296">
        <v>1.6822234899999999</v>
      </c>
      <c r="E28" s="294">
        <v>5.2545871000000002</v>
      </c>
      <c r="F28" s="294">
        <v>5.2547237000000004</v>
      </c>
    </row>
    <row r="29" spans="1:6">
      <c r="A29" t="s">
        <v>273</v>
      </c>
      <c r="B29" s="296">
        <v>3.5380965999999998</v>
      </c>
      <c r="C29" s="296">
        <v>7.7270566900000004E-2</v>
      </c>
      <c r="D29" s="296">
        <v>1.5696816200000001</v>
      </c>
      <c r="E29" s="294">
        <v>5.22146139</v>
      </c>
      <c r="F29" s="294">
        <v>5.2120376999999998</v>
      </c>
    </row>
    <row r="30" spans="1:6">
      <c r="A30" t="s">
        <v>226</v>
      </c>
      <c r="B30" s="296">
        <v>3.4985397599999999</v>
      </c>
      <c r="C30" s="296">
        <v>1.4838088399999999E-2</v>
      </c>
      <c r="D30" s="296">
        <v>1.43143251</v>
      </c>
      <c r="E30" s="294">
        <v>5.1618312299999998</v>
      </c>
      <c r="F30" s="294">
        <v>5.15117125</v>
      </c>
    </row>
    <row r="31" spans="1:6">
      <c r="A31" t="s">
        <v>272</v>
      </c>
      <c r="B31" s="296">
        <v>3.35207772</v>
      </c>
      <c r="C31" s="296">
        <v>-0.178530255</v>
      </c>
      <c r="D31" s="296">
        <v>1.14853183</v>
      </c>
      <c r="E31" s="294">
        <v>4.5440237100000003</v>
      </c>
      <c r="F31" s="294">
        <v>4.5412546799999998</v>
      </c>
    </row>
    <row r="32" spans="1:6">
      <c r="A32" t="s">
        <v>271</v>
      </c>
      <c r="B32" s="296">
        <v>3.25697131</v>
      </c>
      <c r="C32" s="296">
        <v>-0.438359108</v>
      </c>
      <c r="D32" s="296">
        <v>0.97447558499999998</v>
      </c>
      <c r="E32" s="294">
        <v>3.9542767900000002</v>
      </c>
      <c r="F32" s="294">
        <v>3.9651703399999998</v>
      </c>
    </row>
    <row r="33" spans="1:6">
      <c r="A33" t="s">
        <v>270</v>
      </c>
      <c r="B33" s="296">
        <v>3.2580948099999998</v>
      </c>
      <c r="C33" s="296">
        <v>-0.74066293100000002</v>
      </c>
      <c r="D33" s="296">
        <v>0.77793028500000005</v>
      </c>
      <c r="E33" s="294">
        <v>3.4794600199999999</v>
      </c>
      <c r="F33" s="294">
        <v>3.5014742299999999</v>
      </c>
    </row>
    <row r="34" spans="1:6">
      <c r="A34" t="s">
        <v>225</v>
      </c>
      <c r="B34" s="296">
        <v>3.2934941599999998</v>
      </c>
      <c r="C34" s="296">
        <v>-1.0528692900000001</v>
      </c>
      <c r="D34" s="296">
        <v>0.80832194599999996</v>
      </c>
      <c r="E34" s="294">
        <v>3.0082642000000002</v>
      </c>
      <c r="F34" s="294">
        <v>3.0335812400000002</v>
      </c>
    </row>
    <row r="35" spans="1:6">
      <c r="A35" t="s">
        <v>269</v>
      </c>
      <c r="B35" s="296">
        <v>3.4320792999999998</v>
      </c>
      <c r="C35" s="296">
        <v>-1.3284165800000001</v>
      </c>
      <c r="D35" s="296">
        <v>0.81105080200000002</v>
      </c>
      <c r="E35" s="294">
        <v>2.9074963</v>
      </c>
      <c r="F35" s="294">
        <v>2.92259023</v>
      </c>
    </row>
    <row r="36" spans="1:6">
      <c r="A36" t="s">
        <v>268</v>
      </c>
      <c r="B36" s="296">
        <v>3.66309883</v>
      </c>
      <c r="C36" s="296">
        <v>-1.5271102599999999</v>
      </c>
      <c r="D36" s="296">
        <v>0.74641246900000002</v>
      </c>
      <c r="E36" s="294">
        <v>2.9525929299999998</v>
      </c>
      <c r="F36" s="294">
        <v>2.9510153400000001</v>
      </c>
    </row>
    <row r="37" spans="1:6">
      <c r="A37" t="s">
        <v>267</v>
      </c>
      <c r="B37" s="296">
        <v>3.9362358300000002</v>
      </c>
      <c r="C37" s="296">
        <v>-1.6475445900000001</v>
      </c>
      <c r="D37" s="296">
        <v>0.66092815599999999</v>
      </c>
      <c r="E37" s="294">
        <v>3.0404393299999999</v>
      </c>
      <c r="F37" s="294">
        <v>3.0185612100000001</v>
      </c>
    </row>
    <row r="38" spans="1:6">
      <c r="A38" t="s">
        <v>224</v>
      </c>
      <c r="B38" s="296">
        <v>4.2158709400000003</v>
      </c>
      <c r="C38" s="296">
        <v>-1.78288059</v>
      </c>
      <c r="D38" s="296">
        <v>0.58126555599999996</v>
      </c>
      <c r="E38" s="294">
        <v>3.0807857699999999</v>
      </c>
      <c r="F38" s="294">
        <v>3.0436556100000001</v>
      </c>
    </row>
    <row r="39" spans="1:6">
      <c r="A39" t="s">
        <v>266</v>
      </c>
      <c r="B39" s="296">
        <v>4.5016964000000002</v>
      </c>
      <c r="C39" s="296">
        <v>-1.7369952500000001</v>
      </c>
      <c r="D39" s="296">
        <v>0.62798982199999998</v>
      </c>
      <c r="E39" s="294">
        <v>3.3558979</v>
      </c>
      <c r="F39" s="294">
        <v>3.3119897800000002</v>
      </c>
    </row>
    <row r="40" spans="1:6">
      <c r="A40" t="s">
        <v>265</v>
      </c>
      <c r="B40" s="296">
        <v>4.6826769300000004</v>
      </c>
      <c r="C40" s="296">
        <v>-1.7146220999999999</v>
      </c>
      <c r="D40" s="296">
        <v>0.681287906</v>
      </c>
      <c r="E40" s="294">
        <v>3.5921719799999998</v>
      </c>
      <c r="F40" s="294">
        <v>3.54758101</v>
      </c>
    </row>
    <row r="41" spans="1:6">
      <c r="A41" t="s">
        <v>264</v>
      </c>
      <c r="B41" s="296">
        <v>4.6866758199999996</v>
      </c>
      <c r="C41" s="296">
        <v>-1.6614315500000001</v>
      </c>
      <c r="D41" s="296">
        <v>0.71915948600000001</v>
      </c>
      <c r="E41" s="294">
        <v>3.7100583199999999</v>
      </c>
      <c r="F41" s="294">
        <v>3.6693381600000001</v>
      </c>
    </row>
    <row r="42" spans="1:6">
      <c r="A42" t="s">
        <v>223</v>
      </c>
      <c r="B42" s="296">
        <v>4.5432573700000001</v>
      </c>
      <c r="C42" s="296">
        <v>-1.5496568900000001</v>
      </c>
      <c r="D42" s="296">
        <v>0.60380311900000005</v>
      </c>
      <c r="E42" s="294">
        <v>3.71145119</v>
      </c>
      <c r="F42" s="294">
        <v>3.6777148099999999</v>
      </c>
    </row>
    <row r="43" spans="1:6">
      <c r="A43" t="s">
        <v>263</v>
      </c>
      <c r="B43" s="296">
        <v>4.2185923599999997</v>
      </c>
      <c r="C43" s="296">
        <v>-1.3752655499999999</v>
      </c>
      <c r="D43" s="296">
        <v>0.45447682299999997</v>
      </c>
      <c r="E43" s="294">
        <v>3.4594852399999998</v>
      </c>
      <c r="F43" s="294">
        <v>3.43098904</v>
      </c>
    </row>
    <row r="44" spans="1:6">
      <c r="A44" t="s">
        <v>262</v>
      </c>
      <c r="B44" s="296">
        <v>3.87456917</v>
      </c>
      <c r="C44" s="296">
        <v>-1.1921933300000001</v>
      </c>
      <c r="D44" s="296">
        <v>0.27685947399999999</v>
      </c>
      <c r="E44" s="294">
        <v>3.1394244599999999</v>
      </c>
      <c r="F44" s="294">
        <v>3.1086521999999999</v>
      </c>
    </row>
    <row r="45" spans="1:6">
      <c r="A45" t="s">
        <v>261</v>
      </c>
      <c r="B45" s="296">
        <v>3.6806986899999998</v>
      </c>
      <c r="C45" s="296">
        <v>-0.99777532899999999</v>
      </c>
      <c r="D45" s="296">
        <v>-1.7742008300000001E-2</v>
      </c>
      <c r="E45" s="294">
        <v>2.9498084100000002</v>
      </c>
      <c r="F45" s="294">
        <v>2.9140591499999999</v>
      </c>
    </row>
    <row r="46" spans="1:6">
      <c r="A46" t="s">
        <v>222</v>
      </c>
      <c r="B46" s="296">
        <v>3.7849191100000001</v>
      </c>
      <c r="C46" s="296">
        <v>-0.70926037099999995</v>
      </c>
      <c r="D46" s="296">
        <v>-0.122126468</v>
      </c>
      <c r="E46" s="294">
        <v>3.05729235</v>
      </c>
      <c r="F46" s="294">
        <v>3.0121438199999999</v>
      </c>
    </row>
    <row r="47" spans="1:6">
      <c r="A47" t="s">
        <v>260</v>
      </c>
      <c r="B47" s="296">
        <v>4.1669886800000002</v>
      </c>
      <c r="C47" s="296">
        <v>-0.44146587799999998</v>
      </c>
      <c r="D47" s="296">
        <v>-7.4411422699999993E-2</v>
      </c>
      <c r="E47" s="294">
        <v>3.6040880199999998</v>
      </c>
      <c r="F47" s="294">
        <v>3.5462737899999999</v>
      </c>
    </row>
    <row r="48" spans="1:6">
      <c r="A48" t="s">
        <v>259</v>
      </c>
      <c r="B48" s="296">
        <v>4.7131972199999996</v>
      </c>
      <c r="C48" s="296">
        <v>-0.16730550699999999</v>
      </c>
      <c r="D48" s="296">
        <v>9.9987019400000002E-2</v>
      </c>
      <c r="E48" s="294">
        <v>4.4704452100000003</v>
      </c>
      <c r="F48" s="294">
        <v>4.3930338400000002</v>
      </c>
    </row>
    <row r="49" spans="1:6">
      <c r="A49" t="s">
        <v>258</v>
      </c>
      <c r="B49" s="296">
        <v>5.2743789899999998</v>
      </c>
      <c r="C49" s="296">
        <v>4.0760953599999997E-2</v>
      </c>
      <c r="D49" s="296">
        <v>0.36976156599999999</v>
      </c>
      <c r="E49" s="294">
        <v>5.4165167299999997</v>
      </c>
      <c r="F49" s="294">
        <v>5.3285313800000003</v>
      </c>
    </row>
    <row r="50" spans="1:6">
      <c r="A50" t="s">
        <v>221</v>
      </c>
      <c r="B50" s="296">
        <v>5.5582960300000002</v>
      </c>
      <c r="C50" s="296">
        <v>0.25478451099999999</v>
      </c>
      <c r="D50" s="296">
        <v>0.62878118299999997</v>
      </c>
      <c r="E50" s="294">
        <v>6.1831426900000004</v>
      </c>
      <c r="F50" s="294">
        <v>6.10062456</v>
      </c>
    </row>
    <row r="51" spans="1:6">
      <c r="A51" t="s">
        <v>257</v>
      </c>
      <c r="B51" s="296">
        <v>5.4705548899999998</v>
      </c>
      <c r="C51" s="296">
        <v>0.43169118699999998</v>
      </c>
      <c r="D51" s="296">
        <v>0.82396139899999998</v>
      </c>
      <c r="E51" s="294">
        <v>6.5213545100000001</v>
      </c>
      <c r="F51" s="294">
        <v>6.4809542899999997</v>
      </c>
    </row>
    <row r="52" spans="1:6">
      <c r="A52" t="s">
        <v>256</v>
      </c>
      <c r="B52" s="296">
        <v>4.9503075499999998</v>
      </c>
      <c r="C52" s="296">
        <v>0.60380162900000001</v>
      </c>
      <c r="D52" s="296">
        <v>0.83330426099999999</v>
      </c>
      <c r="E52" s="294">
        <v>6.3713566799999999</v>
      </c>
      <c r="F52" s="294">
        <v>6.3596233900000003</v>
      </c>
    </row>
    <row r="53" spans="1:6">
      <c r="A53" t="s">
        <v>255</v>
      </c>
      <c r="B53" s="296">
        <v>4.06980159</v>
      </c>
      <c r="C53" s="296">
        <v>0.75187500500000004</v>
      </c>
      <c r="D53" s="296">
        <v>0.84688638500000002</v>
      </c>
      <c r="E53" s="294">
        <v>5.6713955900000004</v>
      </c>
      <c r="F53" s="294">
        <v>5.7045334499999996</v>
      </c>
    </row>
    <row r="54" spans="1:6">
      <c r="A54" t="s">
        <v>220</v>
      </c>
      <c r="B54" s="296">
        <v>2.8947816799999999</v>
      </c>
      <c r="C54" s="296">
        <v>0.96480941399999998</v>
      </c>
      <c r="D54" s="296">
        <v>0.92844891200000002</v>
      </c>
      <c r="E54" s="294">
        <v>4.6997792900000004</v>
      </c>
      <c r="F54" s="294">
        <v>4.7707507900000001</v>
      </c>
    </row>
    <row r="55" spans="1:6">
      <c r="A55" t="s">
        <v>254</v>
      </c>
      <c r="B55" s="296">
        <v>1.5551126099999999</v>
      </c>
      <c r="C55" s="296">
        <v>1.3483580500000001</v>
      </c>
      <c r="D55" s="296">
        <v>0.90829906999999999</v>
      </c>
      <c r="E55" s="294">
        <v>3.76569859</v>
      </c>
      <c r="F55" s="294">
        <v>3.8854297199999999</v>
      </c>
    </row>
    <row r="56" spans="1:6">
      <c r="A56" t="s">
        <v>253</v>
      </c>
      <c r="B56" s="296">
        <v>0.22826945700000001</v>
      </c>
      <c r="C56" s="296">
        <v>1.4340230599999999</v>
      </c>
      <c r="D56" s="296">
        <v>0.96646294499999996</v>
      </c>
      <c r="E56" s="294">
        <v>2.5512833000000001</v>
      </c>
      <c r="F56" s="294">
        <v>2.6600592999999999</v>
      </c>
    </row>
    <row r="57" spans="1:6">
      <c r="A57" t="s">
        <v>252</v>
      </c>
      <c r="B57" s="296">
        <v>-0.98018628399999996</v>
      </c>
      <c r="C57" s="296">
        <v>1.2208369299999999</v>
      </c>
      <c r="D57" s="296">
        <v>1.02730743</v>
      </c>
      <c r="E57" s="294">
        <v>1.2278402900000001</v>
      </c>
      <c r="F57" s="294">
        <v>1.31007959</v>
      </c>
    </row>
    <row r="58" spans="1:6">
      <c r="A58" t="s">
        <v>219</v>
      </c>
      <c r="B58" s="296">
        <v>-1.90070122</v>
      </c>
      <c r="C58" s="296">
        <v>0.87801563500000002</v>
      </c>
      <c r="D58" s="296">
        <v>0.94127796699999999</v>
      </c>
      <c r="E58" s="294">
        <v>1.6937095900000001E-2</v>
      </c>
      <c r="F58" s="294">
        <v>3.3510511799999997E-2</v>
      </c>
    </row>
    <row r="59" spans="1:6">
      <c r="A59" t="s">
        <v>251</v>
      </c>
      <c r="B59" s="296">
        <v>-2.4574611800000001</v>
      </c>
      <c r="C59" s="296">
        <v>0.72531851899999999</v>
      </c>
      <c r="D59" s="296">
        <v>0.49061898300000001</v>
      </c>
      <c r="E59" s="294">
        <v>-0.90620707199999995</v>
      </c>
      <c r="F59" s="294">
        <v>-0.86893644699999995</v>
      </c>
    </row>
    <row r="60" spans="1:6">
      <c r="A60" t="s">
        <v>250</v>
      </c>
      <c r="B60" s="296">
        <v>-2.3706824000000002</v>
      </c>
      <c r="C60" s="296">
        <v>0.51082609400000001</v>
      </c>
      <c r="D60" s="296">
        <v>0.50767266499999997</v>
      </c>
      <c r="E60" s="294">
        <v>-1.3441333499999999</v>
      </c>
      <c r="F60" s="294">
        <v>-1.4580675299999999</v>
      </c>
    </row>
    <row r="61" spans="1:6">
      <c r="A61" t="s">
        <v>249</v>
      </c>
      <c r="B61" s="296">
        <v>-1.7738376899999999</v>
      </c>
      <c r="C61" s="296">
        <v>0.56748965299999998</v>
      </c>
      <c r="D61" s="296">
        <v>0.57030151200000001</v>
      </c>
      <c r="E61" s="294">
        <v>-0.70281036799999996</v>
      </c>
      <c r="F61" s="294">
        <v>-0.92048327799999996</v>
      </c>
    </row>
    <row r="62" spans="1:6">
      <c r="A62" t="s">
        <v>218</v>
      </c>
      <c r="B62" s="296">
        <v>-0.70761943599999999</v>
      </c>
      <c r="C62" s="296">
        <v>0.68110978</v>
      </c>
      <c r="D62" s="296">
        <v>0.60335675</v>
      </c>
      <c r="E62" s="294">
        <v>0.56460465800000004</v>
      </c>
      <c r="F62" s="294">
        <v>0.178037948</v>
      </c>
    </row>
    <row r="63" spans="1:6">
      <c r="A63" t="s">
        <v>248</v>
      </c>
      <c r="B63" s="296">
        <v>0.61850263999999999</v>
      </c>
      <c r="C63" s="296">
        <v>0.83688868800000005</v>
      </c>
      <c r="D63" s="296">
        <v>0.76818044200000002</v>
      </c>
      <c r="E63" s="294">
        <v>2.0559649800000002</v>
      </c>
      <c r="F63" s="294">
        <v>1.59465759</v>
      </c>
    </row>
    <row r="64" spans="1:6">
      <c r="A64" t="s">
        <v>247</v>
      </c>
      <c r="B64" s="296">
        <v>1.7920151799999999</v>
      </c>
      <c r="C64" s="296">
        <v>0.99958117499999999</v>
      </c>
      <c r="D64" s="296">
        <v>0.81641487800000001</v>
      </c>
      <c r="E64" s="294">
        <v>3.5552730100000001</v>
      </c>
      <c r="F64" s="294">
        <v>3.0633191599999998</v>
      </c>
    </row>
    <row r="65" spans="1:6">
      <c r="A65" t="s">
        <v>246</v>
      </c>
      <c r="B65" s="296">
        <v>2.72980943</v>
      </c>
      <c r="C65" s="296">
        <v>1.1288026</v>
      </c>
      <c r="D65" s="296">
        <v>0.93441806199999999</v>
      </c>
      <c r="E65" s="294">
        <v>4.66994226</v>
      </c>
      <c r="F65" s="294">
        <v>4.3403121499999999</v>
      </c>
    </row>
    <row r="66" spans="1:6">
      <c r="A66" t="s">
        <v>217</v>
      </c>
      <c r="B66" s="296">
        <v>3.1790133699999998</v>
      </c>
      <c r="C66" s="296">
        <v>1.2573267699999999</v>
      </c>
      <c r="D66" s="296">
        <v>1.3830564299999999</v>
      </c>
      <c r="E66" s="294">
        <v>5.3641054400000003</v>
      </c>
      <c r="F66" s="294">
        <v>5.3586301399999998</v>
      </c>
    </row>
    <row r="67" spans="1:6">
      <c r="A67" t="s">
        <v>245</v>
      </c>
      <c r="B67" s="296">
        <v>3.16225143</v>
      </c>
      <c r="C67" s="296">
        <v>1.3444894999999999</v>
      </c>
      <c r="D67" s="296">
        <v>2.0566923400000001</v>
      </c>
      <c r="E67" s="294">
        <v>5.8752886100000001</v>
      </c>
      <c r="F67" s="294">
        <v>5.8453362599999998</v>
      </c>
    </row>
    <row r="68" spans="1:6">
      <c r="A68" t="s">
        <v>244</v>
      </c>
      <c r="B68" s="296">
        <v>2.92240557</v>
      </c>
      <c r="C68" s="296">
        <v>1.3589836099999999</v>
      </c>
      <c r="D68" s="296">
        <v>2.3945411399999998</v>
      </c>
      <c r="E68" s="294">
        <v>6.3062136799999999</v>
      </c>
      <c r="F68" s="294">
        <v>6.2242046499999999</v>
      </c>
    </row>
    <row r="69" spans="1:6">
      <c r="A69" t="s">
        <v>243</v>
      </c>
      <c r="B69" s="296">
        <v>2.8507875</v>
      </c>
      <c r="C69" s="296">
        <v>1.24467204</v>
      </c>
      <c r="D69" s="296">
        <v>2.5529303099999998</v>
      </c>
      <c r="E69" s="294">
        <v>6.4469484599999998</v>
      </c>
      <c r="F69" s="294">
        <v>6.0792696199999998</v>
      </c>
    </row>
    <row r="70" spans="1:6">
      <c r="A70" t="s">
        <v>216</v>
      </c>
      <c r="B70" s="296">
        <v>3.0507834300000001</v>
      </c>
      <c r="C70" s="296">
        <v>1.06193834</v>
      </c>
      <c r="D70" s="296">
        <v>2.4206071900000001</v>
      </c>
      <c r="E70" s="294">
        <v>6.6167930500000001</v>
      </c>
      <c r="F70" s="294">
        <v>5.9474386700000004</v>
      </c>
    </row>
    <row r="71" spans="1:6">
      <c r="A71" t="s">
        <v>484</v>
      </c>
      <c r="B71" s="296">
        <v>3.44966763</v>
      </c>
      <c r="C71" s="296">
        <v>0.86004146599999998</v>
      </c>
      <c r="D71" s="296">
        <v>2.3645277600000001</v>
      </c>
      <c r="E71" s="294">
        <v>6.6863330799999998</v>
      </c>
      <c r="F71" s="294">
        <v>6.3438354300000004</v>
      </c>
    </row>
    <row r="72" spans="1:6">
      <c r="A72" t="s">
        <v>483</v>
      </c>
      <c r="B72" s="296">
        <v>3.84855547</v>
      </c>
      <c r="C72" s="296">
        <v>0.65548160600000005</v>
      </c>
      <c r="D72" s="296">
        <v>2.6866132399999998</v>
      </c>
      <c r="E72" s="294">
        <v>6.8265725499999999</v>
      </c>
      <c r="F72" s="294">
        <v>6.9969530000000004</v>
      </c>
    </row>
    <row r="73" spans="1:6">
      <c r="A73" t="s">
        <v>482</v>
      </c>
      <c r="B73" s="296">
        <v>3.9977795700000001</v>
      </c>
      <c r="C73" s="296">
        <v>0.51098927999999999</v>
      </c>
      <c r="D73" s="296">
        <v>3.0564665</v>
      </c>
      <c r="E73" s="294">
        <v>7.1413438600000001</v>
      </c>
      <c r="F73" s="294">
        <v>7.0413438599999996</v>
      </c>
    </row>
    <row r="74" spans="1:6">
      <c r="A74" t="s">
        <v>215</v>
      </c>
      <c r="B74" s="296">
        <v>3.9972213700000001</v>
      </c>
      <c r="C74" s="296">
        <v>0.38867090199999998</v>
      </c>
      <c r="D74" s="296">
        <v>3.1199738400000001</v>
      </c>
      <c r="E74" s="294">
        <v>7.3726734900000004</v>
      </c>
      <c r="F74" s="294">
        <v>7.26194557</v>
      </c>
    </row>
    <row r="75" spans="1:6">
      <c r="A75" t="s">
        <v>481</v>
      </c>
      <c r="B75" s="296">
        <v>3.9983315799999999</v>
      </c>
      <c r="C75" s="296">
        <v>0.28553956400000002</v>
      </c>
      <c r="D75" s="296">
        <v>2.7720895699999999</v>
      </c>
      <c r="E75" s="294">
        <v>7.3312792699999996</v>
      </c>
      <c r="F75" s="294">
        <v>7.2004247499999998</v>
      </c>
    </row>
    <row r="76" spans="1:6">
      <c r="A76" t="s">
        <v>480</v>
      </c>
      <c r="B76" s="296">
        <v>3.9893926300000002</v>
      </c>
      <c r="C76" s="296">
        <v>0.198984307</v>
      </c>
      <c r="D76" s="296">
        <v>2.1978308700000002</v>
      </c>
      <c r="E76" s="294">
        <v>6.9029837599999997</v>
      </c>
      <c r="F76" s="294">
        <v>6.6540408900000001</v>
      </c>
    </row>
    <row r="77" spans="1:6">
      <c r="A77" t="s">
        <v>479</v>
      </c>
      <c r="B77" s="296">
        <v>3.97030415</v>
      </c>
      <c r="C77" s="296">
        <v>0.12672503700000001</v>
      </c>
      <c r="D77" s="296">
        <v>1.6518150599999999</v>
      </c>
      <c r="E77" s="294">
        <v>6.2585195799999997</v>
      </c>
      <c r="F77" s="294">
        <v>6.1922604799999998</v>
      </c>
    </row>
    <row r="78" spans="1:6">
      <c r="A78" t="s">
        <v>214</v>
      </c>
      <c r="B78" s="296">
        <v>3.9436429400000002</v>
      </c>
      <c r="C78" s="296">
        <v>6.6772351600000002E-2</v>
      </c>
      <c r="D78" s="296">
        <v>1.4386791999999999</v>
      </c>
      <c r="E78" s="294">
        <v>5.6415908799999999</v>
      </c>
      <c r="F78" s="294">
        <v>5.4</v>
      </c>
    </row>
    <row r="79" spans="1:6">
      <c r="A79" t="s">
        <v>478</v>
      </c>
      <c r="B79" s="296">
        <v>3.9091096799999998</v>
      </c>
      <c r="C79" s="296">
        <v>1.7392100800000001E-2</v>
      </c>
      <c r="D79" s="296">
        <v>1.4147332399999999</v>
      </c>
      <c r="E79" s="294">
        <v>5.3494905599999996</v>
      </c>
      <c r="F79" s="294">
        <v>5</v>
      </c>
    </row>
    <row r="80" spans="1:6">
      <c r="A80" t="s">
        <v>477</v>
      </c>
      <c r="B80" s="296">
        <v>3.8780467299999999</v>
      </c>
      <c r="C80" s="296">
        <v>-2.2925854400000001E-2</v>
      </c>
      <c r="D80" s="296">
        <v>1.3915866100000001</v>
      </c>
      <c r="E80" s="294">
        <v>5.2546780100000001</v>
      </c>
      <c r="F80" s="294">
        <v>5.0999999999999996</v>
      </c>
    </row>
    <row r="81" spans="1:6">
      <c r="A81" t="s">
        <v>476</v>
      </c>
      <c r="B81" s="296">
        <v>3.8501053399999998</v>
      </c>
      <c r="C81" s="296">
        <v>-5.5495174899999999E-2</v>
      </c>
      <c r="D81" s="296">
        <v>1.3692084600000001</v>
      </c>
      <c r="E81" s="294">
        <v>5.1715097800000001</v>
      </c>
      <c r="F81" s="294">
        <v>5.1074212399999999</v>
      </c>
    </row>
    <row r="82" spans="1:6">
      <c r="A82" t="s">
        <v>213</v>
      </c>
      <c r="B82" s="296">
        <v>3.8249718399999999</v>
      </c>
      <c r="C82" s="296">
        <v>-8.1457299999999996E-2</v>
      </c>
      <c r="D82" s="296">
        <v>1.34756936</v>
      </c>
      <c r="E82" s="294">
        <v>5.0985013500000003</v>
      </c>
      <c r="F82" s="294">
        <v>5</v>
      </c>
    </row>
    <row r="83" spans="1:6">
      <c r="A83" t="s">
        <v>475</v>
      </c>
      <c r="B83" s="296">
        <v>3.8023640400000001</v>
      </c>
      <c r="C83" s="296">
        <v>-0.10180280799999999</v>
      </c>
      <c r="D83" s="296">
        <v>1.32664128</v>
      </c>
      <c r="E83" s="294">
        <v>5.0343519099999998</v>
      </c>
      <c r="F83" s="294">
        <v>4.8499999999999996</v>
      </c>
    </row>
    <row r="84" spans="1:6">
      <c r="A84" t="s">
        <v>474</v>
      </c>
      <c r="B84" s="296">
        <v>3.78202814</v>
      </c>
      <c r="C84" s="296">
        <v>-0.11739021600000001</v>
      </c>
      <c r="D84" s="296">
        <v>1.30639744</v>
      </c>
      <c r="E84" s="294">
        <v>4.9779223500000001</v>
      </c>
      <c r="F84" s="294">
        <v>4.7</v>
      </c>
    </row>
    <row r="85" spans="1:6">
      <c r="A85" t="s">
        <v>473</v>
      </c>
      <c r="B85" s="296">
        <v>3.76373582</v>
      </c>
      <c r="C85" s="296">
        <v>-0.12896252599999999</v>
      </c>
      <c r="D85" s="296">
        <v>1.28681227</v>
      </c>
      <c r="E85" s="294">
        <v>4.9282157599999996</v>
      </c>
      <c r="F85" s="294">
        <v>4.5</v>
      </c>
    </row>
    <row r="86" spans="1:6">
      <c r="A86" t="s">
        <v>472</v>
      </c>
      <c r="B86" s="295">
        <v>3.7472817300000001</v>
      </c>
      <c r="C86" s="295">
        <v>-0.13716177399999999</v>
      </c>
      <c r="D86" s="295">
        <v>1.2678613599999999</v>
      </c>
      <c r="E86" s="294">
        <v>4.8843603</v>
      </c>
      <c r="F86" s="294">
        <v>4.4000000000000004</v>
      </c>
    </row>
    <row r="87" spans="1:6">
      <c r="A87" t="s">
        <v>471</v>
      </c>
      <c r="B87" s="295">
        <v>3.73248114</v>
      </c>
      <c r="C87" s="295">
        <v>-0.14254181399999999</v>
      </c>
      <c r="D87" s="295">
        <v>1.2495213700000001</v>
      </c>
      <c r="E87" s="294">
        <v>4.8455939900000002</v>
      </c>
      <c r="F87" s="294">
        <v>4.3899999999999997</v>
      </c>
    </row>
    <row r="88" spans="1:6">
      <c r="A88" t="s">
        <v>470</v>
      </c>
      <c r="B88" s="295">
        <v>3.71916789</v>
      </c>
      <c r="C88" s="295">
        <v>-0.14557956</v>
      </c>
      <c r="D88" s="295">
        <v>1.2317699799999999</v>
      </c>
      <c r="E88" s="294">
        <v>4.8112513999999997</v>
      </c>
      <c r="F88" s="294">
        <v>4.28</v>
      </c>
    </row>
    <row r="89" spans="1:6">
      <c r="A89" t="s">
        <v>469</v>
      </c>
      <c r="B89" s="295">
        <v>3.7071925100000001</v>
      </c>
      <c r="C89" s="295">
        <v>-0.14668484900000001</v>
      </c>
      <c r="D89" s="295">
        <v>1.21458585</v>
      </c>
      <c r="E89" s="294">
        <v>4.7807518099999999</v>
      </c>
      <c r="F89" s="294">
        <v>4.25</v>
      </c>
    </row>
    <row r="90" spans="1:6">
      <c r="A90" t="s">
        <v>468</v>
      </c>
      <c r="B90" s="295">
        <v>3.69642055</v>
      </c>
      <c r="C90" s="295">
        <v>-0.14620910100000001</v>
      </c>
      <c r="D90" s="295">
        <v>1.1979485599999999</v>
      </c>
      <c r="E90" s="294">
        <v>4.7535888799999997</v>
      </c>
      <c r="F90" s="294">
        <v>4.2</v>
      </c>
    </row>
    <row r="91" spans="1:6">
      <c r="A91" t="s">
        <v>467</v>
      </c>
      <c r="B91" s="295">
        <v>3.6867310899999999</v>
      </c>
      <c r="C91" s="295">
        <v>-0.14445291499999999</v>
      </c>
      <c r="D91" s="295">
        <v>1.18183854</v>
      </c>
      <c r="E91" s="294">
        <v>4.7293214399999997</v>
      </c>
      <c r="F91" s="294">
        <v>4.16</v>
      </c>
    </row>
    <row r="92" spans="1:6">
      <c r="A92" t="s">
        <v>466</v>
      </c>
      <c r="B92" s="295">
        <v>3.67801534</v>
      </c>
      <c r="C92" s="295">
        <v>-0.141672724</v>
      </c>
      <c r="D92" s="295">
        <v>1.16623706</v>
      </c>
      <c r="E92" s="294">
        <v>4.5999999999999996</v>
      </c>
      <c r="F92" s="294">
        <v>4.0999999999999996</v>
      </c>
    </row>
    <row r="93" spans="1:6">
      <c r="A93" t="s">
        <v>465</v>
      </c>
      <c r="B93" s="295">
        <v>3.67017544</v>
      </c>
      <c r="C93" s="295">
        <v>-0.13808663199999999</v>
      </c>
      <c r="D93" s="295">
        <v>1.15112616</v>
      </c>
      <c r="E93" s="294">
        <v>4.5</v>
      </c>
      <c r="F93" s="294">
        <v>4</v>
      </c>
    </row>
    <row r="94" spans="1:6">
      <c r="B94" s="110"/>
      <c r="C94" s="110"/>
      <c r="D94" s="110"/>
      <c r="E94" s="110"/>
      <c r="F94" s="110"/>
    </row>
    <row r="95" spans="1:6">
      <c r="B95" s="110"/>
      <c r="C95" s="110"/>
      <c r="D95" s="110"/>
      <c r="E95" s="110"/>
      <c r="F95" s="110"/>
    </row>
    <row r="96" spans="1:6">
      <c r="B96" s="110"/>
      <c r="C96" s="110"/>
      <c r="D96" s="110"/>
      <c r="E96" s="110"/>
      <c r="F96" s="110"/>
    </row>
    <row r="97" spans="2:6">
      <c r="B97" s="110"/>
      <c r="C97" s="110"/>
      <c r="D97" s="110"/>
      <c r="E97" s="110"/>
      <c r="F97" s="110"/>
    </row>
    <row r="98" spans="2:6">
      <c r="B98" s="110"/>
      <c r="C98" s="110"/>
      <c r="D98" s="110"/>
      <c r="E98" s="110"/>
      <c r="F98" s="110"/>
    </row>
    <row r="99" spans="2:6">
      <c r="B99" s="110"/>
      <c r="C99" s="110"/>
      <c r="D99" s="110"/>
      <c r="E99" s="110"/>
      <c r="F99" s="110"/>
    </row>
    <row r="100" spans="2:6">
      <c r="B100" s="110"/>
      <c r="C100" s="110"/>
      <c r="D100" s="110"/>
      <c r="E100" s="110"/>
      <c r="F100" s="110"/>
    </row>
    <row r="101" spans="2:6">
      <c r="B101" s="110"/>
      <c r="C101" s="110"/>
      <c r="D101" s="110"/>
      <c r="E101" s="110"/>
      <c r="F101" s="110"/>
    </row>
    <row r="102" spans="2:6">
      <c r="B102" s="110"/>
      <c r="C102" s="110"/>
      <c r="D102" s="110"/>
      <c r="E102" s="110"/>
      <c r="F102" s="110"/>
    </row>
    <row r="103" spans="2:6">
      <c r="B103" s="110"/>
      <c r="C103" s="110"/>
      <c r="D103" s="110"/>
      <c r="E103" s="110"/>
      <c r="F103" s="110"/>
    </row>
    <row r="104" spans="2:6">
      <c r="B104" s="110"/>
      <c r="C104" s="110"/>
      <c r="D104" s="110"/>
      <c r="E104" s="110"/>
      <c r="F104" s="110"/>
    </row>
    <row r="105" spans="2:6">
      <c r="B105" s="110"/>
      <c r="C105" s="110"/>
      <c r="D105" s="110"/>
      <c r="E105" s="110"/>
      <c r="F105" s="110"/>
    </row>
    <row r="106" spans="2:6">
      <c r="B106" s="110"/>
      <c r="C106" s="110"/>
      <c r="D106" s="110"/>
      <c r="E106" s="110"/>
      <c r="F106" s="110"/>
    </row>
    <row r="107" spans="2:6">
      <c r="B107" s="110"/>
      <c r="C107" s="110"/>
      <c r="D107" s="110"/>
      <c r="E107" s="110"/>
      <c r="F107" s="110"/>
    </row>
    <row r="108" spans="2:6">
      <c r="B108" s="110"/>
      <c r="C108" s="110"/>
      <c r="D108" s="110"/>
      <c r="E108" s="110"/>
      <c r="F108" s="110"/>
    </row>
    <row r="109" spans="2:6">
      <c r="B109" s="110"/>
      <c r="C109" s="110"/>
      <c r="D109" s="110"/>
      <c r="E109" s="110"/>
      <c r="F109" s="110"/>
    </row>
    <row r="110" spans="2:6">
      <c r="B110" s="110"/>
      <c r="C110" s="110"/>
      <c r="D110" s="110"/>
      <c r="E110" s="110"/>
      <c r="F110" s="110"/>
    </row>
    <row r="111" spans="2:6">
      <c r="B111" s="110"/>
      <c r="C111" s="110"/>
      <c r="D111" s="110"/>
      <c r="E111" s="110"/>
      <c r="F111" s="110"/>
    </row>
    <row r="112" spans="2:6">
      <c r="B112" s="110"/>
      <c r="C112" s="110"/>
      <c r="D112" s="110"/>
      <c r="E112" s="110"/>
      <c r="F112" s="110"/>
    </row>
    <row r="113" spans="2:6">
      <c r="B113" s="110"/>
      <c r="C113" s="110"/>
      <c r="D113" s="110"/>
      <c r="E113" s="110"/>
      <c r="F113" s="110"/>
    </row>
    <row r="114" spans="2:6">
      <c r="B114" s="110"/>
      <c r="C114" s="110"/>
      <c r="D114" s="110"/>
      <c r="E114" s="110"/>
      <c r="F114" s="110"/>
    </row>
    <row r="115" spans="2:6">
      <c r="B115" s="110"/>
      <c r="C115" s="110"/>
      <c r="D115" s="110"/>
      <c r="E115" s="110"/>
      <c r="F115" s="110"/>
    </row>
    <row r="116" spans="2:6">
      <c r="B116" s="110"/>
      <c r="C116" s="110"/>
      <c r="D116" s="110"/>
      <c r="E116" s="110"/>
      <c r="F116" s="110"/>
    </row>
    <row r="117" spans="2:6">
      <c r="B117" s="110"/>
      <c r="C117" s="110"/>
      <c r="D117" s="110"/>
      <c r="E117" s="110"/>
      <c r="F117" s="110"/>
    </row>
    <row r="118" spans="2:6">
      <c r="B118" s="110"/>
      <c r="C118" s="110"/>
      <c r="D118" s="110"/>
      <c r="E118" s="110"/>
      <c r="F118" s="110"/>
    </row>
    <row r="119" spans="2:6">
      <c r="B119" s="110"/>
      <c r="C119" s="110"/>
      <c r="D119" s="110"/>
      <c r="E119" s="110"/>
      <c r="F119" s="110"/>
    </row>
    <row r="120" spans="2:6">
      <c r="B120" s="110"/>
      <c r="C120" s="110"/>
      <c r="D120" s="110"/>
      <c r="E120" s="110"/>
      <c r="F120" s="110"/>
    </row>
    <row r="121" spans="2:6">
      <c r="B121" s="110"/>
      <c r="C121" s="110"/>
      <c r="D121" s="110"/>
      <c r="E121" s="110"/>
      <c r="F121" s="110"/>
    </row>
    <row r="122" spans="2:6">
      <c r="B122" s="110"/>
      <c r="C122" s="110"/>
      <c r="D122" s="110"/>
      <c r="E122" s="110"/>
      <c r="F122" s="110"/>
    </row>
    <row r="123" spans="2:6">
      <c r="B123" s="110"/>
      <c r="C123" s="110"/>
      <c r="D123" s="110"/>
      <c r="E123" s="110"/>
      <c r="F123" s="110"/>
    </row>
    <row r="124" spans="2:6">
      <c r="B124" s="110"/>
      <c r="C124" s="110"/>
      <c r="D124" s="110"/>
      <c r="E124" s="110"/>
      <c r="F124" s="110"/>
    </row>
    <row r="125" spans="2:6">
      <c r="B125" s="110"/>
      <c r="C125" s="110"/>
      <c r="D125" s="110"/>
      <c r="E125" s="110"/>
      <c r="F125" s="110"/>
    </row>
    <row r="126" spans="2:6">
      <c r="B126" s="110"/>
      <c r="C126" s="110"/>
      <c r="D126" s="110"/>
      <c r="E126" s="110"/>
      <c r="F126" s="110"/>
    </row>
    <row r="127" spans="2:6">
      <c r="B127" s="110"/>
      <c r="C127" s="110"/>
      <c r="D127" s="110"/>
      <c r="E127" s="110"/>
      <c r="F127" s="110"/>
    </row>
    <row r="128" spans="2:6">
      <c r="B128" s="110"/>
      <c r="C128" s="110"/>
      <c r="D128" s="110"/>
      <c r="E128" s="110"/>
      <c r="F128" s="110"/>
    </row>
    <row r="129" spans="2:6">
      <c r="B129" s="110"/>
      <c r="C129" s="110"/>
      <c r="D129" s="110"/>
      <c r="E129" s="110"/>
      <c r="F129" s="110"/>
    </row>
    <row r="130" spans="2:6">
      <c r="B130" s="110"/>
      <c r="C130" s="110"/>
      <c r="D130" s="110"/>
      <c r="E130" s="110"/>
      <c r="F130" s="110"/>
    </row>
    <row r="131" spans="2:6">
      <c r="B131" s="110"/>
      <c r="C131" s="110"/>
      <c r="D131" s="110"/>
      <c r="E131" s="110"/>
      <c r="F131" s="110"/>
    </row>
    <row r="132" spans="2:6">
      <c r="B132" s="110"/>
      <c r="C132" s="110"/>
      <c r="D132" s="110"/>
      <c r="E132" s="110"/>
      <c r="F132" s="110"/>
    </row>
    <row r="133" spans="2:6">
      <c r="B133" s="110"/>
      <c r="C133" s="110"/>
      <c r="D133" s="110"/>
      <c r="E133" s="110"/>
      <c r="F133" s="110"/>
    </row>
    <row r="134" spans="2:6">
      <c r="B134" s="110"/>
      <c r="C134" s="110"/>
      <c r="D134" s="110"/>
      <c r="E134" s="110"/>
      <c r="F134" s="110"/>
    </row>
    <row r="135" spans="2:6">
      <c r="B135" s="110"/>
      <c r="C135" s="110"/>
      <c r="D135" s="110"/>
      <c r="E135" s="110"/>
      <c r="F135" s="110"/>
    </row>
    <row r="136" spans="2:6">
      <c r="B136" s="110"/>
      <c r="C136" s="110"/>
      <c r="D136" s="110"/>
      <c r="E136" s="110"/>
      <c r="F136" s="110"/>
    </row>
    <row r="137" spans="2:6">
      <c r="B137" s="110"/>
      <c r="C137" s="110"/>
      <c r="D137" s="110"/>
      <c r="E137" s="110"/>
      <c r="F137" s="110"/>
    </row>
    <row r="138" spans="2:6">
      <c r="B138" s="110"/>
      <c r="C138" s="110"/>
      <c r="D138" s="110"/>
      <c r="E138" s="110"/>
      <c r="F138" s="110"/>
    </row>
    <row r="139" spans="2:6">
      <c r="B139" s="110"/>
      <c r="C139" s="110"/>
      <c r="D139" s="110"/>
      <c r="E139" s="110"/>
      <c r="F139" s="110"/>
    </row>
    <row r="140" spans="2:6">
      <c r="B140" s="110"/>
      <c r="C140" s="110"/>
      <c r="D140" s="110"/>
      <c r="E140" s="110"/>
      <c r="F140" s="110"/>
    </row>
    <row r="141" spans="2:6">
      <c r="B141" s="110"/>
      <c r="C141" s="110"/>
      <c r="D141" s="110"/>
      <c r="E141" s="110"/>
      <c r="F141" s="110"/>
    </row>
    <row r="142" spans="2:6">
      <c r="B142" s="110"/>
      <c r="C142" s="110"/>
      <c r="D142" s="110"/>
      <c r="E142" s="110"/>
      <c r="F142" s="110"/>
    </row>
    <row r="143" spans="2:6">
      <c r="B143" s="110"/>
      <c r="C143" s="110"/>
      <c r="D143" s="110"/>
      <c r="E143" s="110"/>
      <c r="F143" s="110"/>
    </row>
    <row r="144" spans="2:6">
      <c r="B144" s="110"/>
      <c r="C144" s="110"/>
      <c r="D144" s="110"/>
      <c r="E144" s="110"/>
      <c r="F144" s="110"/>
    </row>
    <row r="145" spans="2:6">
      <c r="B145" s="110"/>
      <c r="C145" s="110"/>
      <c r="D145" s="110"/>
      <c r="E145" s="110"/>
      <c r="F145" s="110"/>
    </row>
    <row r="146" spans="2:6">
      <c r="B146" s="110"/>
      <c r="C146" s="110"/>
      <c r="D146" s="110"/>
      <c r="E146" s="110"/>
      <c r="F146" s="110"/>
    </row>
    <row r="147" spans="2:6">
      <c r="B147" s="110"/>
      <c r="C147" s="110"/>
      <c r="D147" s="110"/>
      <c r="E147" s="110"/>
      <c r="F147" s="110"/>
    </row>
    <row r="148" spans="2:6">
      <c r="B148" s="110"/>
      <c r="C148" s="110"/>
      <c r="D148" s="110"/>
      <c r="E148" s="110"/>
      <c r="F148" s="110"/>
    </row>
    <row r="149" spans="2:6">
      <c r="B149" s="110"/>
      <c r="C149" s="110"/>
      <c r="D149" s="110"/>
      <c r="E149" s="110"/>
      <c r="F149" s="110"/>
    </row>
    <row r="150" spans="2:6">
      <c r="B150" s="110"/>
      <c r="C150" s="110"/>
      <c r="D150" s="110"/>
      <c r="E150" s="110"/>
      <c r="F150" s="110"/>
    </row>
    <row r="151" spans="2:6">
      <c r="B151" s="110"/>
      <c r="C151" s="110"/>
      <c r="D151" s="110"/>
      <c r="E151" s="110"/>
      <c r="F151" s="110"/>
    </row>
    <row r="152" spans="2:6">
      <c r="B152" s="110"/>
      <c r="C152" s="110"/>
      <c r="D152" s="110"/>
      <c r="E152" s="110"/>
      <c r="F152" s="110"/>
    </row>
    <row r="153" spans="2:6">
      <c r="B153" s="110"/>
      <c r="C153" s="110"/>
      <c r="D153" s="110"/>
      <c r="E153" s="110"/>
      <c r="F153" s="110"/>
    </row>
    <row r="154" spans="2:6">
      <c r="B154" s="110"/>
      <c r="C154" s="110"/>
      <c r="D154" s="110"/>
      <c r="E154" s="110"/>
      <c r="F154" s="110"/>
    </row>
    <row r="155" spans="2:6">
      <c r="B155" s="110"/>
      <c r="C155" s="110"/>
      <c r="D155" s="110"/>
      <c r="E155" s="110"/>
      <c r="F155" s="110"/>
    </row>
    <row r="156" spans="2:6">
      <c r="B156" s="110"/>
      <c r="C156" s="110"/>
      <c r="D156" s="110"/>
      <c r="E156" s="110"/>
      <c r="F156" s="110"/>
    </row>
    <row r="157" spans="2:6">
      <c r="B157" s="110"/>
      <c r="C157" s="110"/>
      <c r="D157" s="110"/>
      <c r="E157" s="110"/>
      <c r="F157" s="110"/>
    </row>
    <row r="158" spans="2:6">
      <c r="B158" s="110"/>
      <c r="C158" s="110"/>
      <c r="D158" s="110"/>
      <c r="E158" s="110"/>
      <c r="F158" s="110"/>
    </row>
    <row r="159" spans="2:6">
      <c r="B159" s="110"/>
      <c r="C159" s="110"/>
      <c r="D159" s="110"/>
      <c r="E159" s="110"/>
      <c r="F159" s="110"/>
    </row>
    <row r="160" spans="2:6">
      <c r="B160" s="110"/>
      <c r="C160" s="110"/>
      <c r="D160" s="110"/>
      <c r="E160" s="110"/>
      <c r="F160" s="110"/>
    </row>
    <row r="161" spans="2:6">
      <c r="B161" s="110"/>
      <c r="C161" s="110"/>
      <c r="D161" s="110"/>
      <c r="E161" s="110"/>
      <c r="F161" s="110"/>
    </row>
    <row r="162" spans="2:6">
      <c r="B162" s="110"/>
      <c r="C162" s="110"/>
      <c r="D162" s="110"/>
      <c r="E162" s="110"/>
      <c r="F162" s="110"/>
    </row>
    <row r="163" spans="2:6">
      <c r="B163" s="110"/>
      <c r="C163" s="110"/>
      <c r="D163" s="110"/>
      <c r="E163" s="110"/>
      <c r="F163" s="110"/>
    </row>
    <row r="164" spans="2:6">
      <c r="B164" s="110"/>
      <c r="C164" s="110"/>
      <c r="D164" s="110"/>
      <c r="E164" s="110"/>
      <c r="F164" s="110"/>
    </row>
  </sheetData>
  <pageMargins left="0.7" right="0.7" top="0.75" bottom="0.75" header="0.3" footer="0.3"/>
  <pageSetup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I26"/>
  <sheetViews>
    <sheetView workbookViewId="0"/>
  </sheetViews>
  <sheetFormatPr defaultColWidth="8.88671875" defaultRowHeight="14.25"/>
  <cols>
    <col min="1" max="16384" width="8.88671875" style="18"/>
  </cols>
  <sheetData>
    <row r="1" spans="1:9">
      <c r="A1" s="67" t="s">
        <v>906</v>
      </c>
      <c r="B1" s="18" t="s">
        <v>677</v>
      </c>
      <c r="C1" s="18" t="s">
        <v>678</v>
      </c>
    </row>
    <row r="2" spans="1:9" ht="16.5" hidden="1">
      <c r="A2" s="18" t="s">
        <v>106</v>
      </c>
      <c r="B2" s="42">
        <v>2.9808167012552929</v>
      </c>
      <c r="C2" s="42">
        <v>2.9808167012552929</v>
      </c>
      <c r="F2" s="26"/>
      <c r="G2" s="26"/>
      <c r="I2" s="42"/>
    </row>
    <row r="3" spans="1:9" ht="16.5" hidden="1">
      <c r="A3" s="18" t="s">
        <v>87</v>
      </c>
      <c r="B3" s="42">
        <v>3.3461867737359938</v>
      </c>
      <c r="C3" s="42">
        <v>3.3461867737359938</v>
      </c>
      <c r="F3" s="26"/>
      <c r="G3" s="26"/>
      <c r="I3" s="42"/>
    </row>
    <row r="4" spans="1:9" ht="16.5" hidden="1">
      <c r="A4" s="18" t="s">
        <v>84</v>
      </c>
      <c r="B4" s="42">
        <v>3.4321536148097351</v>
      </c>
      <c r="C4" s="42">
        <v>3.4321536148097351</v>
      </c>
      <c r="F4" s="26"/>
      <c r="G4" s="26"/>
      <c r="I4" s="42"/>
    </row>
    <row r="5" spans="1:9" ht="16.5" hidden="1">
      <c r="A5" s="18" t="s">
        <v>85</v>
      </c>
      <c r="B5" s="42">
        <v>6.1749025853675761</v>
      </c>
      <c r="C5" s="42">
        <v>6.1749025853675761</v>
      </c>
      <c r="F5" s="26"/>
      <c r="G5" s="26"/>
      <c r="I5" s="42"/>
    </row>
    <row r="6" spans="1:9" ht="16.5">
      <c r="A6" s="18" t="s">
        <v>107</v>
      </c>
      <c r="B6" s="282">
        <v>5.0221094029557065</v>
      </c>
      <c r="C6" s="76">
        <v>5.0221094029557065</v>
      </c>
      <c r="F6" s="26"/>
      <c r="G6" s="26"/>
      <c r="I6" s="42"/>
    </row>
    <row r="7" spans="1:9" ht="16.5">
      <c r="A7" s="18" t="s">
        <v>87</v>
      </c>
      <c r="B7" s="282">
        <v>4.9622860691974182</v>
      </c>
      <c r="C7" s="76">
        <v>4.9622860691974182</v>
      </c>
      <c r="F7" s="26"/>
      <c r="G7" s="26"/>
      <c r="I7" s="1"/>
    </row>
    <row r="8" spans="1:9" ht="16.5">
      <c r="A8" s="18" t="s">
        <v>84</v>
      </c>
      <c r="B8" s="42">
        <v>2.7228988627880284</v>
      </c>
      <c r="C8" s="42">
        <v>2.7228988627880284</v>
      </c>
      <c r="F8" s="26"/>
      <c r="G8" s="26"/>
    </row>
    <row r="9" spans="1:9" ht="16.5">
      <c r="A9" s="18" t="s">
        <v>85</v>
      </c>
      <c r="B9" s="42">
        <v>3.9</v>
      </c>
      <c r="C9" s="42">
        <v>3.9</v>
      </c>
      <c r="F9" s="26"/>
      <c r="G9" s="26"/>
    </row>
    <row r="10" spans="1:9" ht="16.5">
      <c r="A10" s="18" t="s">
        <v>108</v>
      </c>
      <c r="B10" s="42">
        <v>3</v>
      </c>
      <c r="C10" s="42">
        <v>3</v>
      </c>
      <c r="F10" s="26"/>
      <c r="G10" s="26"/>
    </row>
    <row r="11" spans="1:9" ht="16.5">
      <c r="A11" s="18" t="s">
        <v>87</v>
      </c>
      <c r="B11" s="42">
        <v>3.6</v>
      </c>
      <c r="C11" s="42">
        <v>3.6</v>
      </c>
      <c r="F11" s="26"/>
    </row>
    <row r="12" spans="1:9" ht="16.5">
      <c r="A12" s="18" t="s">
        <v>84</v>
      </c>
      <c r="B12" s="42">
        <v>4.5</v>
      </c>
      <c r="C12" s="42">
        <v>4.5</v>
      </c>
      <c r="F12" s="26"/>
    </row>
    <row r="13" spans="1:9" ht="15">
      <c r="A13" s="18" t="s">
        <v>85</v>
      </c>
      <c r="B13" s="282">
        <v>3</v>
      </c>
      <c r="C13" s="76">
        <v>3</v>
      </c>
    </row>
    <row r="14" spans="1:9" ht="15">
      <c r="A14" s="64" t="s">
        <v>109</v>
      </c>
      <c r="B14" s="282">
        <v>7.7</v>
      </c>
      <c r="C14" s="76">
        <v>7.7</v>
      </c>
    </row>
    <row r="15" spans="1:9">
      <c r="A15" s="64" t="s">
        <v>87</v>
      </c>
      <c r="B15" s="42">
        <v>0</v>
      </c>
      <c r="C15" s="42">
        <v>0</v>
      </c>
    </row>
    <row r="16" spans="1:9">
      <c r="A16" s="64" t="s">
        <v>84</v>
      </c>
      <c r="B16" s="42">
        <v>2.1</v>
      </c>
      <c r="C16" s="42">
        <v>2.1</v>
      </c>
    </row>
    <row r="17" spans="1:3">
      <c r="A17" s="18" t="s">
        <v>85</v>
      </c>
      <c r="B17" s="42">
        <v>2.7</v>
      </c>
      <c r="C17" s="42">
        <v>2.7</v>
      </c>
    </row>
    <row r="18" spans="1:3">
      <c r="A18" s="64" t="s">
        <v>110</v>
      </c>
      <c r="B18" s="42">
        <v>1.7</v>
      </c>
      <c r="C18" s="42">
        <v>1.7</v>
      </c>
    </row>
    <row r="19" spans="1:3">
      <c r="A19" s="64" t="s">
        <v>87</v>
      </c>
      <c r="B19" s="42">
        <v>10.199999999999999</v>
      </c>
      <c r="C19" s="42">
        <v>10.199999999999999</v>
      </c>
    </row>
    <row r="20" spans="1:3" ht="15">
      <c r="A20" s="64" t="s">
        <v>84</v>
      </c>
      <c r="B20" s="154">
        <v>10.1</v>
      </c>
      <c r="C20" s="62">
        <v>10.1</v>
      </c>
    </row>
    <row r="21" spans="1:3" ht="15">
      <c r="A21" s="93" t="s">
        <v>85</v>
      </c>
      <c r="B21" s="154">
        <v>9.8000000000000007</v>
      </c>
      <c r="C21" s="62">
        <v>9.8000000000000007</v>
      </c>
    </row>
    <row r="22" spans="1:3">
      <c r="A22" s="64" t="s">
        <v>111</v>
      </c>
      <c r="B22" s="1">
        <v>11.1</v>
      </c>
      <c r="C22" s="1">
        <v>11.1</v>
      </c>
    </row>
    <row r="23" spans="1:3">
      <c r="A23" s="64" t="s">
        <v>87</v>
      </c>
      <c r="B23" s="1">
        <v>15.1</v>
      </c>
      <c r="C23" s="1">
        <v>15.1</v>
      </c>
    </row>
    <row r="24" spans="1:3">
      <c r="A24" s="64" t="s">
        <v>84</v>
      </c>
      <c r="B24" s="1">
        <v>21.7</v>
      </c>
      <c r="C24" s="1">
        <v>21.7</v>
      </c>
    </row>
    <row r="25" spans="1:3">
      <c r="A25" s="93" t="s">
        <v>85</v>
      </c>
      <c r="B25" s="1">
        <v>26.6</v>
      </c>
      <c r="C25" s="1">
        <v>26.6</v>
      </c>
    </row>
    <row r="26" spans="1:3">
      <c r="A26" s="64" t="s">
        <v>112</v>
      </c>
      <c r="B26" s="1">
        <v>26.5</v>
      </c>
      <c r="C26" s="1">
        <v>24.8</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50"/>
  <sheetViews>
    <sheetView zoomScaleNormal="100" workbookViewId="0"/>
  </sheetViews>
  <sheetFormatPr defaultRowHeight="16.5"/>
  <sheetData>
    <row r="1" spans="1:15">
      <c r="A1" s="33" t="s">
        <v>906</v>
      </c>
      <c r="B1" s="214" t="s">
        <v>557</v>
      </c>
      <c r="C1" s="218" t="s">
        <v>559</v>
      </c>
      <c r="D1" s="219" t="s">
        <v>560</v>
      </c>
      <c r="E1" s="220" t="s">
        <v>561</v>
      </c>
      <c r="F1" s="223"/>
      <c r="G1" s="221"/>
      <c r="H1" s="214"/>
      <c r="I1" s="214"/>
      <c r="J1" s="214"/>
      <c r="K1" s="214"/>
      <c r="L1" s="215"/>
      <c r="M1" s="215"/>
      <c r="N1" s="215"/>
      <c r="O1" s="222"/>
    </row>
    <row r="2" spans="1:15" hidden="1">
      <c r="A2" s="217">
        <v>40634</v>
      </c>
      <c r="B2" s="215">
        <v>-16.399999999999999</v>
      </c>
      <c r="C2" s="215">
        <v>-20.5</v>
      </c>
      <c r="D2" s="215">
        <v>-14.6</v>
      </c>
      <c r="E2" s="215">
        <v>1.7379050686072901</v>
      </c>
      <c r="F2" s="224"/>
      <c r="G2" s="217"/>
      <c r="H2" s="215"/>
      <c r="I2" s="215"/>
      <c r="J2" s="215"/>
      <c r="K2" s="215"/>
    </row>
    <row r="3" spans="1:15" hidden="1">
      <c r="A3" s="217">
        <v>40725</v>
      </c>
      <c r="B3" s="215">
        <v>-21.8</v>
      </c>
      <c r="C3" s="215">
        <v>-9.3000000000000007</v>
      </c>
      <c r="D3" s="215">
        <v>-20</v>
      </c>
      <c r="E3" s="215">
        <v>0.91822084838615581</v>
      </c>
      <c r="F3" s="224"/>
      <c r="G3" s="217"/>
      <c r="H3" s="215"/>
      <c r="I3" s="215"/>
      <c r="J3" s="215"/>
      <c r="K3" s="215"/>
    </row>
    <row r="4" spans="1:15" hidden="1">
      <c r="A4" s="217">
        <v>40817</v>
      </c>
      <c r="B4" s="215">
        <v>-5.9</v>
      </c>
      <c r="C4" s="215">
        <v>-7.9</v>
      </c>
      <c r="D4" s="215">
        <v>-19.600000000000001</v>
      </c>
      <c r="E4" s="215">
        <v>1.5226915241306642</v>
      </c>
      <c r="F4" s="224"/>
      <c r="G4" s="217"/>
      <c r="H4" s="215"/>
      <c r="I4" s="215"/>
      <c r="J4" s="215"/>
      <c r="K4" s="215"/>
    </row>
    <row r="5" spans="1:15" hidden="1">
      <c r="A5" s="217">
        <v>40909</v>
      </c>
      <c r="B5" s="215">
        <v>5.4</v>
      </c>
      <c r="C5" s="215">
        <v>-11.6</v>
      </c>
      <c r="D5" s="215">
        <v>-14</v>
      </c>
      <c r="E5" s="215">
        <v>2.6002492975388378</v>
      </c>
      <c r="F5" s="224"/>
      <c r="G5" s="217"/>
      <c r="H5" s="215"/>
      <c r="I5" s="215"/>
      <c r="J5" s="215"/>
      <c r="K5" s="215"/>
    </row>
    <row r="6" spans="1:15" hidden="1">
      <c r="A6" s="217">
        <v>41000</v>
      </c>
      <c r="B6" s="215">
        <v>-6.9</v>
      </c>
      <c r="C6" s="215">
        <v>-11.6</v>
      </c>
      <c r="D6" s="215">
        <v>-17.3</v>
      </c>
      <c r="E6" s="215">
        <v>2.3738163497154687</v>
      </c>
      <c r="F6" s="224"/>
      <c r="G6" s="217"/>
      <c r="H6" s="215"/>
      <c r="I6" s="215"/>
      <c r="J6" s="215"/>
      <c r="K6" s="215"/>
    </row>
    <row r="7" spans="1:15" hidden="1">
      <c r="A7" s="217">
        <v>41091</v>
      </c>
      <c r="B7" s="215">
        <v>-9.5</v>
      </c>
      <c r="C7" s="215">
        <v>-10.9</v>
      </c>
      <c r="D7" s="215">
        <v>-22.8</v>
      </c>
      <c r="E7" s="215">
        <v>2.5926229770563225</v>
      </c>
      <c r="F7" s="224"/>
      <c r="G7" s="217"/>
      <c r="H7" s="215"/>
      <c r="I7" s="215"/>
      <c r="J7" s="215"/>
      <c r="K7" s="215"/>
    </row>
    <row r="8" spans="1:15" hidden="1">
      <c r="A8" s="217">
        <v>41183</v>
      </c>
      <c r="B8" s="215">
        <v>-7.6</v>
      </c>
      <c r="C8" s="215">
        <v>-11.1</v>
      </c>
      <c r="D8" s="215">
        <v>-9.6999999999999993</v>
      </c>
      <c r="E8" s="215">
        <v>1.5660643458891599</v>
      </c>
      <c r="F8" s="224"/>
      <c r="G8" s="217"/>
      <c r="H8" s="215"/>
      <c r="I8" s="215"/>
      <c r="J8" s="215"/>
      <c r="K8" s="215"/>
    </row>
    <row r="9" spans="1:15" hidden="1">
      <c r="A9" s="217">
        <v>41275</v>
      </c>
      <c r="B9" s="215">
        <v>-7.4</v>
      </c>
      <c r="C9" s="215">
        <v>-2</v>
      </c>
      <c r="D9" s="215">
        <v>-16.100000000000001</v>
      </c>
      <c r="E9" s="215">
        <v>1.6163010952802779</v>
      </c>
      <c r="F9" s="224"/>
      <c r="G9" s="217"/>
      <c r="H9" s="215"/>
      <c r="I9" s="215"/>
      <c r="J9" s="215"/>
      <c r="K9" s="215"/>
    </row>
    <row r="10" spans="1:15" hidden="1">
      <c r="A10" s="217">
        <v>41365</v>
      </c>
      <c r="B10" s="215">
        <v>-19.100000000000001</v>
      </c>
      <c r="C10" s="215">
        <v>-7.4</v>
      </c>
      <c r="D10" s="215">
        <v>-10.3</v>
      </c>
      <c r="E10" s="215">
        <v>1.2961704903847675</v>
      </c>
      <c r="F10" s="224"/>
      <c r="G10" s="217"/>
      <c r="H10" s="215"/>
      <c r="I10" s="215"/>
      <c r="J10" s="215"/>
      <c r="K10" s="215"/>
    </row>
    <row r="11" spans="1:15" hidden="1">
      <c r="A11" s="217">
        <v>41456</v>
      </c>
      <c r="B11" s="215">
        <v>-18.100000000000001</v>
      </c>
      <c r="C11" s="215">
        <v>-3.6</v>
      </c>
      <c r="D11" s="215">
        <v>-14.1</v>
      </c>
      <c r="E11" s="215">
        <v>1.9198446200382193</v>
      </c>
      <c r="F11" s="224"/>
      <c r="G11" s="217"/>
      <c r="H11" s="215"/>
      <c r="I11" s="215"/>
      <c r="J11" s="215"/>
      <c r="K11" s="215"/>
    </row>
    <row r="12" spans="1:15" hidden="1">
      <c r="A12" s="217">
        <v>41548</v>
      </c>
      <c r="B12" s="215">
        <v>-8.3000000000000007</v>
      </c>
      <c r="C12" s="215">
        <v>-5.2</v>
      </c>
      <c r="D12" s="215">
        <v>-12.3</v>
      </c>
      <c r="E12" s="215">
        <v>2.5320497778072166</v>
      </c>
      <c r="F12" s="224"/>
      <c r="G12" s="217"/>
      <c r="H12" s="215"/>
      <c r="I12" s="215"/>
      <c r="J12" s="215"/>
      <c r="K12" s="215"/>
    </row>
    <row r="13" spans="1:15" hidden="1">
      <c r="A13" s="217">
        <v>41640</v>
      </c>
      <c r="B13" s="215">
        <v>-13.7</v>
      </c>
      <c r="C13" s="215">
        <v>-7</v>
      </c>
      <c r="D13" s="215">
        <v>-15.2</v>
      </c>
      <c r="E13" s="215">
        <v>1.2940558593095375</v>
      </c>
      <c r="F13" s="224"/>
      <c r="G13" s="217"/>
      <c r="H13" s="215"/>
      <c r="I13" s="215"/>
      <c r="J13" s="215"/>
      <c r="K13" s="215"/>
    </row>
    <row r="14" spans="1:15" hidden="1">
      <c r="A14" s="217">
        <v>41730</v>
      </c>
      <c r="B14" s="215">
        <v>-11.1</v>
      </c>
      <c r="C14" s="215">
        <v>-9.3000000000000007</v>
      </c>
      <c r="D14" s="215">
        <v>-7.8</v>
      </c>
      <c r="E14" s="215">
        <v>2.4519991676588262</v>
      </c>
      <c r="F14" s="224"/>
      <c r="G14" s="217"/>
      <c r="H14" s="215"/>
      <c r="I14" s="215"/>
      <c r="J14" s="215"/>
      <c r="K14" s="215"/>
    </row>
    <row r="15" spans="1:15" hidden="1">
      <c r="A15" s="217">
        <v>41821</v>
      </c>
      <c r="B15" s="215">
        <v>-10.7</v>
      </c>
      <c r="C15" s="215">
        <v>-13</v>
      </c>
      <c r="D15" s="215">
        <v>-4.5</v>
      </c>
      <c r="E15" s="215">
        <v>2.8314569258469504</v>
      </c>
      <c r="F15" s="224"/>
      <c r="G15" s="217"/>
      <c r="H15" s="215"/>
      <c r="I15" s="215"/>
      <c r="J15" s="215"/>
      <c r="K15" s="215"/>
    </row>
    <row r="16" spans="1:15" hidden="1">
      <c r="A16" s="217">
        <v>41913</v>
      </c>
      <c r="B16" s="215">
        <v>-10.5</v>
      </c>
      <c r="C16" s="215">
        <v>-8.8000000000000007</v>
      </c>
      <c r="D16" s="215">
        <v>-7.6</v>
      </c>
      <c r="E16" s="215">
        <v>2.563759666266975</v>
      </c>
      <c r="F16" s="224"/>
      <c r="G16" s="217"/>
      <c r="H16" s="215"/>
      <c r="I16" s="215"/>
      <c r="J16" s="215"/>
      <c r="K16" s="215"/>
    </row>
    <row r="17" spans="1:11" hidden="1">
      <c r="A17" s="217">
        <v>42005</v>
      </c>
      <c r="B17" s="215">
        <v>-5.5</v>
      </c>
      <c r="C17" s="215">
        <v>-1.9</v>
      </c>
      <c r="D17" s="215">
        <v>-4.7</v>
      </c>
      <c r="E17" s="215">
        <v>3.7612027730824593</v>
      </c>
      <c r="F17" s="224"/>
      <c r="G17" s="217"/>
      <c r="H17" s="215"/>
      <c r="I17" s="215"/>
      <c r="J17" s="215"/>
      <c r="K17" s="215"/>
    </row>
    <row r="18" spans="1:11" hidden="1">
      <c r="A18" s="217">
        <v>42095</v>
      </c>
      <c r="B18" s="215">
        <v>-5.3</v>
      </c>
      <c r="C18" s="215">
        <v>-1.8</v>
      </c>
      <c r="D18" s="215">
        <v>-6.1</v>
      </c>
      <c r="E18" s="215">
        <v>3.0398546748779012</v>
      </c>
      <c r="F18" s="224"/>
      <c r="G18" s="217"/>
      <c r="H18" s="215"/>
      <c r="I18" s="215"/>
      <c r="J18" s="215"/>
      <c r="K18" s="215"/>
    </row>
    <row r="19" spans="1:11" hidden="1">
      <c r="A19" s="217">
        <v>42186</v>
      </c>
      <c r="B19" s="215">
        <v>-7</v>
      </c>
      <c r="C19" s="215">
        <v>-7.7</v>
      </c>
      <c r="D19" s="215">
        <v>-3.2</v>
      </c>
      <c r="E19" s="215">
        <v>2.1826685112633157</v>
      </c>
      <c r="F19" s="224"/>
      <c r="G19" s="217"/>
      <c r="H19" s="215"/>
      <c r="I19" s="215"/>
      <c r="J19" s="215"/>
      <c r="K19" s="215"/>
    </row>
    <row r="20" spans="1:11" hidden="1">
      <c r="A20" s="217">
        <v>42278</v>
      </c>
      <c r="B20" s="215">
        <v>7.4</v>
      </c>
      <c r="C20" s="215">
        <v>-5.8</v>
      </c>
      <c r="D20" s="215">
        <v>-9.6999999999999993</v>
      </c>
      <c r="E20" s="215">
        <v>1.8746840586457267</v>
      </c>
      <c r="F20" s="224"/>
      <c r="G20" s="217"/>
      <c r="H20" s="215"/>
      <c r="I20" s="215"/>
      <c r="J20" s="215"/>
      <c r="K20" s="215"/>
    </row>
    <row r="21" spans="1:11" hidden="1">
      <c r="A21" s="217">
        <v>42370</v>
      </c>
      <c r="B21" s="215">
        <v>8.1999999999999993</v>
      </c>
      <c r="C21" s="215">
        <v>-1.9</v>
      </c>
      <c r="D21" s="215">
        <v>-6.3</v>
      </c>
      <c r="E21" s="215">
        <v>1.6481906030485902</v>
      </c>
      <c r="F21" s="224"/>
      <c r="G21" s="217"/>
      <c r="H21" s="215"/>
      <c r="I21" s="215"/>
      <c r="J21" s="215"/>
      <c r="K21" s="215"/>
    </row>
    <row r="22" spans="1:11" hidden="1">
      <c r="A22" s="217">
        <v>42461</v>
      </c>
      <c r="B22" s="215">
        <v>11.6</v>
      </c>
      <c r="C22" s="215">
        <v>-5.7</v>
      </c>
      <c r="D22" s="215">
        <v>-3.3</v>
      </c>
      <c r="E22" s="215">
        <v>1.3676296504059735</v>
      </c>
      <c r="F22" s="224"/>
      <c r="G22" s="217"/>
      <c r="H22" s="215"/>
      <c r="I22" s="215"/>
      <c r="J22" s="215"/>
      <c r="K22" s="215"/>
    </row>
    <row r="23" spans="1:11" hidden="1">
      <c r="A23" s="217">
        <v>42552</v>
      </c>
      <c r="B23" s="215">
        <v>8.5</v>
      </c>
      <c r="C23" s="215">
        <v>-5.6</v>
      </c>
      <c r="D23" s="215">
        <v>8.1</v>
      </c>
      <c r="E23" s="215">
        <v>1.648263356020621</v>
      </c>
      <c r="F23" s="224"/>
      <c r="G23" s="217"/>
      <c r="H23" s="215"/>
      <c r="I23" s="215"/>
      <c r="J23" s="215"/>
      <c r="K23" s="215"/>
    </row>
    <row r="24" spans="1:11" hidden="1">
      <c r="A24" s="217">
        <v>42644</v>
      </c>
      <c r="B24" s="215">
        <v>1.5</v>
      </c>
      <c r="C24" s="215">
        <v>0</v>
      </c>
      <c r="D24" s="215">
        <v>3.3</v>
      </c>
      <c r="E24" s="215">
        <v>2.0041770462427166</v>
      </c>
      <c r="F24" s="224"/>
      <c r="G24" s="217"/>
      <c r="H24" s="215"/>
      <c r="I24" s="215"/>
      <c r="J24" s="215"/>
      <c r="K24" s="215"/>
    </row>
    <row r="25" spans="1:11" hidden="1">
      <c r="A25" s="217">
        <v>42736</v>
      </c>
      <c r="B25" s="215">
        <v>1.4</v>
      </c>
      <c r="C25" s="215">
        <v>8.3000000000000007</v>
      </c>
      <c r="D25" s="215">
        <v>11.7</v>
      </c>
      <c r="E25" s="215">
        <v>1.8424163550466801</v>
      </c>
      <c r="F25" s="224"/>
      <c r="G25" s="217"/>
      <c r="H25" s="215"/>
      <c r="I25" s="215"/>
      <c r="J25" s="215"/>
      <c r="K25" s="215"/>
    </row>
    <row r="26" spans="1:11" hidden="1">
      <c r="A26" s="217">
        <v>42826</v>
      </c>
      <c r="B26" s="215">
        <v>-2.8</v>
      </c>
      <c r="C26" s="215">
        <v>-7.8</v>
      </c>
      <c r="D26" s="215">
        <v>11.5</v>
      </c>
      <c r="E26" s="215">
        <v>2.0469128586462375</v>
      </c>
      <c r="F26" s="224"/>
      <c r="G26" s="217"/>
      <c r="H26" s="215"/>
      <c r="I26" s="215"/>
      <c r="J26" s="215"/>
      <c r="K26" s="215"/>
    </row>
    <row r="27" spans="1:11" hidden="1">
      <c r="A27" s="217">
        <v>42917</v>
      </c>
      <c r="B27" s="215">
        <v>-3.9</v>
      </c>
      <c r="C27" s="215">
        <v>5.8</v>
      </c>
      <c r="D27" s="215">
        <v>7.7</v>
      </c>
      <c r="E27" s="215">
        <v>2.2765395380368858</v>
      </c>
      <c r="F27" s="224"/>
      <c r="G27" s="217"/>
      <c r="H27" s="215"/>
      <c r="I27" s="215"/>
      <c r="J27" s="215"/>
      <c r="K27" s="215"/>
    </row>
    <row r="28" spans="1:11" hidden="1">
      <c r="A28" s="217">
        <v>43009</v>
      </c>
      <c r="B28" s="215">
        <v>-8.5</v>
      </c>
      <c r="C28" s="215">
        <v>9.1</v>
      </c>
      <c r="D28" s="215">
        <v>9.8000000000000007</v>
      </c>
      <c r="E28" s="215">
        <v>2.7943204121136915</v>
      </c>
      <c r="F28" s="224"/>
      <c r="G28" s="217"/>
      <c r="H28" s="215"/>
      <c r="I28" s="215"/>
      <c r="J28" s="215"/>
      <c r="K28" s="215"/>
    </row>
    <row r="29" spans="1:11">
      <c r="A29" s="217">
        <v>43101</v>
      </c>
      <c r="B29" s="215">
        <v>-10</v>
      </c>
      <c r="C29" s="215">
        <v>1.9</v>
      </c>
      <c r="D29" s="215">
        <v>4.9000000000000004</v>
      </c>
      <c r="E29" s="215">
        <v>3.0635033836816916</v>
      </c>
      <c r="F29" s="224"/>
      <c r="G29" s="217"/>
      <c r="H29" s="215"/>
      <c r="I29" s="215"/>
      <c r="J29" s="215"/>
      <c r="K29" s="215"/>
    </row>
    <row r="30" spans="1:11">
      <c r="A30" s="217">
        <v>43191</v>
      </c>
      <c r="B30" s="215">
        <v>-11.3</v>
      </c>
      <c r="C30" s="215">
        <v>9.4</v>
      </c>
      <c r="D30" s="215">
        <v>6.5</v>
      </c>
      <c r="E30" s="215">
        <v>3.261982807038649</v>
      </c>
      <c r="F30" s="224"/>
      <c r="G30" s="217"/>
      <c r="H30" s="215"/>
      <c r="I30" s="215"/>
      <c r="J30" s="215"/>
      <c r="K30" s="215"/>
    </row>
    <row r="31" spans="1:11">
      <c r="A31" s="217">
        <v>43282</v>
      </c>
      <c r="B31" s="215">
        <v>-15.9</v>
      </c>
      <c r="C31" s="215">
        <v>12</v>
      </c>
      <c r="D31" s="215">
        <v>-3.5</v>
      </c>
      <c r="E31" s="215">
        <v>3.1539838329602361</v>
      </c>
      <c r="F31" s="224"/>
      <c r="G31" s="217"/>
      <c r="H31" s="215"/>
      <c r="I31" s="215"/>
      <c r="J31" s="215"/>
      <c r="K31" s="215"/>
    </row>
    <row r="32" spans="1:11">
      <c r="A32" s="217">
        <v>43374</v>
      </c>
      <c r="B32" s="215">
        <v>-15.9</v>
      </c>
      <c r="C32" s="215">
        <v>-2.2000000000000002</v>
      </c>
      <c r="D32" s="215">
        <v>3.6</v>
      </c>
      <c r="E32" s="215">
        <v>2.3125836277941971</v>
      </c>
      <c r="F32" s="224"/>
      <c r="G32" s="217"/>
      <c r="H32" s="215"/>
      <c r="I32" s="215"/>
      <c r="J32" s="215"/>
      <c r="K32" s="215"/>
    </row>
    <row r="33" spans="1:11">
      <c r="A33" s="217">
        <v>43466</v>
      </c>
      <c r="B33" s="215">
        <v>2.8</v>
      </c>
      <c r="C33" s="215">
        <v>6.4</v>
      </c>
      <c r="D33" s="215">
        <v>1.9</v>
      </c>
      <c r="E33" s="215">
        <v>2.1602281092927313</v>
      </c>
      <c r="F33" s="224"/>
      <c r="G33" s="217"/>
      <c r="H33" s="215"/>
      <c r="I33" s="215"/>
      <c r="J33" s="215"/>
      <c r="K33" s="215"/>
    </row>
    <row r="34" spans="1:11">
      <c r="A34" s="217">
        <v>43556</v>
      </c>
      <c r="B34" s="215">
        <v>-4.2</v>
      </c>
      <c r="C34" s="215">
        <v>15.2</v>
      </c>
      <c r="D34" s="215">
        <v>1.8</v>
      </c>
      <c r="E34" s="215">
        <v>2.135540615577213</v>
      </c>
      <c r="F34" s="224"/>
      <c r="G34" s="217"/>
      <c r="H34" s="215"/>
      <c r="I34" s="215"/>
      <c r="J34" s="215"/>
      <c r="K34" s="215"/>
    </row>
    <row r="35" spans="1:11">
      <c r="A35" s="217">
        <v>43647</v>
      </c>
      <c r="B35" s="215">
        <v>-2.8</v>
      </c>
      <c r="C35" s="215">
        <v>8.5</v>
      </c>
      <c r="D35" s="215">
        <v>3.5</v>
      </c>
      <c r="E35" s="215">
        <v>2.3058278646321924</v>
      </c>
      <c r="F35" s="224"/>
      <c r="G35" s="217"/>
      <c r="H35" s="215"/>
      <c r="I35" s="215"/>
      <c r="J35" s="215"/>
      <c r="K35" s="215"/>
    </row>
    <row r="36" spans="1:11">
      <c r="A36" s="217">
        <v>43739</v>
      </c>
      <c r="B36" s="215">
        <v>5.4</v>
      </c>
      <c r="C36" s="215">
        <v>10.4</v>
      </c>
      <c r="D36" s="215">
        <v>0</v>
      </c>
      <c r="E36" s="215">
        <v>2.5726308482646232</v>
      </c>
      <c r="F36" s="224"/>
      <c r="G36" s="217"/>
      <c r="H36" s="215"/>
      <c r="I36" s="215"/>
      <c r="J36" s="215"/>
      <c r="K36" s="215"/>
    </row>
    <row r="37" spans="1:11">
      <c r="A37" s="217">
        <v>43831</v>
      </c>
      <c r="B37" s="215">
        <v>0</v>
      </c>
      <c r="C37" s="215">
        <v>13.6</v>
      </c>
      <c r="D37" s="215">
        <v>8.9</v>
      </c>
      <c r="E37" s="215">
        <v>0.82008298093415988</v>
      </c>
      <c r="F37" s="224"/>
      <c r="G37" s="217"/>
      <c r="H37" s="215"/>
      <c r="I37" s="215"/>
      <c r="J37" s="215"/>
      <c r="K37" s="215"/>
    </row>
    <row r="38" spans="1:11">
      <c r="A38" s="217">
        <v>43922</v>
      </c>
      <c r="B38" s="215">
        <v>41.5</v>
      </c>
      <c r="C38" s="215">
        <v>38.5</v>
      </c>
      <c r="D38" s="215">
        <v>16</v>
      </c>
      <c r="E38" s="215">
        <v>-8.3506401559947676</v>
      </c>
      <c r="F38" s="224"/>
      <c r="G38" s="217"/>
      <c r="H38" s="215"/>
      <c r="I38" s="215"/>
      <c r="J38" s="215"/>
      <c r="K38" s="215"/>
    </row>
    <row r="39" spans="1:11">
      <c r="A39" s="217">
        <v>44013</v>
      </c>
      <c r="B39" s="215">
        <v>71.2</v>
      </c>
      <c r="C39" s="215">
        <v>71.7</v>
      </c>
      <c r="D39" s="215">
        <v>55.4</v>
      </c>
      <c r="E39" s="215">
        <v>-2.0240101214096597</v>
      </c>
      <c r="F39" s="224"/>
      <c r="G39" s="217"/>
      <c r="H39" s="215"/>
      <c r="I39" s="215"/>
      <c r="J39" s="215"/>
      <c r="K39" s="215"/>
    </row>
    <row r="40" spans="1:11">
      <c r="A40" s="217">
        <v>44105</v>
      </c>
      <c r="B40" s="215">
        <v>37.700000000000003</v>
      </c>
      <c r="C40" s="215">
        <v>26.7</v>
      </c>
      <c r="D40" s="215">
        <v>13.5</v>
      </c>
      <c r="E40" s="215">
        <v>-1.5166199331577417</v>
      </c>
      <c r="F40" s="224"/>
      <c r="G40" s="217"/>
      <c r="H40" s="215"/>
      <c r="I40" s="215"/>
      <c r="J40" s="215"/>
      <c r="K40" s="215"/>
    </row>
    <row r="41" spans="1:11">
      <c r="A41" s="217">
        <v>44197</v>
      </c>
      <c r="B41" s="215">
        <v>5.5</v>
      </c>
      <c r="C41" s="215">
        <v>-12.8</v>
      </c>
      <c r="D41" s="215">
        <v>-7</v>
      </c>
      <c r="E41" s="215">
        <v>1.191935050448194</v>
      </c>
      <c r="F41" s="224"/>
      <c r="G41" s="217"/>
      <c r="H41" s="215"/>
      <c r="I41" s="215"/>
      <c r="J41" s="215"/>
      <c r="K41" s="215"/>
    </row>
    <row r="42" spans="1:11">
      <c r="A42" s="217">
        <v>44287</v>
      </c>
      <c r="B42" s="215">
        <v>-15.1</v>
      </c>
      <c r="C42" s="215">
        <v>-27.1</v>
      </c>
      <c r="D42" s="215">
        <v>-17.5</v>
      </c>
      <c r="E42" s="215">
        <v>12.460854406241396</v>
      </c>
      <c r="F42" s="224"/>
      <c r="G42" s="217"/>
      <c r="H42" s="215"/>
      <c r="I42" s="215"/>
      <c r="J42" s="215"/>
      <c r="K42" s="215"/>
    </row>
    <row r="43" spans="1:11">
      <c r="A43" s="217">
        <v>44378</v>
      </c>
      <c r="B43" s="215">
        <v>-32.4</v>
      </c>
      <c r="C43" s="215">
        <v>-37.299999999999997</v>
      </c>
      <c r="D43" s="215">
        <v>-18.600000000000001</v>
      </c>
      <c r="E43" s="215">
        <v>4.9556544805406872</v>
      </c>
      <c r="F43" s="224"/>
      <c r="G43" s="217"/>
      <c r="H43" s="215"/>
      <c r="I43" s="215"/>
      <c r="J43" s="215"/>
      <c r="K43" s="215"/>
    </row>
    <row r="44" spans="1:11">
      <c r="A44" s="217">
        <v>44470</v>
      </c>
      <c r="B44" s="215">
        <v>-18.2</v>
      </c>
      <c r="C44" s="215">
        <v>-31.1</v>
      </c>
      <c r="D44" s="215">
        <v>-9.4</v>
      </c>
      <c r="E44" s="215">
        <v>5.7171000908780627</v>
      </c>
      <c r="F44" s="224"/>
      <c r="G44" s="217"/>
      <c r="H44" s="215"/>
      <c r="I44" s="215"/>
      <c r="J44" s="215"/>
      <c r="K44" s="215"/>
    </row>
    <row r="45" spans="1:11">
      <c r="A45" s="217">
        <v>44562</v>
      </c>
      <c r="B45" s="215">
        <v>-14.5</v>
      </c>
      <c r="C45" s="215">
        <v>-17</v>
      </c>
      <c r="D45" s="215">
        <v>-14.5</v>
      </c>
      <c r="E45" s="215">
        <v>3.6836789579472082</v>
      </c>
      <c r="F45" s="224"/>
      <c r="G45" s="217"/>
      <c r="H45" s="215"/>
      <c r="I45" s="215"/>
      <c r="J45" s="215"/>
      <c r="K45" s="215"/>
    </row>
    <row r="46" spans="1:11">
      <c r="A46" s="217">
        <v>44652</v>
      </c>
      <c r="B46" s="215">
        <v>-1.5</v>
      </c>
      <c r="C46" s="215">
        <v>-10.4</v>
      </c>
      <c r="D46" s="215">
        <v>-5.8</v>
      </c>
      <c r="E46" s="215">
        <v>1.796042498028072</v>
      </c>
      <c r="F46" s="224"/>
      <c r="G46" s="217"/>
      <c r="H46" s="215"/>
      <c r="I46" s="215"/>
      <c r="J46" s="215"/>
      <c r="K46" s="215"/>
    </row>
    <row r="47" spans="1:11">
      <c r="A47" s="217">
        <v>44743</v>
      </c>
      <c r="B47" s="215">
        <v>24.2</v>
      </c>
      <c r="C47" s="215">
        <v>0</v>
      </c>
      <c r="D47" s="215">
        <v>1.9</v>
      </c>
      <c r="E47" s="215">
        <v>1.9421383880539622</v>
      </c>
      <c r="F47" s="224"/>
      <c r="G47" s="217"/>
      <c r="H47" s="215"/>
      <c r="I47" s="215"/>
      <c r="J47" s="215"/>
      <c r="K47" s="215"/>
    </row>
    <row r="48" spans="1:11">
      <c r="A48" s="217">
        <v>44835</v>
      </c>
      <c r="B48" s="215">
        <v>39.1</v>
      </c>
      <c r="C48" s="215">
        <v>18.8</v>
      </c>
      <c r="D48" s="215">
        <v>2</v>
      </c>
      <c r="E48" s="215">
        <v>0.88127764114500451</v>
      </c>
      <c r="F48" s="224"/>
      <c r="G48" s="217"/>
      <c r="H48" s="215"/>
      <c r="I48" s="215"/>
      <c r="J48" s="215"/>
      <c r="K48" s="215"/>
    </row>
    <row r="49" spans="1:11">
      <c r="A49" s="217">
        <v>44927</v>
      </c>
      <c r="B49" s="215">
        <v>44.8</v>
      </c>
      <c r="C49" s="215">
        <v>28.3</v>
      </c>
      <c r="D49" s="215">
        <v>17.3</v>
      </c>
      <c r="E49" s="215">
        <v>1.5648896953275937</v>
      </c>
      <c r="F49" s="224"/>
      <c r="G49" s="217"/>
      <c r="H49" s="215"/>
      <c r="I49" s="215"/>
      <c r="J49" s="215"/>
      <c r="K49" s="215"/>
    </row>
    <row r="50" spans="1:11">
      <c r="A50" s="217">
        <v>45017</v>
      </c>
      <c r="B50" s="215">
        <v>46</v>
      </c>
      <c r="C50" s="215">
        <v>30.4</v>
      </c>
      <c r="D50" s="215">
        <v>27.5</v>
      </c>
      <c r="E50" s="215">
        <v>1.5648896953275937</v>
      </c>
      <c r="F50" s="222"/>
      <c r="G50" s="217"/>
      <c r="H50" s="215"/>
      <c r="I50" s="215"/>
      <c r="J50" s="215"/>
      <c r="K50" s="215"/>
    </row>
  </sheetData>
  <hyperlinks>
    <hyperlink ref="A1" location="Ցանկ!A1" display="Ցանկ!A1" xr:uid="{D9C24C33-6BD3-4431-8458-569DA5C1275C}"/>
  </hyperlink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L31"/>
  <sheetViews>
    <sheetView workbookViewId="0"/>
  </sheetViews>
  <sheetFormatPr defaultColWidth="8.88671875" defaultRowHeight="14.25"/>
  <cols>
    <col min="1" max="16384" width="8.88671875" style="18"/>
  </cols>
  <sheetData>
    <row r="1" spans="1:12" ht="15">
      <c r="A1" s="69" t="s">
        <v>906</v>
      </c>
      <c r="B1" s="18" t="s">
        <v>679</v>
      </c>
      <c r="C1" s="18" t="s">
        <v>680</v>
      </c>
      <c r="D1" s="18" t="s">
        <v>681</v>
      </c>
    </row>
    <row r="2" spans="1:12" ht="16.5" hidden="1">
      <c r="A2" s="18" t="s">
        <v>105</v>
      </c>
      <c r="B2" s="42"/>
      <c r="C2" s="42"/>
      <c r="D2" s="77">
        <v>-2.2999999999999998</v>
      </c>
      <c r="E2" s="26"/>
      <c r="J2" s="42"/>
      <c r="K2" s="42"/>
      <c r="L2" s="20"/>
    </row>
    <row r="3" spans="1:12" ht="16.5" hidden="1">
      <c r="A3" s="18" t="s">
        <v>87</v>
      </c>
      <c r="B3" s="77">
        <v>5.6</v>
      </c>
      <c r="C3" s="77">
        <v>-9.6999999999999993</v>
      </c>
      <c r="D3" s="77">
        <v>-4.0999999999999996</v>
      </c>
      <c r="E3" s="26"/>
      <c r="J3" s="42"/>
      <c r="K3" s="42"/>
      <c r="L3" s="20"/>
    </row>
    <row r="4" spans="1:12" ht="16.5" hidden="1">
      <c r="A4" s="18" t="s">
        <v>84</v>
      </c>
      <c r="B4" s="77">
        <v>3.6</v>
      </c>
      <c r="C4" s="77">
        <v>-7.7</v>
      </c>
      <c r="D4" s="77">
        <v>-4</v>
      </c>
      <c r="E4" s="26"/>
      <c r="J4" s="42"/>
      <c r="K4" s="42"/>
      <c r="L4" s="20"/>
    </row>
    <row r="5" spans="1:12" ht="16.5" hidden="1">
      <c r="A5" s="18" t="s">
        <v>85</v>
      </c>
      <c r="B5" s="77">
        <v>4.4000000000000004</v>
      </c>
      <c r="C5" s="77">
        <v>-3</v>
      </c>
      <c r="D5" s="77">
        <v>1.4</v>
      </c>
      <c r="E5" s="26"/>
      <c r="J5" s="42"/>
      <c r="K5" s="42"/>
      <c r="L5" s="20"/>
    </row>
    <row r="6" spans="1:12" ht="16.5" hidden="1">
      <c r="A6" s="18" t="s">
        <v>106</v>
      </c>
      <c r="B6" s="77">
        <v>3</v>
      </c>
      <c r="C6" s="77">
        <v>-7.2</v>
      </c>
      <c r="D6" s="77">
        <v>-4.5401073099999998</v>
      </c>
      <c r="E6" s="26"/>
      <c r="J6" s="42"/>
      <c r="K6" s="42"/>
      <c r="L6" s="20"/>
    </row>
    <row r="7" spans="1:12" ht="16.5" hidden="1">
      <c r="A7" s="18" t="s">
        <v>87</v>
      </c>
      <c r="B7" s="77">
        <v>3.3</v>
      </c>
      <c r="C7" s="77">
        <v>-2.8</v>
      </c>
      <c r="D7" s="77">
        <v>0.82455643000000001</v>
      </c>
      <c r="E7" s="26"/>
      <c r="J7" s="42"/>
      <c r="K7" s="42"/>
      <c r="L7" s="20"/>
    </row>
    <row r="8" spans="1:12" ht="16.5" hidden="1">
      <c r="A8" s="18" t="s">
        <v>84</v>
      </c>
      <c r="B8" s="77">
        <v>3.4</v>
      </c>
      <c r="C8" s="77">
        <v>-4.4000000000000004</v>
      </c>
      <c r="D8" s="77">
        <v>-0.89295461899999995</v>
      </c>
      <c r="E8" s="26"/>
      <c r="J8" s="42"/>
      <c r="K8" s="42"/>
      <c r="L8" s="20"/>
    </row>
    <row r="9" spans="1:12" ht="16.5" hidden="1">
      <c r="A9" s="18" t="s">
        <v>85</v>
      </c>
      <c r="B9" s="77">
        <v>6.2</v>
      </c>
      <c r="C9" s="77">
        <v>-10.8</v>
      </c>
      <c r="D9" s="77">
        <v>-4.8480081799999999</v>
      </c>
      <c r="E9" s="26"/>
      <c r="J9" s="42"/>
      <c r="K9" s="42"/>
      <c r="L9" s="20"/>
    </row>
    <row r="10" spans="1:12" ht="16.5">
      <c r="A10" s="18" t="s">
        <v>107</v>
      </c>
      <c r="B10" s="77">
        <v>5</v>
      </c>
      <c r="C10" s="77">
        <v>-3</v>
      </c>
      <c r="D10" s="77">
        <v>2.0061339299999998</v>
      </c>
      <c r="E10" s="26"/>
      <c r="J10" s="42"/>
      <c r="K10" s="42"/>
      <c r="L10" s="20"/>
    </row>
    <row r="11" spans="1:12" ht="16.5">
      <c r="A11" s="18" t="s">
        <v>87</v>
      </c>
      <c r="B11" s="77">
        <v>5</v>
      </c>
      <c r="C11" s="77">
        <v>-7.6</v>
      </c>
      <c r="D11" s="77">
        <v>-2.6364120099999999</v>
      </c>
      <c r="E11" s="26"/>
      <c r="J11" s="42"/>
      <c r="K11" s="42"/>
      <c r="L11" s="20"/>
    </row>
    <row r="12" spans="1:12" ht="16.5">
      <c r="A12" s="18" t="s">
        <v>84</v>
      </c>
      <c r="B12" s="77">
        <v>2.7</v>
      </c>
      <c r="C12" s="77">
        <v>-1.9</v>
      </c>
      <c r="D12" s="77">
        <v>1.18833696</v>
      </c>
      <c r="E12" s="26"/>
      <c r="J12" s="42"/>
      <c r="K12" s="42"/>
      <c r="L12" s="20"/>
    </row>
    <row r="13" spans="1:12" ht="16.5">
      <c r="A13" s="18" t="s">
        <v>85</v>
      </c>
      <c r="B13" s="77">
        <v>3.9</v>
      </c>
      <c r="C13" s="77">
        <v>-5.3</v>
      </c>
      <c r="D13" s="77">
        <v>-1.8000294999999999</v>
      </c>
      <c r="E13" s="26"/>
      <c r="J13" s="42"/>
      <c r="K13" s="42"/>
      <c r="L13" s="20"/>
    </row>
    <row r="14" spans="1:12" ht="16.5">
      <c r="A14" s="93" t="s">
        <v>108</v>
      </c>
      <c r="B14" s="117">
        <v>3</v>
      </c>
      <c r="C14" s="117">
        <v>-2.1</v>
      </c>
      <c r="D14" s="77">
        <v>0.93705443099999997</v>
      </c>
      <c r="E14" s="26"/>
      <c r="J14" s="42"/>
      <c r="K14" s="42"/>
      <c r="L14" s="20"/>
    </row>
    <row r="15" spans="1:12" ht="16.5">
      <c r="A15" s="93" t="s">
        <v>87</v>
      </c>
      <c r="B15" s="117">
        <v>3.6</v>
      </c>
      <c r="C15" s="117">
        <v>4.3</v>
      </c>
      <c r="D15" s="77">
        <v>7.9429593199999999</v>
      </c>
      <c r="E15" s="26"/>
      <c r="K15" s="20"/>
      <c r="L15" s="20"/>
    </row>
    <row r="16" spans="1:12" ht="16.5">
      <c r="A16" s="93" t="s">
        <v>84</v>
      </c>
      <c r="B16" s="117">
        <v>4.4000000000000004</v>
      </c>
      <c r="C16" s="117">
        <v>4</v>
      </c>
      <c r="D16" s="77">
        <v>8.3133774099999993</v>
      </c>
      <c r="E16" s="26"/>
      <c r="K16" s="20"/>
      <c r="L16" s="20"/>
    </row>
    <row r="17" spans="1:5" ht="16.5">
      <c r="A17" s="93" t="s">
        <v>85</v>
      </c>
      <c r="B17" s="117">
        <v>3</v>
      </c>
      <c r="C17" s="117">
        <v>5.2</v>
      </c>
      <c r="D17" s="77">
        <v>8.2615451800000006</v>
      </c>
      <c r="E17" s="26"/>
    </row>
    <row r="18" spans="1:5" ht="16.5">
      <c r="A18" s="93" t="s">
        <v>109</v>
      </c>
      <c r="B18" s="62">
        <v>7.7</v>
      </c>
      <c r="C18" s="62">
        <v>-3.5</v>
      </c>
      <c r="D18" s="283">
        <v>5.1346284999999998</v>
      </c>
    </row>
    <row r="19" spans="1:5" ht="16.5">
      <c r="A19" s="93" t="s">
        <v>87</v>
      </c>
      <c r="B19" s="62">
        <v>0</v>
      </c>
      <c r="C19" s="62">
        <v>11.5</v>
      </c>
      <c r="D19" s="283">
        <v>11.3905166</v>
      </c>
    </row>
    <row r="20" spans="1:5" ht="16.5">
      <c r="A20" s="93" t="s">
        <v>84</v>
      </c>
      <c r="B20" s="62">
        <v>2.1</v>
      </c>
      <c r="C20" s="76">
        <v>3.8261708300000001</v>
      </c>
      <c r="D20" s="283">
        <v>5.9261708300000002</v>
      </c>
    </row>
    <row r="21" spans="1:5" ht="16.5">
      <c r="A21" s="93" t="s">
        <v>85</v>
      </c>
      <c r="B21" s="62">
        <v>2.7</v>
      </c>
      <c r="C21" s="76">
        <v>2.2999999999999998</v>
      </c>
      <c r="D21" s="283">
        <v>5</v>
      </c>
    </row>
    <row r="22" spans="1:5" ht="16.5">
      <c r="A22" s="93" t="s">
        <v>110</v>
      </c>
      <c r="B22" s="62">
        <v>1.7</v>
      </c>
      <c r="C22" s="76">
        <v>3.3074308584615437</v>
      </c>
      <c r="D22" s="283">
        <v>5.0074308584615439</v>
      </c>
    </row>
    <row r="23" spans="1:5" ht="16.5">
      <c r="A23" s="64" t="s">
        <v>87</v>
      </c>
      <c r="B23" s="62">
        <v>10.199999999999999</v>
      </c>
      <c r="C23" s="76">
        <v>-20.62570863434425</v>
      </c>
      <c r="D23" s="283">
        <v>-10.42570863434425</v>
      </c>
    </row>
    <row r="24" spans="1:5" ht="16.5">
      <c r="A24" s="93" t="s">
        <v>84</v>
      </c>
      <c r="B24" s="154">
        <v>10.1</v>
      </c>
      <c r="C24" s="76">
        <v>-9.4601904636109992</v>
      </c>
      <c r="D24" s="283">
        <v>0.6398095363890004</v>
      </c>
    </row>
    <row r="25" spans="1:5" ht="16.5">
      <c r="A25" s="93" t="s">
        <v>85</v>
      </c>
      <c r="B25" s="154">
        <v>9.8000000000000007</v>
      </c>
      <c r="C25" s="76">
        <v>-13.45291904424117</v>
      </c>
      <c r="D25" s="283">
        <v>-3.6529190442411696</v>
      </c>
    </row>
    <row r="26" spans="1:5">
      <c r="A26" s="93" t="s">
        <v>111</v>
      </c>
      <c r="B26" s="1">
        <v>11.1</v>
      </c>
      <c r="C26" s="76">
        <v>-13.766821409687083</v>
      </c>
      <c r="D26" s="4">
        <v>-2.666821409687083</v>
      </c>
    </row>
    <row r="27" spans="1:5">
      <c r="A27" s="64" t="s">
        <v>87</v>
      </c>
      <c r="B27" s="1">
        <v>15.1</v>
      </c>
      <c r="C27" s="76">
        <v>-21.344690757169129</v>
      </c>
      <c r="D27" s="4">
        <v>-6.2446907571691304</v>
      </c>
    </row>
    <row r="28" spans="1:5">
      <c r="A28" s="93" t="s">
        <v>84</v>
      </c>
      <c r="B28" s="1">
        <v>21.7</v>
      </c>
      <c r="C28" s="76">
        <v>-24.662580523299837</v>
      </c>
      <c r="D28" s="4">
        <v>-2.9625805232998381</v>
      </c>
    </row>
    <row r="29" spans="1:5" ht="16.5">
      <c r="A29" s="93" t="s">
        <v>85</v>
      </c>
      <c r="B29" s="1">
        <v>26.6</v>
      </c>
      <c r="C29" s="76">
        <v>-18.169597599957427</v>
      </c>
      <c r="D29" s="184">
        <v>8.4304024000425741</v>
      </c>
    </row>
    <row r="30" spans="1:5" ht="16.5">
      <c r="A30" s="93" t="s">
        <v>112</v>
      </c>
      <c r="B30" s="1">
        <v>26.5</v>
      </c>
      <c r="C30" s="42">
        <v>-22.171811699999999</v>
      </c>
      <c r="D30" s="184">
        <v>4.3281882999999999</v>
      </c>
    </row>
    <row r="31" spans="1:5" ht="16.5">
      <c r="D31" s="63"/>
    </row>
  </sheetData>
  <pageMargins left="0.7" right="0.7" top="0.75" bottom="0.75" header="0.3" footer="0.3"/>
  <pageSetup paperSize="9"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FA2A5-A04D-4E9B-B460-585C932DF156}">
  <sheetPr>
    <tabColor theme="2"/>
  </sheetPr>
  <dimension ref="A1:F324"/>
  <sheetViews>
    <sheetView zoomScaleNormal="100" workbookViewId="0"/>
  </sheetViews>
  <sheetFormatPr defaultColWidth="8.88671875" defaultRowHeight="16.5"/>
  <cols>
    <col min="1" max="1" width="11.44140625" style="16" bestFit="1" customWidth="1"/>
    <col min="2" max="16384" width="8.88671875" style="16"/>
  </cols>
  <sheetData>
    <row r="1" spans="1:6">
      <c r="A1" s="67" t="s">
        <v>906</v>
      </c>
      <c r="B1" s="86" t="s">
        <v>682</v>
      </c>
      <c r="C1" s="312" t="s">
        <v>683</v>
      </c>
      <c r="D1" s="312" t="s">
        <v>684</v>
      </c>
      <c r="E1" s="312" t="s">
        <v>685</v>
      </c>
      <c r="F1" s="312" t="s">
        <v>686</v>
      </c>
    </row>
    <row r="2" spans="1:6">
      <c r="A2" s="65">
        <v>42746</v>
      </c>
      <c r="B2" s="66"/>
      <c r="C2" s="87">
        <v>5.9596689160691687</v>
      </c>
      <c r="D2" s="66">
        <v>6.25</v>
      </c>
      <c r="E2" s="88">
        <v>4.75</v>
      </c>
      <c r="F2" s="88">
        <v>7.75</v>
      </c>
    </row>
    <row r="3" spans="1:6">
      <c r="A3" s="65">
        <v>42753</v>
      </c>
      <c r="B3" s="66"/>
      <c r="C3" s="87">
        <v>5.9889129642749754</v>
      </c>
      <c r="D3" s="66">
        <v>6.25</v>
      </c>
      <c r="E3" s="88">
        <v>4.75</v>
      </c>
      <c r="F3" s="88">
        <v>7.75</v>
      </c>
    </row>
    <row r="4" spans="1:6">
      <c r="A4" s="65">
        <v>42760</v>
      </c>
      <c r="B4" s="66">
        <v>6.2901999999999996</v>
      </c>
      <c r="C4" s="87">
        <v>6.2032623493730519</v>
      </c>
      <c r="D4" s="66">
        <v>6.25</v>
      </c>
      <c r="E4" s="88">
        <v>4.75</v>
      </c>
      <c r="F4" s="88">
        <v>7.75</v>
      </c>
    </row>
    <row r="5" spans="1:6">
      <c r="A5" s="65">
        <v>42767</v>
      </c>
      <c r="B5" s="66">
        <v>6.3182</v>
      </c>
      <c r="C5" s="87">
        <v>6.2051500307809997</v>
      </c>
      <c r="D5" s="66">
        <v>6.25</v>
      </c>
      <c r="E5" s="88">
        <v>4.75</v>
      </c>
      <c r="F5" s="88">
        <v>7.75</v>
      </c>
    </row>
    <row r="6" spans="1:6">
      <c r="A6" s="65">
        <v>42774</v>
      </c>
      <c r="B6" s="66"/>
      <c r="C6" s="87">
        <v>6.23</v>
      </c>
      <c r="D6" s="66">
        <v>6.25</v>
      </c>
      <c r="E6" s="88">
        <v>4.75</v>
      </c>
      <c r="F6" s="88">
        <v>7.75</v>
      </c>
    </row>
    <row r="7" spans="1:6">
      <c r="A7" s="65">
        <v>42781</v>
      </c>
      <c r="B7" s="66">
        <v>6.0892999999999997</v>
      </c>
      <c r="C7" s="87">
        <v>6.0102644753384808</v>
      </c>
      <c r="D7" s="66">
        <v>6</v>
      </c>
      <c r="E7" s="88">
        <v>4.5</v>
      </c>
      <c r="F7" s="88">
        <v>7.5</v>
      </c>
    </row>
    <row r="8" spans="1:6">
      <c r="A8" s="65">
        <v>42788</v>
      </c>
      <c r="B8" s="66">
        <v>6.0994000000000002</v>
      </c>
      <c r="C8" s="87">
        <v>6.0323513318576367</v>
      </c>
      <c r="D8" s="66">
        <v>6</v>
      </c>
      <c r="E8" s="88">
        <v>4.5</v>
      </c>
      <c r="F8" s="88">
        <v>7.5</v>
      </c>
    </row>
    <row r="9" spans="1:6">
      <c r="A9" s="65">
        <v>42795</v>
      </c>
      <c r="B9" s="66">
        <v>6.0571999999999999</v>
      </c>
      <c r="C9" s="87">
        <v>6.0374430500501646</v>
      </c>
      <c r="D9" s="66">
        <v>6</v>
      </c>
      <c r="E9" s="88">
        <v>4.5</v>
      </c>
      <c r="F9" s="88">
        <v>7.5</v>
      </c>
    </row>
    <row r="10" spans="1:6">
      <c r="A10" s="65">
        <v>42803</v>
      </c>
      <c r="B10" s="66"/>
      <c r="C10" s="87">
        <v>6.0205572915955949</v>
      </c>
      <c r="D10" s="66">
        <v>6</v>
      </c>
      <c r="E10" s="88">
        <v>4.5</v>
      </c>
      <c r="F10" s="88">
        <v>7.5</v>
      </c>
    </row>
    <row r="11" spans="1:6">
      <c r="A11" s="65">
        <v>42809</v>
      </c>
      <c r="B11" s="66">
        <v>6.0473999999999997</v>
      </c>
      <c r="C11" s="87">
        <v>5.950039091712557</v>
      </c>
      <c r="D11" s="66">
        <v>6</v>
      </c>
      <c r="E11" s="88">
        <v>4.5</v>
      </c>
      <c r="F11" s="88">
        <v>7.5</v>
      </c>
    </row>
    <row r="12" spans="1:6">
      <c r="A12" s="65">
        <v>42816</v>
      </c>
      <c r="B12" s="66">
        <v>6.1036000000000001</v>
      </c>
      <c r="C12" s="87">
        <v>6.0578014215399145</v>
      </c>
      <c r="D12" s="66">
        <v>6</v>
      </c>
      <c r="E12" s="88">
        <v>4.5</v>
      </c>
      <c r="F12" s="88">
        <v>7.5</v>
      </c>
    </row>
    <row r="13" spans="1:6">
      <c r="A13" s="65">
        <v>42823</v>
      </c>
      <c r="B13" s="66">
        <v>6.1547999999999998</v>
      </c>
      <c r="C13" s="87">
        <v>6.0581107877178653</v>
      </c>
      <c r="D13" s="66">
        <v>6</v>
      </c>
      <c r="E13" s="88">
        <v>4.5</v>
      </c>
      <c r="F13" s="88">
        <v>7.5</v>
      </c>
    </row>
    <row r="14" spans="1:6">
      <c r="A14" s="65">
        <v>42830</v>
      </c>
      <c r="B14" s="66">
        <v>6.1231999999999998</v>
      </c>
      <c r="C14" s="87">
        <v>6.0791317020426385</v>
      </c>
      <c r="D14" s="66">
        <v>6</v>
      </c>
      <c r="E14" s="88">
        <v>4.5</v>
      </c>
      <c r="F14" s="88">
        <v>7.5</v>
      </c>
    </row>
    <row r="15" spans="1:6">
      <c r="A15" s="65">
        <v>42837</v>
      </c>
      <c r="B15" s="66">
        <v>6.15</v>
      </c>
      <c r="C15" s="87">
        <v>6.05</v>
      </c>
      <c r="D15" s="66">
        <v>6</v>
      </c>
      <c r="E15" s="88">
        <v>4.5</v>
      </c>
      <c r="F15" s="88">
        <v>7.5</v>
      </c>
    </row>
    <row r="16" spans="1:6">
      <c r="A16" s="65">
        <v>42844</v>
      </c>
      <c r="B16" s="66">
        <v>6.1228999999999996</v>
      </c>
      <c r="C16" s="87">
        <v>6.0321002862215138</v>
      </c>
      <c r="D16" s="66">
        <v>6</v>
      </c>
      <c r="E16" s="88">
        <v>4.5</v>
      </c>
      <c r="F16" s="88">
        <v>7.5</v>
      </c>
    </row>
    <row r="17" spans="1:6">
      <c r="A17" s="65">
        <v>42851</v>
      </c>
      <c r="B17" s="66">
        <v>6.0957999999999997</v>
      </c>
      <c r="C17" s="87">
        <v>6.0066171310312324</v>
      </c>
      <c r="D17" s="66">
        <v>6</v>
      </c>
      <c r="E17" s="88">
        <v>4.5</v>
      </c>
      <c r="F17" s="88">
        <v>7.5</v>
      </c>
    </row>
    <row r="18" spans="1:6">
      <c r="A18" s="65">
        <v>42858</v>
      </c>
      <c r="B18" s="66">
        <v>6.1369999999999996</v>
      </c>
      <c r="C18" s="87">
        <v>5.9973996065825457</v>
      </c>
      <c r="D18" s="66">
        <v>6</v>
      </c>
      <c r="E18" s="88">
        <v>4.5</v>
      </c>
      <c r="F18" s="88">
        <v>7.5</v>
      </c>
    </row>
    <row r="19" spans="1:6">
      <c r="A19" s="65">
        <v>42865</v>
      </c>
      <c r="B19" s="66"/>
      <c r="C19" s="87">
        <v>5.8215825058102686</v>
      </c>
      <c r="D19" s="66">
        <v>6</v>
      </c>
      <c r="E19" s="88">
        <v>4.5</v>
      </c>
      <c r="F19" s="88">
        <v>7.5</v>
      </c>
    </row>
    <row r="20" spans="1:6">
      <c r="A20" s="65">
        <v>42872</v>
      </c>
      <c r="B20" s="66"/>
      <c r="C20" s="87">
        <v>5.921652791330164</v>
      </c>
      <c r="D20" s="66">
        <v>6</v>
      </c>
      <c r="E20" s="88">
        <v>4.5</v>
      </c>
      <c r="F20" s="88">
        <v>7.5</v>
      </c>
    </row>
    <row r="21" spans="1:6">
      <c r="A21" s="65">
        <v>42879</v>
      </c>
      <c r="B21" s="66"/>
      <c r="C21" s="87">
        <v>5.9599285745974004</v>
      </c>
      <c r="D21" s="66">
        <v>6</v>
      </c>
      <c r="E21" s="88">
        <v>4.5</v>
      </c>
      <c r="F21" s="88">
        <v>7.5</v>
      </c>
    </row>
    <row r="22" spans="1:6">
      <c r="A22" s="65">
        <v>42886</v>
      </c>
      <c r="B22" s="66"/>
      <c r="C22" s="87">
        <v>5.6825393610413464</v>
      </c>
      <c r="D22" s="66">
        <v>6</v>
      </c>
      <c r="E22" s="88">
        <v>4.5</v>
      </c>
      <c r="F22" s="88">
        <v>7.5</v>
      </c>
    </row>
    <row r="23" spans="1:6">
      <c r="A23" s="65">
        <v>42893</v>
      </c>
      <c r="B23" s="66"/>
      <c r="C23" s="87">
        <v>5.5825809738900514</v>
      </c>
      <c r="D23" s="66">
        <v>6</v>
      </c>
      <c r="E23" s="88">
        <v>4.5</v>
      </c>
      <c r="F23" s="88">
        <v>7.5</v>
      </c>
    </row>
    <row r="24" spans="1:6">
      <c r="A24" s="65">
        <v>42900</v>
      </c>
      <c r="B24" s="66"/>
      <c r="C24" s="87">
        <v>5.5893664874551972</v>
      </c>
      <c r="D24" s="66">
        <v>6</v>
      </c>
      <c r="E24" s="88">
        <v>4.5</v>
      </c>
      <c r="F24" s="88">
        <v>7.5</v>
      </c>
    </row>
    <row r="25" spans="1:6">
      <c r="A25" s="65">
        <v>42907</v>
      </c>
      <c r="B25" s="66">
        <v>6.0250000000000004</v>
      </c>
      <c r="C25" s="87">
        <v>5.648756308175396</v>
      </c>
      <c r="D25" s="66">
        <v>6</v>
      </c>
      <c r="E25" s="88">
        <v>4.5</v>
      </c>
      <c r="F25" s="88">
        <v>7.5</v>
      </c>
    </row>
    <row r="26" spans="1:6">
      <c r="A26" s="65">
        <v>42914</v>
      </c>
      <c r="B26" s="66">
        <v>6.0038</v>
      </c>
      <c r="C26" s="87">
        <v>5.7324251734390481</v>
      </c>
      <c r="D26" s="66">
        <v>6</v>
      </c>
      <c r="E26" s="88">
        <v>4.5</v>
      </c>
      <c r="F26" s="88">
        <v>7.5</v>
      </c>
    </row>
    <row r="27" spans="1:6">
      <c r="A27" s="65">
        <v>42921</v>
      </c>
      <c r="B27" s="66"/>
      <c r="C27" s="87">
        <v>5.6591731711520943</v>
      </c>
      <c r="D27" s="66">
        <v>6</v>
      </c>
      <c r="E27" s="88">
        <v>4.5</v>
      </c>
      <c r="F27" s="88">
        <v>7.5</v>
      </c>
    </row>
    <row r="28" spans="1:6">
      <c r="A28" s="65">
        <v>42928</v>
      </c>
      <c r="B28" s="66"/>
      <c r="C28" s="87">
        <v>5.7363224503409427</v>
      </c>
      <c r="D28" s="66">
        <v>6</v>
      </c>
      <c r="E28" s="88">
        <v>4.5</v>
      </c>
      <c r="F28" s="88">
        <v>7.5</v>
      </c>
    </row>
    <row r="29" spans="1:6">
      <c r="A29" s="65">
        <v>42935</v>
      </c>
      <c r="B29" s="66"/>
      <c r="C29" s="87">
        <v>5.6222268338503207</v>
      </c>
      <c r="D29" s="66">
        <v>6</v>
      </c>
      <c r="E29" s="88">
        <v>4.5</v>
      </c>
      <c r="F29" s="88">
        <v>7.5</v>
      </c>
    </row>
    <row r="30" spans="1:6">
      <c r="A30" s="65">
        <v>42942</v>
      </c>
      <c r="B30" s="66"/>
      <c r="C30" s="87">
        <v>5.4184975890733753</v>
      </c>
      <c r="D30" s="66">
        <v>6</v>
      </c>
      <c r="E30" s="88">
        <v>4.5</v>
      </c>
      <c r="F30" s="88">
        <v>7.5</v>
      </c>
    </row>
    <row r="31" spans="1:6">
      <c r="A31" s="65">
        <v>42949</v>
      </c>
      <c r="B31" s="66"/>
      <c r="C31" s="87">
        <v>5.1593812313060816</v>
      </c>
      <c r="D31" s="66">
        <v>6</v>
      </c>
      <c r="E31" s="88">
        <v>4.5</v>
      </c>
      <c r="F31" s="88">
        <v>7.5</v>
      </c>
    </row>
    <row r="32" spans="1:6">
      <c r="A32" s="65">
        <v>42956</v>
      </c>
      <c r="B32" s="66"/>
      <c r="C32" s="87">
        <v>5.1214706025979106</v>
      </c>
      <c r="D32" s="66">
        <v>6</v>
      </c>
      <c r="E32" s="88">
        <v>4.5</v>
      </c>
      <c r="F32" s="88">
        <v>7.5</v>
      </c>
    </row>
    <row r="33" spans="1:6">
      <c r="A33" s="65">
        <v>42963</v>
      </c>
      <c r="B33" s="66"/>
      <c r="C33" s="87">
        <v>5.35</v>
      </c>
      <c r="D33" s="66">
        <v>6</v>
      </c>
      <c r="E33" s="88">
        <v>4.5</v>
      </c>
      <c r="F33" s="88">
        <v>7.5</v>
      </c>
    </row>
    <row r="34" spans="1:6">
      <c r="A34" s="65">
        <v>42970</v>
      </c>
      <c r="B34" s="66"/>
      <c r="C34" s="87">
        <v>5.32</v>
      </c>
      <c r="D34" s="66">
        <v>6</v>
      </c>
      <c r="E34" s="88">
        <v>4.5</v>
      </c>
      <c r="F34" s="88">
        <v>7.5</v>
      </c>
    </row>
    <row r="35" spans="1:6">
      <c r="A35" s="65">
        <v>42977</v>
      </c>
      <c r="B35" s="66"/>
      <c r="C35" s="87">
        <v>5.15</v>
      </c>
      <c r="D35" s="66">
        <v>6</v>
      </c>
      <c r="E35" s="88">
        <v>4.5</v>
      </c>
      <c r="F35" s="88">
        <v>7.5</v>
      </c>
    </row>
    <row r="36" spans="1:6">
      <c r="A36" s="65">
        <v>42984</v>
      </c>
      <c r="B36" s="66"/>
      <c r="C36" s="87">
        <v>5.0138238524684935</v>
      </c>
      <c r="D36" s="66">
        <v>6</v>
      </c>
      <c r="E36" s="88">
        <v>4.5</v>
      </c>
      <c r="F36" s="88">
        <v>7.5</v>
      </c>
    </row>
    <row r="37" spans="1:6">
      <c r="A37" s="65">
        <v>42991</v>
      </c>
      <c r="B37" s="66"/>
      <c r="C37" s="87">
        <v>5.1504264894280993</v>
      </c>
      <c r="D37" s="66">
        <v>6</v>
      </c>
      <c r="E37" s="88">
        <v>4.5</v>
      </c>
      <c r="F37" s="88">
        <v>7.5</v>
      </c>
    </row>
    <row r="38" spans="1:6">
      <c r="A38" s="65">
        <v>42998</v>
      </c>
      <c r="B38" s="66"/>
      <c r="C38" s="87">
        <v>5.1483917927491119</v>
      </c>
      <c r="D38" s="66">
        <v>6</v>
      </c>
      <c r="E38" s="88">
        <v>4.5</v>
      </c>
      <c r="F38" s="88">
        <v>7.5</v>
      </c>
    </row>
    <row r="39" spans="1:6">
      <c r="A39" s="65">
        <v>43005</v>
      </c>
      <c r="B39" s="66">
        <v>6.06</v>
      </c>
      <c r="C39" s="87">
        <v>5.3033478016209967</v>
      </c>
      <c r="D39" s="66">
        <v>6</v>
      </c>
      <c r="E39" s="88">
        <v>4.5</v>
      </c>
      <c r="F39" s="88">
        <v>7.5</v>
      </c>
    </row>
    <row r="40" spans="1:6">
      <c r="A40" s="65">
        <v>43012</v>
      </c>
      <c r="B40" s="66"/>
      <c r="C40" s="87">
        <v>5.5327476295087159</v>
      </c>
      <c r="D40" s="66">
        <v>6</v>
      </c>
      <c r="E40" s="88">
        <v>4.5</v>
      </c>
      <c r="F40" s="88">
        <v>7.5</v>
      </c>
    </row>
    <row r="41" spans="1:6">
      <c r="A41" s="65">
        <v>43019</v>
      </c>
      <c r="B41" s="66"/>
      <c r="C41" s="87">
        <v>5.6196299863289711</v>
      </c>
      <c r="D41" s="66">
        <v>6</v>
      </c>
      <c r="E41" s="88">
        <v>4.5</v>
      </c>
      <c r="F41" s="88">
        <v>7.5</v>
      </c>
    </row>
    <row r="42" spans="1:6">
      <c r="A42" s="65">
        <v>43026</v>
      </c>
      <c r="B42" s="66"/>
      <c r="C42" s="87">
        <v>5.8051203582290327</v>
      </c>
      <c r="D42" s="66">
        <v>6</v>
      </c>
      <c r="E42" s="88">
        <v>4.5</v>
      </c>
      <c r="F42" s="88">
        <v>7.5</v>
      </c>
    </row>
    <row r="43" spans="1:6">
      <c r="A43" s="65">
        <v>43033</v>
      </c>
      <c r="B43" s="66">
        <v>6.0339999999999998</v>
      </c>
      <c r="C43" s="87">
        <v>5.8392499217170517</v>
      </c>
      <c r="D43" s="66">
        <v>6</v>
      </c>
      <c r="E43" s="88">
        <v>4.5</v>
      </c>
      <c r="F43" s="88">
        <v>7.5</v>
      </c>
    </row>
    <row r="44" spans="1:6">
      <c r="A44" s="65">
        <v>43040</v>
      </c>
      <c r="B44" s="66"/>
      <c r="C44" s="87">
        <v>5.7981012605695126</v>
      </c>
      <c r="D44" s="66">
        <v>6</v>
      </c>
      <c r="E44" s="88">
        <v>4.5</v>
      </c>
      <c r="F44" s="88">
        <v>7.5</v>
      </c>
    </row>
    <row r="45" spans="1:6">
      <c r="A45" s="65">
        <v>43047</v>
      </c>
      <c r="B45" s="66"/>
      <c r="C45" s="87">
        <v>5.7309841211589809</v>
      </c>
      <c r="D45" s="66">
        <v>6</v>
      </c>
      <c r="E45" s="88">
        <v>4.5</v>
      </c>
      <c r="F45" s="88">
        <v>7.5</v>
      </c>
    </row>
    <row r="46" spans="1:6">
      <c r="A46" s="65">
        <v>43054</v>
      </c>
      <c r="B46" s="66"/>
      <c r="C46" s="87">
        <v>5.7680539294035764</v>
      </c>
      <c r="D46" s="66">
        <v>6</v>
      </c>
      <c r="E46" s="88">
        <v>4.5</v>
      </c>
      <c r="F46" s="88">
        <v>7.5</v>
      </c>
    </row>
    <row r="47" spans="1:6">
      <c r="A47" s="65">
        <v>43061</v>
      </c>
      <c r="B47" s="66">
        <v>6.0890000000000004</v>
      </c>
      <c r="C47" s="87">
        <v>5.9224645906709288</v>
      </c>
      <c r="D47" s="66">
        <v>6</v>
      </c>
      <c r="E47" s="88">
        <v>4.5</v>
      </c>
      <c r="F47" s="88">
        <v>7.5</v>
      </c>
    </row>
    <row r="48" spans="1:6">
      <c r="A48" s="65">
        <v>43068</v>
      </c>
      <c r="B48" s="66">
        <v>6.1220999999999997</v>
      </c>
      <c r="C48" s="87">
        <v>6.0148700927824228</v>
      </c>
      <c r="D48" s="66">
        <v>6</v>
      </c>
      <c r="E48" s="88">
        <v>4.5</v>
      </c>
      <c r="F48" s="88">
        <v>7.5</v>
      </c>
    </row>
    <row r="49" spans="1:6">
      <c r="A49" s="65">
        <v>43075</v>
      </c>
      <c r="B49" s="66">
        <v>6.2652000000000001</v>
      </c>
      <c r="C49" s="87">
        <v>6.0653071273234582</v>
      </c>
      <c r="D49" s="66">
        <v>6</v>
      </c>
      <c r="E49" s="88">
        <v>4.5</v>
      </c>
      <c r="F49" s="88">
        <v>7.5</v>
      </c>
    </row>
    <row r="50" spans="1:6">
      <c r="A50" s="65">
        <v>43082</v>
      </c>
      <c r="B50" s="66">
        <v>6.3860000000000001</v>
      </c>
      <c r="C50" s="87">
        <v>6.2127851509905749</v>
      </c>
      <c r="D50" s="66">
        <v>6</v>
      </c>
      <c r="E50" s="88">
        <v>4.5</v>
      </c>
      <c r="F50" s="88">
        <v>7.5</v>
      </c>
    </row>
    <row r="51" spans="1:6">
      <c r="A51" s="65">
        <v>43089</v>
      </c>
      <c r="B51" s="66">
        <v>6.4134000000000002</v>
      </c>
      <c r="C51" s="87">
        <v>6.2651924841720819</v>
      </c>
      <c r="D51" s="66">
        <v>6</v>
      </c>
      <c r="E51" s="88">
        <v>4.5</v>
      </c>
      <c r="F51" s="88">
        <v>7.5</v>
      </c>
    </row>
    <row r="52" spans="1:6">
      <c r="A52" s="65">
        <v>43096</v>
      </c>
      <c r="B52" s="66">
        <v>6</v>
      </c>
      <c r="C52" s="87">
        <v>5.9856117145876686</v>
      </c>
      <c r="D52" s="66">
        <v>6</v>
      </c>
      <c r="E52" s="88">
        <v>4.5</v>
      </c>
      <c r="F52" s="88">
        <v>7.5</v>
      </c>
    </row>
    <row r="53" spans="1:6">
      <c r="A53" s="65">
        <v>43110</v>
      </c>
      <c r="B53" s="66">
        <v>6.22</v>
      </c>
      <c r="C53" s="87">
        <v>6.0539318271516995</v>
      </c>
      <c r="D53" s="66">
        <v>6</v>
      </c>
      <c r="E53" s="88">
        <v>4.5</v>
      </c>
      <c r="F53" s="88">
        <v>7.5</v>
      </c>
    </row>
    <row r="54" spans="1:6">
      <c r="A54" s="65">
        <v>43117</v>
      </c>
      <c r="B54" s="66"/>
      <c r="C54" s="87">
        <v>5.9768534270388853</v>
      </c>
      <c r="D54" s="66">
        <v>6</v>
      </c>
      <c r="E54" s="88">
        <v>4.5</v>
      </c>
      <c r="F54" s="88">
        <v>7.5</v>
      </c>
    </row>
    <row r="55" spans="1:6">
      <c r="A55" s="65">
        <v>43124</v>
      </c>
      <c r="B55" s="66">
        <v>6.3964999999999996</v>
      </c>
      <c r="C55" s="87">
        <v>5.9801343580372981</v>
      </c>
      <c r="D55" s="66">
        <v>6</v>
      </c>
      <c r="E55" s="88">
        <v>4.5</v>
      </c>
      <c r="F55" s="88">
        <v>7.5</v>
      </c>
    </row>
    <row r="56" spans="1:6">
      <c r="A56" s="65">
        <v>43131</v>
      </c>
      <c r="B56" s="66">
        <v>6.4024000000000001</v>
      </c>
      <c r="C56" s="87">
        <v>6.1</v>
      </c>
      <c r="D56" s="66">
        <v>6</v>
      </c>
      <c r="E56" s="88">
        <v>4.5</v>
      </c>
      <c r="F56" s="88">
        <v>7.5</v>
      </c>
    </row>
    <row r="57" spans="1:6">
      <c r="A57" s="65">
        <v>43138</v>
      </c>
      <c r="B57" s="66"/>
      <c r="C57" s="87">
        <v>5.4880153899549891</v>
      </c>
      <c r="D57" s="66">
        <v>6</v>
      </c>
      <c r="E57" s="88">
        <v>4.5</v>
      </c>
      <c r="F57" s="88">
        <v>7.5</v>
      </c>
    </row>
    <row r="58" spans="1:6">
      <c r="A58" s="65">
        <v>43145</v>
      </c>
      <c r="B58" s="66"/>
      <c r="C58" s="87">
        <v>5.9317163527745986</v>
      </c>
      <c r="D58" s="66">
        <v>6</v>
      </c>
      <c r="E58" s="88">
        <v>4.5</v>
      </c>
      <c r="F58" s="88">
        <v>7.5</v>
      </c>
    </row>
    <row r="59" spans="1:6">
      <c r="A59" s="65">
        <v>43152</v>
      </c>
      <c r="B59" s="66"/>
      <c r="C59" s="87">
        <v>6.0052236806857753</v>
      </c>
      <c r="D59" s="66">
        <v>6</v>
      </c>
      <c r="E59" s="88">
        <v>4.5</v>
      </c>
      <c r="F59" s="88">
        <v>7.5</v>
      </c>
    </row>
    <row r="60" spans="1:6">
      <c r="A60" s="65">
        <v>43159</v>
      </c>
      <c r="B60" s="66"/>
      <c r="C60" s="87">
        <v>5.9854191980558928</v>
      </c>
      <c r="D60" s="66">
        <v>6</v>
      </c>
      <c r="E60" s="88">
        <v>4.5</v>
      </c>
      <c r="F60" s="88">
        <v>7.5</v>
      </c>
    </row>
    <row r="61" spans="1:6">
      <c r="A61" s="65">
        <v>43166</v>
      </c>
      <c r="B61" s="66"/>
      <c r="C61" s="87">
        <v>6</v>
      </c>
      <c r="D61" s="66">
        <v>6</v>
      </c>
      <c r="E61" s="88">
        <v>4.5</v>
      </c>
      <c r="F61" s="88">
        <v>7.5</v>
      </c>
    </row>
    <row r="62" spans="1:6">
      <c r="A62" s="65">
        <v>43173</v>
      </c>
      <c r="B62" s="66"/>
      <c r="C62" s="87">
        <v>6</v>
      </c>
      <c r="D62" s="66">
        <v>6</v>
      </c>
      <c r="E62" s="88">
        <v>4.5</v>
      </c>
      <c r="F62" s="88">
        <v>7.5</v>
      </c>
    </row>
    <row r="63" spans="1:6">
      <c r="A63" s="65">
        <v>43180</v>
      </c>
      <c r="B63" s="66"/>
      <c r="C63" s="87">
        <v>6</v>
      </c>
      <c r="D63" s="66">
        <v>6</v>
      </c>
      <c r="E63" s="88">
        <v>4.5</v>
      </c>
      <c r="F63" s="88">
        <v>7.5</v>
      </c>
    </row>
    <row r="64" spans="1:6">
      <c r="A64" s="65">
        <v>43187</v>
      </c>
      <c r="B64" s="66">
        <v>6.02</v>
      </c>
      <c r="C64" s="87">
        <v>6</v>
      </c>
      <c r="D64" s="66">
        <v>6</v>
      </c>
      <c r="E64" s="88">
        <v>4.5</v>
      </c>
      <c r="F64" s="88">
        <v>7.5</v>
      </c>
    </row>
    <row r="65" spans="1:6">
      <c r="A65" s="65">
        <v>43194</v>
      </c>
      <c r="B65" s="66"/>
      <c r="C65" s="87">
        <v>5.9931242274412853</v>
      </c>
      <c r="D65" s="66">
        <v>6</v>
      </c>
      <c r="E65" s="88">
        <v>4.5</v>
      </c>
      <c r="F65" s="88">
        <v>7.5</v>
      </c>
    </row>
    <row r="66" spans="1:6">
      <c r="A66" s="65">
        <v>43201</v>
      </c>
      <c r="B66" s="66"/>
      <c r="C66" s="87">
        <v>5.7975766215253026</v>
      </c>
      <c r="D66" s="66">
        <v>6</v>
      </c>
      <c r="E66" s="88">
        <v>4.5</v>
      </c>
      <c r="F66" s="88">
        <v>7.5</v>
      </c>
    </row>
    <row r="67" spans="1:6">
      <c r="A67" s="65">
        <v>43208</v>
      </c>
      <c r="B67" s="66">
        <v>6.02</v>
      </c>
      <c r="C67" s="87">
        <v>5.9846561584600364</v>
      </c>
      <c r="D67" s="66">
        <v>6</v>
      </c>
      <c r="E67" s="88">
        <v>4.5</v>
      </c>
      <c r="F67" s="88">
        <v>7.5</v>
      </c>
    </row>
    <row r="68" spans="1:6">
      <c r="A68" s="65">
        <v>43215</v>
      </c>
      <c r="B68" s="66">
        <v>6.2953999999999999</v>
      </c>
      <c r="C68" s="87">
        <v>5.97</v>
      </c>
      <c r="D68" s="66">
        <v>6</v>
      </c>
      <c r="E68" s="88">
        <v>4.5</v>
      </c>
      <c r="F68" s="88">
        <v>7.5</v>
      </c>
    </row>
    <row r="69" spans="1:6">
      <c r="A69" s="65">
        <v>43222</v>
      </c>
      <c r="B69" s="66">
        <v>6.72</v>
      </c>
      <c r="C69" s="87">
        <v>6.22</v>
      </c>
      <c r="D69" s="66">
        <v>6</v>
      </c>
      <c r="E69" s="88">
        <v>4.5</v>
      </c>
      <c r="F69" s="88">
        <v>7.5</v>
      </c>
    </row>
    <row r="70" spans="1:6">
      <c r="A70" s="65">
        <v>43230</v>
      </c>
      <c r="B70" s="66">
        <v>6.74</v>
      </c>
      <c r="C70" s="87">
        <v>6.3575452500803253</v>
      </c>
      <c r="D70" s="66">
        <v>6</v>
      </c>
      <c r="E70" s="88">
        <v>4.5</v>
      </c>
      <c r="F70" s="88">
        <v>7.5</v>
      </c>
    </row>
    <row r="71" spans="1:6">
      <c r="A71" s="65">
        <v>43236</v>
      </c>
      <c r="B71" s="66">
        <v>6.3329000000000004</v>
      </c>
      <c r="C71" s="87">
        <v>6.2369926199261991</v>
      </c>
      <c r="D71" s="66">
        <v>6</v>
      </c>
      <c r="E71" s="88">
        <v>4.5</v>
      </c>
      <c r="F71" s="88">
        <v>7.5</v>
      </c>
    </row>
    <row r="72" spans="1:6">
      <c r="A72" s="65">
        <v>43242</v>
      </c>
      <c r="B72" s="66">
        <v>6.0762</v>
      </c>
      <c r="C72" s="87">
        <v>6.1466738732745716</v>
      </c>
      <c r="D72" s="66">
        <v>6</v>
      </c>
      <c r="E72" s="88">
        <v>4.5</v>
      </c>
      <c r="F72" s="88">
        <v>7.5</v>
      </c>
    </row>
    <row r="73" spans="1:6">
      <c r="A73" s="65">
        <v>43249</v>
      </c>
      <c r="B73" s="66">
        <v>6.0975999999999999</v>
      </c>
      <c r="C73" s="87">
        <v>6.1141669406092483</v>
      </c>
      <c r="D73" s="66">
        <v>6</v>
      </c>
      <c r="E73" s="88">
        <v>4.5</v>
      </c>
      <c r="F73" s="88">
        <v>7.5</v>
      </c>
    </row>
    <row r="74" spans="1:6">
      <c r="A74" s="65">
        <v>43257</v>
      </c>
      <c r="B74" s="66">
        <v>6.03</v>
      </c>
      <c r="C74" s="87">
        <v>6.0287004181979471</v>
      </c>
      <c r="D74" s="66">
        <v>6</v>
      </c>
      <c r="E74" s="88">
        <v>4.5</v>
      </c>
      <c r="F74" s="88">
        <v>7.5</v>
      </c>
    </row>
    <row r="75" spans="1:6">
      <c r="A75" s="65">
        <v>43264</v>
      </c>
      <c r="B75" s="66">
        <v>6.1089000000000002</v>
      </c>
      <c r="C75" s="87">
        <v>6.0660363946545353</v>
      </c>
      <c r="D75" s="66">
        <v>6</v>
      </c>
      <c r="E75" s="88">
        <v>4.5</v>
      </c>
      <c r="F75" s="88">
        <v>7.5</v>
      </c>
    </row>
    <row r="76" spans="1:6">
      <c r="A76" s="65">
        <v>43271</v>
      </c>
      <c r="B76" s="66">
        <v>6.2840999999999996</v>
      </c>
      <c r="C76" s="87">
        <v>6.1178801386825157</v>
      </c>
      <c r="D76" s="66">
        <v>6</v>
      </c>
      <c r="E76" s="88">
        <v>4.5</v>
      </c>
      <c r="F76" s="88">
        <v>7.5</v>
      </c>
    </row>
    <row r="77" spans="1:6">
      <c r="A77" s="65">
        <v>43278</v>
      </c>
      <c r="B77" s="66">
        <v>6.3470000000000004</v>
      </c>
      <c r="C77" s="87">
        <v>6.1842472118959106</v>
      </c>
      <c r="D77" s="66">
        <v>6</v>
      </c>
      <c r="E77" s="88">
        <v>4.5</v>
      </c>
      <c r="F77" s="88">
        <v>7.5</v>
      </c>
    </row>
    <row r="78" spans="1:6">
      <c r="A78" s="65">
        <v>43285</v>
      </c>
      <c r="B78" s="66">
        <v>6.32</v>
      </c>
      <c r="C78" s="87">
        <v>6.1740266811870406</v>
      </c>
      <c r="D78" s="66">
        <v>6</v>
      </c>
      <c r="E78" s="88">
        <v>4.5</v>
      </c>
      <c r="F78" s="88">
        <v>7.5</v>
      </c>
    </row>
    <row r="79" spans="1:6">
      <c r="A79" s="65">
        <v>43292</v>
      </c>
      <c r="B79" s="66">
        <v>6.2958999999999996</v>
      </c>
      <c r="C79" s="87">
        <v>6.2080984409356565</v>
      </c>
      <c r="D79" s="66">
        <v>6</v>
      </c>
      <c r="E79" s="88">
        <v>4.5</v>
      </c>
      <c r="F79" s="88">
        <v>7.5</v>
      </c>
    </row>
    <row r="80" spans="1:6">
      <c r="A80" s="65">
        <v>43299</v>
      </c>
      <c r="B80" s="66">
        <v>6.3375000000000004</v>
      </c>
      <c r="C80" s="87">
        <v>6.2756697085663822</v>
      </c>
      <c r="D80" s="66">
        <v>6</v>
      </c>
      <c r="E80" s="88">
        <v>4.5</v>
      </c>
      <c r="F80" s="88">
        <v>7.5</v>
      </c>
    </row>
    <row r="81" spans="1:6">
      <c r="A81" s="65">
        <v>43306</v>
      </c>
      <c r="B81" s="66">
        <v>6.3617999999999997</v>
      </c>
      <c r="C81" s="87">
        <v>6.225542168674699</v>
      </c>
      <c r="D81" s="66">
        <v>6</v>
      </c>
      <c r="E81" s="88">
        <v>4.5</v>
      </c>
      <c r="F81" s="88">
        <v>7.5</v>
      </c>
    </row>
    <row r="82" spans="1:6">
      <c r="A82" s="65">
        <v>43313</v>
      </c>
      <c r="B82" s="66">
        <v>6.2065000000000001</v>
      </c>
      <c r="C82" s="87">
        <v>6.2175656984785617</v>
      </c>
      <c r="D82" s="66">
        <v>6</v>
      </c>
      <c r="E82" s="88">
        <v>4.5</v>
      </c>
      <c r="F82" s="88">
        <v>7.5</v>
      </c>
    </row>
    <row r="83" spans="1:6">
      <c r="A83" s="65">
        <v>43320</v>
      </c>
      <c r="B83" s="66">
        <v>6.1406000000000001</v>
      </c>
      <c r="C83" s="87">
        <v>6.1192982456140355</v>
      </c>
      <c r="D83" s="66">
        <v>6</v>
      </c>
      <c r="E83" s="88">
        <v>4.5</v>
      </c>
      <c r="F83" s="88">
        <v>7.5</v>
      </c>
    </row>
    <row r="84" spans="1:6">
      <c r="A84" s="65">
        <v>43327</v>
      </c>
      <c r="B84" s="66">
        <v>6.23</v>
      </c>
      <c r="C84" s="87">
        <v>6.1504322003178764</v>
      </c>
      <c r="D84" s="66">
        <v>6</v>
      </c>
      <c r="E84" s="88">
        <v>4.5</v>
      </c>
      <c r="F84" s="88">
        <v>7.5</v>
      </c>
    </row>
    <row r="85" spans="1:6">
      <c r="A85" s="65">
        <v>43334</v>
      </c>
      <c r="B85" s="66">
        <v>6.1238999999999999</v>
      </c>
      <c r="C85" s="87">
        <v>6.1831895635915526</v>
      </c>
      <c r="D85" s="66">
        <v>6</v>
      </c>
      <c r="E85" s="88">
        <v>4.5</v>
      </c>
      <c r="F85" s="88">
        <v>7.5</v>
      </c>
    </row>
    <row r="86" spans="1:6">
      <c r="A86" s="65">
        <v>43341</v>
      </c>
      <c r="B86" s="66">
        <v>6.13</v>
      </c>
      <c r="C86" s="87">
        <v>6.15</v>
      </c>
      <c r="D86" s="66">
        <v>6</v>
      </c>
      <c r="E86" s="88">
        <v>4.5</v>
      </c>
      <c r="F86" s="88">
        <v>7.5</v>
      </c>
    </row>
    <row r="87" spans="1:6">
      <c r="A87" s="65">
        <v>43348</v>
      </c>
      <c r="B87" s="66">
        <v>6.09</v>
      </c>
      <c r="C87" s="87">
        <v>6.14</v>
      </c>
      <c r="D87" s="66">
        <v>6</v>
      </c>
      <c r="E87" s="88">
        <v>4.5</v>
      </c>
      <c r="F87" s="88">
        <v>7.5</v>
      </c>
    </row>
    <row r="88" spans="1:6">
      <c r="A88" s="65">
        <v>43355</v>
      </c>
      <c r="B88" s="66">
        <v>6.0777099999999997</v>
      </c>
      <c r="C88" s="87">
        <v>6.15</v>
      </c>
      <c r="D88" s="66">
        <v>6</v>
      </c>
      <c r="E88" s="88">
        <v>4.5</v>
      </c>
      <c r="F88" s="88">
        <v>7.5</v>
      </c>
    </row>
    <row r="89" spans="1:6">
      <c r="A89" s="65">
        <v>43362</v>
      </c>
      <c r="B89" s="66">
        <v>6.0891000000000002</v>
      </c>
      <c r="C89" s="87">
        <v>6.1407030284880024</v>
      </c>
      <c r="D89" s="66">
        <v>6</v>
      </c>
      <c r="E89" s="88">
        <v>4.5</v>
      </c>
      <c r="F89" s="88">
        <v>7.5</v>
      </c>
    </row>
    <row r="90" spans="1:6">
      <c r="A90" s="65">
        <v>43369</v>
      </c>
      <c r="B90" s="66">
        <v>6.1158000000000001</v>
      </c>
      <c r="C90" s="87">
        <v>6.1345191248229183</v>
      </c>
      <c r="D90" s="66">
        <v>6</v>
      </c>
      <c r="E90" s="88">
        <v>4.5</v>
      </c>
      <c r="F90" s="88">
        <v>7.5</v>
      </c>
    </row>
    <row r="91" spans="1:6">
      <c r="A91" s="65">
        <v>43376</v>
      </c>
      <c r="B91" s="66">
        <v>6.07</v>
      </c>
      <c r="C91" s="87">
        <v>6.0758602711157454</v>
      </c>
      <c r="D91" s="66">
        <v>6</v>
      </c>
      <c r="E91" s="88">
        <v>4.5</v>
      </c>
      <c r="F91" s="88">
        <v>7.5</v>
      </c>
    </row>
    <row r="92" spans="1:6">
      <c r="A92" s="65">
        <v>43383</v>
      </c>
      <c r="B92" s="66">
        <v>6.0991</v>
      </c>
      <c r="C92" s="87">
        <v>6.0638725605454971</v>
      </c>
      <c r="D92" s="66">
        <v>6</v>
      </c>
      <c r="E92" s="88">
        <v>4.5</v>
      </c>
      <c r="F92" s="88">
        <v>7.5</v>
      </c>
    </row>
    <row r="93" spans="1:6">
      <c r="A93" s="65">
        <v>43390</v>
      </c>
      <c r="B93" s="66">
        <v>6.1059000000000001</v>
      </c>
      <c r="C93" s="87">
        <v>6.1192257855523158</v>
      </c>
      <c r="D93" s="66">
        <v>6</v>
      </c>
      <c r="E93" s="88">
        <v>4.5</v>
      </c>
      <c r="F93" s="88">
        <v>7.5</v>
      </c>
    </row>
    <row r="94" spans="1:6">
      <c r="A94" s="65">
        <v>43397</v>
      </c>
      <c r="B94" s="66">
        <v>6.1375999999999999</v>
      </c>
      <c r="C94" s="87">
        <v>6.13</v>
      </c>
      <c r="D94" s="66">
        <v>6</v>
      </c>
      <c r="E94" s="88">
        <v>4.5</v>
      </c>
      <c r="F94" s="88">
        <v>7.5</v>
      </c>
    </row>
    <row r="95" spans="1:6">
      <c r="A95" s="65">
        <v>43404</v>
      </c>
      <c r="B95" s="66">
        <v>6.1649000000000003</v>
      </c>
      <c r="C95" s="87">
        <v>6.1475630252100837</v>
      </c>
      <c r="D95" s="66">
        <v>6</v>
      </c>
      <c r="E95" s="88">
        <v>4.5</v>
      </c>
      <c r="F95" s="88">
        <v>7.5</v>
      </c>
    </row>
    <row r="96" spans="1:6">
      <c r="A96" s="65">
        <v>43411</v>
      </c>
      <c r="B96" s="66">
        <v>6.1645000000000003</v>
      </c>
      <c r="C96" s="87">
        <v>6.1538277511961725</v>
      </c>
      <c r="D96" s="66">
        <v>6</v>
      </c>
      <c r="E96" s="88">
        <v>4.5</v>
      </c>
      <c r="F96" s="88">
        <v>7.5</v>
      </c>
    </row>
    <row r="97" spans="1:6">
      <c r="A97" s="65">
        <v>43418</v>
      </c>
      <c r="B97" s="66">
        <v>6.1894999999999998</v>
      </c>
      <c r="C97" s="87">
        <v>6.1533333333333333</v>
      </c>
      <c r="D97" s="66">
        <v>6</v>
      </c>
      <c r="E97" s="88">
        <v>4.5</v>
      </c>
      <c r="F97" s="88">
        <v>7.5</v>
      </c>
    </row>
    <row r="98" spans="1:6">
      <c r="A98" s="65">
        <v>43425</v>
      </c>
      <c r="B98" s="66">
        <v>6.1772</v>
      </c>
      <c r="C98" s="87">
        <v>6.1698630136986301</v>
      </c>
      <c r="D98" s="66">
        <v>6</v>
      </c>
      <c r="E98" s="88">
        <v>4.5</v>
      </c>
      <c r="F98" s="88">
        <v>7.5</v>
      </c>
    </row>
    <row r="99" spans="1:6">
      <c r="A99" s="65">
        <v>43432</v>
      </c>
      <c r="B99" s="66">
        <v>6.1957000000000004</v>
      </c>
      <c r="C99" s="87">
        <v>6.2091416813639038</v>
      </c>
      <c r="D99" s="66">
        <v>6</v>
      </c>
      <c r="E99" s="88">
        <v>4.5</v>
      </c>
      <c r="F99" s="88">
        <v>7.5</v>
      </c>
    </row>
    <row r="100" spans="1:6">
      <c r="A100" s="65">
        <v>43439</v>
      </c>
      <c r="B100" s="66">
        <v>6.2080000000000002</v>
      </c>
      <c r="C100" s="87">
        <v>6.1951086956521735</v>
      </c>
      <c r="D100" s="66">
        <v>6</v>
      </c>
      <c r="E100" s="88">
        <v>4.5</v>
      </c>
      <c r="F100" s="88">
        <v>7.5</v>
      </c>
    </row>
    <row r="101" spans="1:6">
      <c r="A101" s="65">
        <v>43446</v>
      </c>
      <c r="B101" s="66">
        <v>6.1848000000000001</v>
      </c>
      <c r="C101" s="87">
        <v>6.233770992366412</v>
      </c>
      <c r="D101" s="66">
        <v>6</v>
      </c>
      <c r="E101" s="88">
        <v>4.5</v>
      </c>
      <c r="F101" s="88">
        <v>7.5</v>
      </c>
    </row>
    <row r="102" spans="1:6">
      <c r="A102" s="65">
        <v>43453</v>
      </c>
      <c r="B102" s="66">
        <v>6.2054999999999998</v>
      </c>
      <c r="C102" s="87">
        <v>6.2431917211328978</v>
      </c>
      <c r="D102" s="66">
        <v>6</v>
      </c>
      <c r="E102" s="88">
        <v>4.5</v>
      </c>
      <c r="F102" s="88">
        <v>7.5</v>
      </c>
    </row>
    <row r="103" spans="1:6">
      <c r="A103" s="65">
        <v>43460</v>
      </c>
      <c r="B103" s="66">
        <v>6.19</v>
      </c>
      <c r="C103" s="87">
        <v>6.2190794096978212</v>
      </c>
      <c r="D103" s="66">
        <v>6</v>
      </c>
      <c r="E103" s="88">
        <v>4.5</v>
      </c>
      <c r="F103" s="88">
        <v>7.5</v>
      </c>
    </row>
    <row r="104" spans="1:6">
      <c r="A104" s="65">
        <v>43474</v>
      </c>
      <c r="B104" s="66">
        <v>6.1890000000000001</v>
      </c>
      <c r="C104" s="87">
        <v>6.18</v>
      </c>
      <c r="D104" s="66">
        <v>6</v>
      </c>
      <c r="E104" s="88">
        <v>4.5</v>
      </c>
      <c r="F104" s="88">
        <v>7.5</v>
      </c>
    </row>
    <row r="105" spans="1:6">
      <c r="A105" s="65">
        <v>43481</v>
      </c>
      <c r="B105" s="66">
        <v>6.1487999999999996</v>
      </c>
      <c r="C105" s="87">
        <v>6.1661837151388781</v>
      </c>
      <c r="D105" s="66">
        <v>6</v>
      </c>
      <c r="E105" s="88">
        <v>4.5</v>
      </c>
      <c r="F105" s="88">
        <v>7.5</v>
      </c>
    </row>
    <row r="106" spans="1:6">
      <c r="A106" s="65">
        <v>43488</v>
      </c>
      <c r="B106" s="66">
        <v>6.1308999999999996</v>
      </c>
      <c r="C106" s="87">
        <v>6.1546624389659828</v>
      </c>
      <c r="D106" s="66">
        <v>6</v>
      </c>
      <c r="E106" s="88">
        <v>4.5</v>
      </c>
      <c r="F106" s="88">
        <v>7.5</v>
      </c>
    </row>
    <row r="107" spans="1:6">
      <c r="A107" s="65">
        <v>43495</v>
      </c>
      <c r="B107" s="66">
        <v>5.8731999999999998</v>
      </c>
      <c r="C107" s="87">
        <v>6.05</v>
      </c>
      <c r="D107" s="66">
        <v>5.75</v>
      </c>
      <c r="E107" s="88">
        <v>4.25</v>
      </c>
      <c r="F107" s="88">
        <v>7.25</v>
      </c>
    </row>
    <row r="108" spans="1:6">
      <c r="A108" s="65">
        <v>43502</v>
      </c>
      <c r="B108" s="66">
        <v>5.8270999999999997</v>
      </c>
      <c r="C108" s="87">
        <v>5.8128192290592038</v>
      </c>
      <c r="D108" s="66">
        <v>5.75</v>
      </c>
      <c r="E108" s="88">
        <v>4.25</v>
      </c>
      <c r="F108" s="88">
        <v>7.25</v>
      </c>
    </row>
    <row r="109" spans="1:6">
      <c r="A109" s="65">
        <v>43509</v>
      </c>
      <c r="B109" s="66">
        <v>5.8521999999999998</v>
      </c>
      <c r="C109" s="87">
        <v>5.7245196060798778</v>
      </c>
      <c r="D109" s="66">
        <v>5.75</v>
      </c>
      <c r="E109" s="88">
        <v>4.25</v>
      </c>
      <c r="F109" s="88">
        <v>7.25</v>
      </c>
    </row>
    <row r="110" spans="1:6">
      <c r="A110" s="65">
        <v>43516</v>
      </c>
      <c r="B110" s="66">
        <v>5.8295000000000003</v>
      </c>
      <c r="C110" s="87">
        <v>5.8182928327098447</v>
      </c>
      <c r="D110" s="66">
        <v>5.75</v>
      </c>
      <c r="E110" s="88">
        <v>4.25</v>
      </c>
      <c r="F110" s="88">
        <v>7.25</v>
      </c>
    </row>
    <row r="111" spans="1:6">
      <c r="A111" s="65">
        <v>43523</v>
      </c>
      <c r="B111" s="66">
        <v>5.8215000000000003</v>
      </c>
      <c r="C111" s="87">
        <v>5.8258644487620828</v>
      </c>
      <c r="D111" s="66">
        <v>5.75</v>
      </c>
      <c r="E111" s="88">
        <v>4.25</v>
      </c>
      <c r="F111" s="88">
        <v>7.25</v>
      </c>
    </row>
    <row r="112" spans="1:6">
      <c r="A112" s="65">
        <v>43530</v>
      </c>
      <c r="B112" s="66">
        <v>5.8072999999999997</v>
      </c>
      <c r="C112" s="87">
        <v>5.7906085945487487</v>
      </c>
      <c r="D112" s="66">
        <v>5.75</v>
      </c>
      <c r="E112" s="88">
        <v>4.25</v>
      </c>
      <c r="F112" s="88">
        <v>7.25</v>
      </c>
    </row>
    <row r="113" spans="1:6">
      <c r="A113" s="65">
        <v>43537</v>
      </c>
      <c r="B113" s="66">
        <v>5.8365</v>
      </c>
      <c r="C113" s="87">
        <v>5.7622013095987645</v>
      </c>
      <c r="D113" s="66">
        <v>5.75</v>
      </c>
      <c r="E113" s="88">
        <v>4.25</v>
      </c>
      <c r="F113" s="88">
        <v>7.25</v>
      </c>
    </row>
    <row r="114" spans="1:6">
      <c r="A114" s="65">
        <v>43544</v>
      </c>
      <c r="B114" s="66">
        <v>5.8543000000000003</v>
      </c>
      <c r="C114" s="87">
        <v>5.84</v>
      </c>
      <c r="D114" s="66">
        <v>5.75</v>
      </c>
      <c r="E114" s="88">
        <v>4.25</v>
      </c>
      <c r="F114" s="88">
        <v>7.25</v>
      </c>
    </row>
    <row r="115" spans="1:6">
      <c r="A115" s="65">
        <v>43551</v>
      </c>
      <c r="B115" s="66">
        <v>5.9100999999999999</v>
      </c>
      <c r="C115" s="87">
        <v>5.9402980046405487</v>
      </c>
      <c r="D115" s="66">
        <v>5.75</v>
      </c>
      <c r="E115" s="88">
        <v>4.25</v>
      </c>
      <c r="F115" s="88">
        <v>7.25</v>
      </c>
    </row>
    <row r="116" spans="1:6">
      <c r="A116" s="65">
        <v>43558</v>
      </c>
      <c r="B116" s="66">
        <v>5.8362999999999996</v>
      </c>
      <c r="C116" s="87">
        <v>5.9202920516783912</v>
      </c>
      <c r="D116" s="66">
        <v>5.75</v>
      </c>
      <c r="E116" s="88">
        <v>4.25</v>
      </c>
      <c r="F116" s="88">
        <v>7.25</v>
      </c>
    </row>
    <row r="117" spans="1:6">
      <c r="A117" s="65">
        <v>43565</v>
      </c>
      <c r="B117" s="66">
        <v>5.8845000000000001</v>
      </c>
      <c r="C117" s="87">
        <v>5.8915724039079738</v>
      </c>
      <c r="D117" s="66">
        <v>5.75</v>
      </c>
      <c r="E117" s="88">
        <v>4.25</v>
      </c>
      <c r="F117" s="88">
        <v>7.25</v>
      </c>
    </row>
    <row r="118" spans="1:6">
      <c r="A118" s="65">
        <v>43572</v>
      </c>
      <c r="B118" s="66">
        <v>5.9</v>
      </c>
      <c r="C118" s="87">
        <v>5.99</v>
      </c>
      <c r="D118" s="66">
        <v>5.75</v>
      </c>
      <c r="E118" s="88">
        <v>4.25</v>
      </c>
      <c r="F118" s="88">
        <v>7.25</v>
      </c>
    </row>
    <row r="119" spans="1:6">
      <c r="A119" s="65">
        <v>43579</v>
      </c>
      <c r="B119" s="66">
        <v>5.8917999999999999</v>
      </c>
      <c r="C119" s="87">
        <v>5.9893093531815866</v>
      </c>
      <c r="D119" s="66">
        <v>5.75</v>
      </c>
      <c r="E119" s="88">
        <v>4.25</v>
      </c>
      <c r="F119" s="88">
        <v>7.25</v>
      </c>
    </row>
    <row r="120" spans="1:6">
      <c r="A120" s="65">
        <v>43586</v>
      </c>
      <c r="B120" s="66">
        <v>5.8655999999999997</v>
      </c>
      <c r="C120" s="87">
        <v>5.8999571916138267</v>
      </c>
      <c r="D120" s="66">
        <v>5.75</v>
      </c>
      <c r="E120" s="88">
        <v>4.25</v>
      </c>
      <c r="F120" s="88">
        <v>7.25</v>
      </c>
    </row>
    <row r="121" spans="1:6">
      <c r="A121" s="65">
        <v>43593</v>
      </c>
      <c r="B121" s="66">
        <v>5.83</v>
      </c>
      <c r="C121" s="87">
        <v>5.86</v>
      </c>
      <c r="D121" s="66">
        <v>5.75</v>
      </c>
      <c r="E121" s="88">
        <v>4.25</v>
      </c>
      <c r="F121" s="88">
        <v>7.25</v>
      </c>
    </row>
    <row r="122" spans="1:6">
      <c r="A122" s="65">
        <v>43600</v>
      </c>
      <c r="B122" s="66">
        <v>5.8545999999999996</v>
      </c>
      <c r="C122" s="87">
        <v>5.75</v>
      </c>
      <c r="D122" s="66">
        <v>5.75</v>
      </c>
      <c r="E122" s="88">
        <v>4.25</v>
      </c>
      <c r="F122" s="88">
        <v>7.25</v>
      </c>
    </row>
    <row r="123" spans="1:6">
      <c r="A123" s="65">
        <v>43607</v>
      </c>
      <c r="B123" s="66">
        <v>5.8369999999999997</v>
      </c>
      <c r="C123" s="87">
        <v>5.8449213239207376</v>
      </c>
      <c r="D123" s="66">
        <v>5.75</v>
      </c>
      <c r="E123" s="88">
        <v>4.25</v>
      </c>
      <c r="F123" s="88">
        <v>7.25</v>
      </c>
    </row>
    <row r="124" spans="1:6">
      <c r="A124" s="65">
        <v>43614</v>
      </c>
      <c r="B124" s="66">
        <v>5.8221999999999996</v>
      </c>
      <c r="C124" s="87">
        <v>5.8203349747512965</v>
      </c>
      <c r="D124" s="66">
        <v>5.75</v>
      </c>
      <c r="E124" s="88">
        <v>4.25</v>
      </c>
      <c r="F124" s="88">
        <v>7.25</v>
      </c>
    </row>
    <row r="125" spans="1:6">
      <c r="A125" s="65">
        <v>43621</v>
      </c>
      <c r="B125" s="66">
        <v>5.8293999999999997</v>
      </c>
      <c r="C125" s="87">
        <v>5.84</v>
      </c>
      <c r="D125" s="66">
        <v>5.75</v>
      </c>
      <c r="E125" s="88">
        <v>4.25</v>
      </c>
      <c r="F125" s="88">
        <v>7.25</v>
      </c>
    </row>
    <row r="126" spans="1:6">
      <c r="A126" s="65">
        <v>43628</v>
      </c>
      <c r="B126" s="66">
        <v>5.8301999999999996</v>
      </c>
      <c r="C126" s="87">
        <v>5.8146849424778315</v>
      </c>
      <c r="D126" s="66">
        <v>5.75</v>
      </c>
      <c r="E126" s="88">
        <v>4.25</v>
      </c>
      <c r="F126" s="88">
        <v>7.25</v>
      </c>
    </row>
    <row r="127" spans="1:6">
      <c r="A127" s="65">
        <v>43635</v>
      </c>
      <c r="B127" s="66">
        <v>5.82</v>
      </c>
      <c r="C127" s="87">
        <v>5.807754884596033</v>
      </c>
      <c r="D127" s="66">
        <v>5.75</v>
      </c>
      <c r="E127" s="88">
        <v>4.25</v>
      </c>
      <c r="F127" s="88">
        <v>7.25</v>
      </c>
    </row>
    <row r="128" spans="1:6">
      <c r="A128" s="65">
        <v>43642</v>
      </c>
      <c r="B128" s="66">
        <v>5.8746</v>
      </c>
      <c r="C128" s="87">
        <v>5.9012247558221507</v>
      </c>
      <c r="D128" s="66">
        <v>5.75</v>
      </c>
      <c r="E128" s="88">
        <v>4.25</v>
      </c>
      <c r="F128" s="88">
        <v>7.25</v>
      </c>
    </row>
    <row r="129" spans="1:6">
      <c r="A129" s="65">
        <v>43649</v>
      </c>
      <c r="B129" s="66">
        <v>5.8163999999999998</v>
      </c>
      <c r="C129" s="87">
        <v>5.84</v>
      </c>
      <c r="D129" s="66">
        <v>5.75</v>
      </c>
      <c r="E129" s="88">
        <v>4.25</v>
      </c>
      <c r="F129" s="88">
        <v>7.25</v>
      </c>
    </row>
    <row r="130" spans="1:6">
      <c r="A130" s="65">
        <v>43656</v>
      </c>
      <c r="B130" s="66">
        <v>5.8456000000000001</v>
      </c>
      <c r="C130" s="87">
        <v>5.7454281083844663</v>
      </c>
      <c r="D130" s="66">
        <v>5.75</v>
      </c>
      <c r="E130" s="88">
        <v>4.25</v>
      </c>
      <c r="F130" s="88">
        <v>7.25</v>
      </c>
    </row>
    <row r="131" spans="1:6">
      <c r="A131" s="65">
        <v>43663</v>
      </c>
      <c r="B131" s="66">
        <v>5.8647</v>
      </c>
      <c r="C131" s="87">
        <v>5.8554104516965362</v>
      </c>
      <c r="D131" s="66">
        <v>5.75</v>
      </c>
      <c r="E131" s="88">
        <v>4.25</v>
      </c>
      <c r="F131" s="88">
        <v>7.25</v>
      </c>
    </row>
    <row r="132" spans="1:6">
      <c r="A132" s="65">
        <v>43670</v>
      </c>
      <c r="B132" s="66">
        <v>5.84</v>
      </c>
      <c r="C132" s="87">
        <v>5.8201493911435902</v>
      </c>
      <c r="D132" s="66">
        <v>5.75</v>
      </c>
      <c r="E132" s="88">
        <v>4.25</v>
      </c>
      <c r="F132" s="88">
        <v>7.25</v>
      </c>
    </row>
    <row r="133" spans="1:6">
      <c r="A133" s="65">
        <v>43677</v>
      </c>
      <c r="B133" s="66">
        <v>5.8512000000000004</v>
      </c>
      <c r="C133" s="87">
        <v>5.8090873400077303</v>
      </c>
      <c r="D133" s="66">
        <v>5.75</v>
      </c>
      <c r="E133" s="88">
        <v>4.25</v>
      </c>
      <c r="F133" s="88">
        <v>7.25</v>
      </c>
    </row>
    <row r="134" spans="1:6">
      <c r="A134" s="65">
        <v>43684</v>
      </c>
      <c r="B134" s="66">
        <v>5.8356000000000003</v>
      </c>
      <c r="C134" s="87">
        <v>5.8227331556615054</v>
      </c>
      <c r="D134" s="66">
        <v>5.75</v>
      </c>
      <c r="E134" s="88">
        <v>4.25</v>
      </c>
      <c r="F134" s="88">
        <v>7.25</v>
      </c>
    </row>
    <row r="135" spans="1:6">
      <c r="A135" s="65">
        <v>43691</v>
      </c>
      <c r="B135" s="66">
        <v>5.84</v>
      </c>
      <c r="C135" s="87">
        <v>5.82</v>
      </c>
      <c r="D135" s="66">
        <v>5.75</v>
      </c>
      <c r="E135" s="88">
        <v>4.25</v>
      </c>
      <c r="F135" s="88">
        <v>7.25</v>
      </c>
    </row>
    <row r="136" spans="1:6">
      <c r="A136" s="65">
        <v>43698</v>
      </c>
      <c r="B136" s="66">
        <v>5.85</v>
      </c>
      <c r="C136" s="87">
        <v>5.83</v>
      </c>
      <c r="D136" s="66">
        <v>5.75</v>
      </c>
      <c r="E136" s="88">
        <v>4.25</v>
      </c>
      <c r="F136" s="88">
        <v>7.25</v>
      </c>
    </row>
    <row r="137" spans="1:6">
      <c r="A137" s="65">
        <v>43705</v>
      </c>
      <c r="B137" s="66">
        <v>5.8471000000000002</v>
      </c>
      <c r="C137" s="87">
        <v>5.8418996547308115</v>
      </c>
      <c r="D137" s="66">
        <v>5.75</v>
      </c>
      <c r="E137" s="88">
        <v>4.25</v>
      </c>
      <c r="F137" s="88">
        <v>7.25</v>
      </c>
    </row>
    <row r="138" spans="1:6">
      <c r="A138" s="65">
        <v>43712</v>
      </c>
      <c r="B138" s="66">
        <v>5.8448000000000002</v>
      </c>
      <c r="C138" s="87">
        <v>5.8407804821314304</v>
      </c>
      <c r="D138" s="66">
        <v>5.75</v>
      </c>
      <c r="E138" s="88">
        <v>4.25</v>
      </c>
      <c r="F138" s="88">
        <v>7.25</v>
      </c>
    </row>
    <row r="139" spans="1:6">
      <c r="A139" s="65">
        <v>43719</v>
      </c>
      <c r="B139" s="66">
        <v>5.6417999999999999</v>
      </c>
      <c r="C139" s="87">
        <v>5.6670726230894246</v>
      </c>
      <c r="D139" s="66">
        <v>5.5</v>
      </c>
      <c r="E139" s="88">
        <v>4</v>
      </c>
      <c r="F139" s="88">
        <v>7</v>
      </c>
    </row>
    <row r="140" spans="1:6">
      <c r="A140" s="65">
        <v>43726</v>
      </c>
      <c r="B140" s="66">
        <v>5.6178999999999997</v>
      </c>
      <c r="C140" s="87">
        <v>5.6117567330943636</v>
      </c>
      <c r="D140" s="66">
        <v>5.5</v>
      </c>
      <c r="E140" s="88">
        <v>4</v>
      </c>
      <c r="F140" s="88">
        <v>7</v>
      </c>
    </row>
    <row r="141" spans="1:6">
      <c r="A141" s="65">
        <v>43733</v>
      </c>
      <c r="B141" s="66">
        <v>5.6574999999999998</v>
      </c>
      <c r="C141" s="87">
        <v>5.6205719446555644</v>
      </c>
      <c r="D141" s="66">
        <v>5.5</v>
      </c>
      <c r="E141" s="88">
        <v>4</v>
      </c>
      <c r="F141" s="88">
        <v>7</v>
      </c>
    </row>
    <row r="142" spans="1:6">
      <c r="A142" s="65">
        <v>43740</v>
      </c>
      <c r="B142" s="66">
        <v>5.6417000000000002</v>
      </c>
      <c r="C142" s="87">
        <v>5.5941583899577267</v>
      </c>
      <c r="D142" s="66">
        <v>5.5</v>
      </c>
      <c r="E142" s="88">
        <v>4</v>
      </c>
      <c r="F142" s="88">
        <v>7</v>
      </c>
    </row>
    <row r="143" spans="1:6">
      <c r="A143" s="65">
        <v>43747</v>
      </c>
      <c r="B143" s="66">
        <v>5.6257000000000001</v>
      </c>
      <c r="C143" s="87">
        <v>5.5793678099980566</v>
      </c>
      <c r="D143" s="66">
        <v>5.5</v>
      </c>
      <c r="E143" s="88">
        <v>4</v>
      </c>
      <c r="F143" s="88">
        <v>7</v>
      </c>
    </row>
    <row r="144" spans="1:6">
      <c r="A144" s="65">
        <v>43754</v>
      </c>
      <c r="B144" s="66">
        <v>5.5979000000000001</v>
      </c>
      <c r="C144" s="87">
        <v>5.596229629404248</v>
      </c>
      <c r="D144" s="66">
        <v>5.5</v>
      </c>
      <c r="E144" s="88">
        <v>4</v>
      </c>
      <c r="F144" s="88">
        <v>7</v>
      </c>
    </row>
    <row r="145" spans="1:6">
      <c r="A145" s="65">
        <v>43761</v>
      </c>
      <c r="B145" s="66">
        <v>5.6109</v>
      </c>
      <c r="C145" s="87">
        <v>5.5950981689261852</v>
      </c>
      <c r="D145" s="66">
        <v>5.5</v>
      </c>
      <c r="E145" s="88">
        <v>4</v>
      </c>
      <c r="F145" s="88">
        <v>7</v>
      </c>
    </row>
    <row r="146" spans="1:6">
      <c r="A146" s="65">
        <v>43768</v>
      </c>
      <c r="B146" s="66">
        <v>5.6036999999999999</v>
      </c>
      <c r="C146" s="87">
        <v>5.5953969121890248</v>
      </c>
      <c r="D146" s="66">
        <v>5.5</v>
      </c>
      <c r="E146" s="88">
        <v>4</v>
      </c>
      <c r="F146" s="88">
        <v>7</v>
      </c>
    </row>
    <row r="147" spans="1:6">
      <c r="A147" s="65">
        <v>43775</v>
      </c>
      <c r="B147" s="66">
        <v>5.5660999999999996</v>
      </c>
      <c r="C147" s="87">
        <v>5.537875519210302</v>
      </c>
      <c r="D147" s="66">
        <v>5.5</v>
      </c>
      <c r="E147" s="88">
        <v>4</v>
      </c>
      <c r="F147" s="88">
        <v>7</v>
      </c>
    </row>
    <row r="148" spans="1:6">
      <c r="A148" s="65">
        <v>43782</v>
      </c>
      <c r="B148" s="66">
        <v>5.58</v>
      </c>
      <c r="C148" s="87">
        <v>5.4195369096192447</v>
      </c>
      <c r="D148" s="66">
        <v>5.5</v>
      </c>
      <c r="E148" s="88">
        <v>4</v>
      </c>
      <c r="F148" s="88">
        <v>7</v>
      </c>
    </row>
    <row r="149" spans="1:6">
      <c r="A149" s="65">
        <v>43789</v>
      </c>
      <c r="B149" s="66">
        <v>5.5776000000000003</v>
      </c>
      <c r="C149" s="87">
        <v>5.5471635190014927</v>
      </c>
      <c r="D149" s="66">
        <v>5.5</v>
      </c>
      <c r="E149" s="88">
        <v>4</v>
      </c>
      <c r="F149" s="88">
        <v>7</v>
      </c>
    </row>
    <row r="150" spans="1:6">
      <c r="A150" s="65">
        <v>43796</v>
      </c>
      <c r="B150" s="66">
        <v>5.6077000000000004</v>
      </c>
      <c r="C150" s="87">
        <v>5.5571906945800453</v>
      </c>
      <c r="D150" s="66">
        <v>5.5</v>
      </c>
      <c r="E150" s="88">
        <v>4</v>
      </c>
      <c r="F150" s="88">
        <v>7</v>
      </c>
    </row>
    <row r="151" spans="1:6">
      <c r="A151" s="65">
        <v>43803</v>
      </c>
      <c r="B151" s="66">
        <v>5.6371000000000002</v>
      </c>
      <c r="C151" s="87">
        <v>5.5506721155914978</v>
      </c>
      <c r="D151" s="66">
        <v>5.5</v>
      </c>
      <c r="E151" s="88">
        <v>4</v>
      </c>
      <c r="F151" s="88">
        <v>7</v>
      </c>
    </row>
    <row r="152" spans="1:6">
      <c r="A152" s="65">
        <v>43810</v>
      </c>
      <c r="B152" s="66">
        <v>5.6555999999999997</v>
      </c>
      <c r="C152" s="87">
        <v>5.55</v>
      </c>
      <c r="D152" s="66">
        <v>5.5</v>
      </c>
      <c r="E152" s="88">
        <v>4</v>
      </c>
      <c r="F152" s="88">
        <v>7</v>
      </c>
    </row>
    <row r="153" spans="1:6">
      <c r="A153" s="65">
        <v>43817</v>
      </c>
      <c r="B153" s="66">
        <v>5.6614000000000004</v>
      </c>
      <c r="C153" s="87">
        <v>5.5962933720911927</v>
      </c>
      <c r="D153" s="66">
        <v>5.5</v>
      </c>
      <c r="E153" s="88">
        <v>4</v>
      </c>
      <c r="F153" s="88">
        <v>7</v>
      </c>
    </row>
    <row r="154" spans="1:6">
      <c r="A154" s="65">
        <v>43824</v>
      </c>
      <c r="B154" s="66">
        <v>5.6547000000000001</v>
      </c>
      <c r="C154" s="87">
        <v>5.57</v>
      </c>
      <c r="D154" s="66">
        <v>5.5</v>
      </c>
      <c r="E154" s="88">
        <v>4</v>
      </c>
      <c r="F154" s="88">
        <v>7</v>
      </c>
    </row>
    <row r="155" spans="1:6">
      <c r="A155" s="65">
        <v>43829</v>
      </c>
      <c r="B155" s="66">
        <v>5.6988000000000003</v>
      </c>
      <c r="C155" s="87">
        <v>5.5328100542664567</v>
      </c>
      <c r="D155" s="66">
        <v>5.5</v>
      </c>
      <c r="E155" s="88">
        <v>4</v>
      </c>
      <c r="F155" s="88">
        <v>7</v>
      </c>
    </row>
    <row r="156" spans="1:6">
      <c r="A156" s="65">
        <v>43838</v>
      </c>
      <c r="B156" s="66">
        <v>5.6435000000000004</v>
      </c>
      <c r="C156" s="87">
        <v>5.475380695768516</v>
      </c>
      <c r="D156" s="66">
        <v>5.5</v>
      </c>
      <c r="E156" s="88">
        <v>4</v>
      </c>
      <c r="F156" s="88">
        <v>7</v>
      </c>
    </row>
    <row r="157" spans="1:6">
      <c r="A157" s="65">
        <v>43845</v>
      </c>
      <c r="B157" s="66">
        <v>5.6520000000000001</v>
      </c>
      <c r="C157" s="87">
        <v>5.5751006793786813</v>
      </c>
      <c r="D157" s="66">
        <v>5.5</v>
      </c>
      <c r="E157" s="88">
        <v>4</v>
      </c>
      <c r="F157" s="88">
        <v>7</v>
      </c>
    </row>
    <row r="158" spans="1:6">
      <c r="A158" s="65">
        <v>43852</v>
      </c>
      <c r="B158" s="66">
        <v>5.6627999999999998</v>
      </c>
      <c r="C158" s="87">
        <v>5.5676166111481358</v>
      </c>
      <c r="D158" s="66">
        <v>5.5</v>
      </c>
      <c r="E158" s="88">
        <v>4</v>
      </c>
      <c r="F158" s="88">
        <v>7</v>
      </c>
    </row>
    <row r="159" spans="1:6">
      <c r="A159" s="65">
        <v>43859</v>
      </c>
      <c r="B159" s="66">
        <v>5.6718000000000002</v>
      </c>
      <c r="C159" s="87">
        <v>5.6065227271971851</v>
      </c>
      <c r="D159" s="66">
        <v>5.5</v>
      </c>
      <c r="E159" s="88">
        <v>4</v>
      </c>
      <c r="F159" s="88">
        <v>7</v>
      </c>
    </row>
    <row r="160" spans="1:6">
      <c r="A160" s="65">
        <v>43866</v>
      </c>
      <c r="B160" s="66">
        <v>5.6215000000000002</v>
      </c>
      <c r="C160" s="87">
        <v>5.577755403542179</v>
      </c>
      <c r="D160" s="66">
        <v>5.5</v>
      </c>
      <c r="E160" s="88">
        <v>4</v>
      </c>
      <c r="F160" s="88">
        <v>7</v>
      </c>
    </row>
    <row r="161" spans="1:6">
      <c r="A161" s="65">
        <v>43873</v>
      </c>
      <c r="B161" s="66">
        <v>5.6394000000000002</v>
      </c>
      <c r="C161" s="87">
        <v>5.4766489324738332</v>
      </c>
      <c r="D161" s="66">
        <v>5.5</v>
      </c>
      <c r="E161" s="88">
        <v>4</v>
      </c>
      <c r="F161" s="88">
        <v>7</v>
      </c>
    </row>
    <row r="162" spans="1:6">
      <c r="A162" s="65">
        <v>43880</v>
      </c>
      <c r="B162" s="66">
        <v>5.6044</v>
      </c>
      <c r="C162" s="87">
        <v>5.5722343346760672</v>
      </c>
      <c r="D162" s="66">
        <v>5.5</v>
      </c>
      <c r="E162" s="88">
        <v>4</v>
      </c>
      <c r="F162" s="88">
        <v>7</v>
      </c>
    </row>
    <row r="163" spans="1:6">
      <c r="A163" s="65">
        <v>43887</v>
      </c>
      <c r="B163" s="66">
        <v>5.6044</v>
      </c>
      <c r="C163" s="87">
        <v>5.56</v>
      </c>
      <c r="D163" s="66">
        <v>5.5</v>
      </c>
      <c r="E163" s="88">
        <v>4</v>
      </c>
      <c r="F163" s="88">
        <v>7</v>
      </c>
    </row>
    <row r="164" spans="1:6">
      <c r="A164" s="65">
        <v>43894</v>
      </c>
      <c r="B164" s="66">
        <v>5.5686999999999998</v>
      </c>
      <c r="C164" s="87">
        <v>5.5258448851085307</v>
      </c>
      <c r="D164" s="66">
        <v>5.5</v>
      </c>
      <c r="E164" s="88">
        <v>4</v>
      </c>
      <c r="F164" s="88">
        <v>7</v>
      </c>
    </row>
    <row r="165" spans="1:6">
      <c r="A165" s="65">
        <v>43901</v>
      </c>
      <c r="B165" s="66">
        <v>5.5808999999999997</v>
      </c>
      <c r="C165" s="87">
        <v>5.4546563657904565</v>
      </c>
      <c r="D165" s="66">
        <v>5.5</v>
      </c>
      <c r="E165" s="88">
        <v>4</v>
      </c>
      <c r="F165" s="88">
        <v>7</v>
      </c>
    </row>
    <row r="166" spans="1:6">
      <c r="A166" s="65">
        <v>43908</v>
      </c>
      <c r="B166" s="66">
        <v>5.4010999999999996</v>
      </c>
      <c r="C166" s="87">
        <v>5.25</v>
      </c>
      <c r="D166" s="66">
        <v>5.25</v>
      </c>
      <c r="E166" s="88">
        <v>3.75</v>
      </c>
      <c r="F166" s="88">
        <v>6.75</v>
      </c>
    </row>
    <row r="167" spans="1:6">
      <c r="A167" s="65">
        <v>43915</v>
      </c>
      <c r="B167" s="66">
        <v>5.42</v>
      </c>
      <c r="C167" s="87">
        <v>5.3948897220931826</v>
      </c>
      <c r="D167" s="66">
        <v>5.25</v>
      </c>
      <c r="E167" s="88">
        <v>3.75</v>
      </c>
      <c r="F167" s="88">
        <v>6.75</v>
      </c>
    </row>
    <row r="168" spans="1:6">
      <c r="A168" s="65">
        <v>43922</v>
      </c>
      <c r="B168" s="66">
        <v>5.4532999999999996</v>
      </c>
      <c r="C168" s="87">
        <v>5.3144781144181197</v>
      </c>
      <c r="D168" s="66">
        <v>5.25</v>
      </c>
      <c r="E168" s="88">
        <v>3.75</v>
      </c>
      <c r="F168" s="88">
        <v>6.75</v>
      </c>
    </row>
    <row r="169" spans="1:6">
      <c r="A169" s="65">
        <v>43929</v>
      </c>
      <c r="B169" s="66">
        <v>5.3922999999999996</v>
      </c>
      <c r="C169" s="87">
        <v>5.2881424284647833</v>
      </c>
      <c r="D169" s="66">
        <v>5.25</v>
      </c>
      <c r="E169" s="88">
        <v>3.75</v>
      </c>
      <c r="F169" s="88">
        <v>6.75</v>
      </c>
    </row>
    <row r="170" spans="1:6">
      <c r="A170" s="65">
        <v>43936</v>
      </c>
      <c r="B170" s="66">
        <v>5.4227999999999996</v>
      </c>
      <c r="C170" s="87">
        <v>5.2678692632695965</v>
      </c>
      <c r="D170" s="66">
        <v>5.25</v>
      </c>
      <c r="E170" s="88">
        <v>3.75</v>
      </c>
      <c r="F170" s="88">
        <v>6.75</v>
      </c>
    </row>
    <row r="171" spans="1:6">
      <c r="A171" s="65">
        <v>43943</v>
      </c>
      <c r="B171" s="66">
        <v>5.4207999999999998</v>
      </c>
      <c r="C171" s="87">
        <v>5.3433022070178104</v>
      </c>
      <c r="D171" s="66">
        <v>5.25</v>
      </c>
      <c r="E171" s="88">
        <v>3.75</v>
      </c>
      <c r="F171" s="88">
        <v>6.75</v>
      </c>
    </row>
    <row r="172" spans="1:6">
      <c r="A172" s="65">
        <v>43950</v>
      </c>
      <c r="B172" s="66">
        <v>5.18</v>
      </c>
      <c r="C172" s="87">
        <v>5.1371072181305157</v>
      </c>
      <c r="D172" s="66">
        <v>5</v>
      </c>
      <c r="E172" s="88">
        <v>3.5</v>
      </c>
      <c r="F172" s="88">
        <v>6.5</v>
      </c>
    </row>
    <row r="173" spans="1:6">
      <c r="A173" s="65">
        <v>43957</v>
      </c>
      <c r="B173" s="66">
        <v>5.1624999999999996</v>
      </c>
      <c r="C173" s="87">
        <v>5.08457449190856</v>
      </c>
      <c r="D173" s="66">
        <v>5</v>
      </c>
      <c r="E173" s="88">
        <v>3.5</v>
      </c>
      <c r="F173" s="88">
        <v>6.5</v>
      </c>
    </row>
    <row r="174" spans="1:6">
      <c r="A174" s="65">
        <v>43964</v>
      </c>
      <c r="B174" s="66">
        <v>5.1741999999999999</v>
      </c>
      <c r="C174" s="87">
        <v>5.0263901494140155</v>
      </c>
      <c r="D174" s="66">
        <v>5</v>
      </c>
      <c r="E174" s="88">
        <v>3.5</v>
      </c>
      <c r="F174" s="88">
        <v>6.5</v>
      </c>
    </row>
    <row r="175" spans="1:6">
      <c r="A175" s="65">
        <v>43971</v>
      </c>
      <c r="B175" s="66">
        <v>5.2241</v>
      </c>
      <c r="C175" s="87">
        <v>5.1752846097997471</v>
      </c>
      <c r="D175" s="66">
        <v>5</v>
      </c>
      <c r="E175" s="88">
        <v>3.5</v>
      </c>
      <c r="F175" s="88">
        <v>6.5</v>
      </c>
    </row>
    <row r="176" spans="1:6">
      <c r="A176" s="65">
        <v>43978</v>
      </c>
      <c r="B176" s="66">
        <v>5.2241</v>
      </c>
      <c r="C176" s="87">
        <v>5.1752846097997471</v>
      </c>
      <c r="D176" s="66">
        <v>5</v>
      </c>
      <c r="E176" s="88">
        <v>3.5</v>
      </c>
      <c r="F176" s="88">
        <v>6.5</v>
      </c>
    </row>
    <row r="177" spans="1:6">
      <c r="A177" s="65">
        <v>43985</v>
      </c>
      <c r="B177" s="66">
        <v>5.1571999999999996</v>
      </c>
      <c r="C177" s="87">
        <v>5.1486587382478968</v>
      </c>
      <c r="D177" s="66">
        <v>5</v>
      </c>
      <c r="E177" s="88">
        <v>3.5</v>
      </c>
      <c r="F177" s="88">
        <v>6.5</v>
      </c>
    </row>
    <row r="178" spans="1:6">
      <c r="A178" s="65">
        <v>43992</v>
      </c>
      <c r="B178" s="66">
        <v>5.1391</v>
      </c>
      <c r="C178" s="87">
        <v>5.09</v>
      </c>
      <c r="D178" s="66">
        <v>5</v>
      </c>
      <c r="E178" s="88">
        <v>3.5</v>
      </c>
      <c r="F178" s="88">
        <v>6.5</v>
      </c>
    </row>
    <row r="179" spans="1:6">
      <c r="A179" s="65">
        <v>43999</v>
      </c>
      <c r="B179" s="66">
        <v>4.6524000000000001</v>
      </c>
      <c r="C179" s="87">
        <v>4.6524903459415725</v>
      </c>
      <c r="D179" s="66">
        <v>4.5</v>
      </c>
      <c r="E179" s="88">
        <v>3</v>
      </c>
      <c r="F179" s="88">
        <v>6</v>
      </c>
    </row>
    <row r="180" spans="1:6">
      <c r="A180" s="65">
        <v>44006</v>
      </c>
      <c r="B180" s="66">
        <v>4.6763000000000003</v>
      </c>
      <c r="C180" s="87">
        <v>4.6218349115572446</v>
      </c>
      <c r="D180" s="66">
        <v>4.5</v>
      </c>
      <c r="E180" s="88">
        <v>3</v>
      </c>
      <c r="F180" s="88">
        <v>6</v>
      </c>
    </row>
    <row r="181" spans="1:6">
      <c r="A181" s="65">
        <v>44013</v>
      </c>
      <c r="B181" s="66">
        <v>4.6083999999999996</v>
      </c>
      <c r="C181" s="87">
        <v>4.6302491198938878</v>
      </c>
      <c r="D181" s="66">
        <v>4.5</v>
      </c>
      <c r="E181" s="88">
        <v>3</v>
      </c>
      <c r="F181" s="88">
        <v>6</v>
      </c>
    </row>
    <row r="182" spans="1:6">
      <c r="A182" s="65">
        <v>44020</v>
      </c>
      <c r="B182" s="66">
        <v>4.5579999999999998</v>
      </c>
      <c r="C182" s="87">
        <v>4.5136174886469149</v>
      </c>
      <c r="D182" s="66">
        <v>4.5</v>
      </c>
      <c r="E182" s="88">
        <v>3</v>
      </c>
      <c r="F182" s="88">
        <v>6</v>
      </c>
    </row>
    <row r="183" spans="1:6">
      <c r="A183" s="65">
        <v>44027</v>
      </c>
      <c r="B183" s="66">
        <v>4.6585999999999999</v>
      </c>
      <c r="C183" s="87">
        <v>4.403913758973399</v>
      </c>
      <c r="D183" s="66">
        <v>4.5</v>
      </c>
      <c r="E183" s="88">
        <v>3</v>
      </c>
      <c r="F183" s="88">
        <v>6</v>
      </c>
    </row>
    <row r="184" spans="1:6">
      <c r="A184" s="65">
        <v>44034</v>
      </c>
      <c r="B184" s="66">
        <v>4.6186999999999996</v>
      </c>
      <c r="C184" s="87">
        <v>4.6428864085541788</v>
      </c>
      <c r="D184" s="66">
        <v>4.5</v>
      </c>
      <c r="E184" s="88">
        <v>3</v>
      </c>
      <c r="F184" s="88">
        <v>6</v>
      </c>
    </row>
    <row r="185" spans="1:6">
      <c r="A185" s="65">
        <v>44041</v>
      </c>
      <c r="B185" s="66">
        <v>4.5968</v>
      </c>
      <c r="C185" s="87">
        <v>4.6185148060946712</v>
      </c>
      <c r="D185" s="66">
        <v>4.5</v>
      </c>
      <c r="E185" s="88">
        <v>3</v>
      </c>
      <c r="F185" s="88">
        <v>6</v>
      </c>
    </row>
    <row r="186" spans="1:6">
      <c r="A186" s="65">
        <v>44048</v>
      </c>
      <c r="B186" s="66">
        <v>4.5843999999999996</v>
      </c>
      <c r="C186" s="87">
        <v>4.5627335724088001</v>
      </c>
      <c r="D186" s="66">
        <v>4.5</v>
      </c>
      <c r="E186" s="88">
        <v>3</v>
      </c>
      <c r="F186" s="88">
        <v>6</v>
      </c>
    </row>
    <row r="187" spans="1:6">
      <c r="A187" s="65">
        <v>44055</v>
      </c>
      <c r="B187" s="66">
        <v>4.6215999999999999</v>
      </c>
      <c r="C187" s="87">
        <v>4.6003259326497306</v>
      </c>
      <c r="D187" s="66">
        <v>4.5</v>
      </c>
      <c r="E187" s="88">
        <v>3</v>
      </c>
      <c r="F187" s="88">
        <v>6</v>
      </c>
    </row>
    <row r="188" spans="1:6">
      <c r="A188" s="65">
        <v>44062</v>
      </c>
      <c r="B188" s="66">
        <v>4.5945</v>
      </c>
      <c r="C188" s="87">
        <v>4.6190329096674008</v>
      </c>
      <c r="D188" s="66">
        <v>4.5</v>
      </c>
      <c r="E188" s="88">
        <v>3</v>
      </c>
      <c r="F188" s="88">
        <v>6</v>
      </c>
    </row>
    <row r="189" spans="1:6">
      <c r="A189" s="65">
        <v>44069</v>
      </c>
      <c r="B189" s="66">
        <v>4.5896999999999997</v>
      </c>
      <c r="C189" s="87">
        <v>4.612938509941598</v>
      </c>
      <c r="D189" s="66">
        <v>4.5</v>
      </c>
      <c r="E189" s="88">
        <v>3</v>
      </c>
      <c r="F189" s="88">
        <v>6</v>
      </c>
    </row>
    <row r="190" spans="1:6">
      <c r="A190" s="65">
        <v>44076</v>
      </c>
      <c r="B190" s="66">
        <v>4.5949999999999998</v>
      </c>
      <c r="C190" s="87">
        <v>4.5688688602141587</v>
      </c>
      <c r="D190" s="66">
        <v>4.5</v>
      </c>
      <c r="E190" s="88">
        <v>3</v>
      </c>
      <c r="F190" s="88">
        <v>6</v>
      </c>
    </row>
    <row r="191" spans="1:6">
      <c r="A191" s="65">
        <v>44083</v>
      </c>
      <c r="B191" s="66">
        <v>4.5728999999999997</v>
      </c>
      <c r="C191" s="87">
        <v>4.5664460066339183</v>
      </c>
      <c r="D191" s="66">
        <v>4.5</v>
      </c>
      <c r="E191" s="88">
        <v>3</v>
      </c>
      <c r="F191" s="88">
        <v>6</v>
      </c>
    </row>
    <row r="192" spans="1:6">
      <c r="A192" s="65">
        <v>44090</v>
      </c>
      <c r="B192" s="66">
        <v>4.3284000000000002</v>
      </c>
      <c r="C192" s="87">
        <v>4.2097593573002516</v>
      </c>
      <c r="D192" s="66">
        <v>4.25</v>
      </c>
      <c r="E192" s="88">
        <v>2.75</v>
      </c>
      <c r="F192" s="88">
        <v>5.75</v>
      </c>
    </row>
    <row r="193" spans="1:6">
      <c r="A193" s="65">
        <v>44097</v>
      </c>
      <c r="B193" s="66">
        <v>4.3257000000000003</v>
      </c>
      <c r="C193" s="87">
        <v>4.3616011093810059</v>
      </c>
      <c r="D193" s="66">
        <v>4.25</v>
      </c>
      <c r="E193" s="88">
        <v>2.75</v>
      </c>
      <c r="F193" s="88">
        <v>5.75</v>
      </c>
    </row>
    <row r="194" spans="1:6">
      <c r="A194" s="65">
        <v>44104</v>
      </c>
      <c r="B194" s="66">
        <v>4.3662999999999998</v>
      </c>
      <c r="C194" s="87">
        <v>4.2911489061419577</v>
      </c>
      <c r="D194" s="66">
        <v>4.25</v>
      </c>
      <c r="E194" s="88">
        <v>2.75</v>
      </c>
      <c r="F194" s="88">
        <v>5.75</v>
      </c>
    </row>
    <row r="195" spans="1:6">
      <c r="A195" s="65">
        <v>44111</v>
      </c>
      <c r="B195" s="66">
        <v>4.3277000000000001</v>
      </c>
      <c r="C195" s="87">
        <v>4.3247328941561722</v>
      </c>
      <c r="D195" s="66">
        <v>4.25</v>
      </c>
      <c r="E195" s="88">
        <v>2.75</v>
      </c>
      <c r="F195" s="88">
        <v>5.75</v>
      </c>
    </row>
    <row r="196" spans="1:6">
      <c r="A196" s="65">
        <v>44118</v>
      </c>
      <c r="B196" s="66">
        <v>4.3193000000000001</v>
      </c>
      <c r="C196" s="87">
        <v>4.0809621390872879</v>
      </c>
      <c r="D196" s="66">
        <v>4.25</v>
      </c>
      <c r="E196" s="88">
        <v>2.75</v>
      </c>
      <c r="F196" s="88">
        <v>5.75</v>
      </c>
    </row>
    <row r="197" spans="1:6">
      <c r="A197" s="65">
        <v>44125</v>
      </c>
      <c r="B197" s="66">
        <v>4.3094999999999999</v>
      </c>
      <c r="C197" s="87">
        <v>4.3561106393289535</v>
      </c>
      <c r="D197" s="66">
        <v>4.25</v>
      </c>
      <c r="E197" s="88">
        <v>2.75</v>
      </c>
      <c r="F197" s="88">
        <v>5.75</v>
      </c>
    </row>
    <row r="198" spans="1:6">
      <c r="A198" s="65">
        <v>44132</v>
      </c>
      <c r="B198" s="66">
        <v>4.3129</v>
      </c>
      <c r="C198" s="87">
        <v>4.3346487573917605</v>
      </c>
      <c r="D198" s="66">
        <v>4.25</v>
      </c>
      <c r="E198" s="88">
        <v>2.75</v>
      </c>
      <c r="F198" s="88">
        <v>5.75</v>
      </c>
    </row>
    <row r="199" spans="1:6">
      <c r="A199" s="65">
        <v>44139</v>
      </c>
      <c r="B199" s="66">
        <v>4.3018000000000001</v>
      </c>
      <c r="C199" s="87">
        <v>4.3892896849110263</v>
      </c>
      <c r="D199" s="66">
        <v>4.25</v>
      </c>
      <c r="E199" s="88">
        <v>2.75</v>
      </c>
      <c r="F199" s="88">
        <v>5.75</v>
      </c>
    </row>
    <row r="200" spans="1:6">
      <c r="A200" s="65">
        <v>44146</v>
      </c>
      <c r="B200" s="66">
        <v>4.3018000000000001</v>
      </c>
      <c r="C200" s="87">
        <v>4.2164521830903956</v>
      </c>
      <c r="D200" s="66">
        <v>4.25</v>
      </c>
      <c r="E200" s="88">
        <v>2.75</v>
      </c>
      <c r="F200" s="88">
        <v>5.75</v>
      </c>
    </row>
    <row r="201" spans="1:6">
      <c r="A201" s="65">
        <v>44153</v>
      </c>
      <c r="B201" s="66">
        <v>4.3010000000000002</v>
      </c>
      <c r="C201" s="87">
        <v>4.326621475367463</v>
      </c>
      <c r="D201" s="66">
        <v>4.25</v>
      </c>
      <c r="E201" s="88">
        <v>2.75</v>
      </c>
      <c r="F201" s="88">
        <v>5.75</v>
      </c>
    </row>
    <row r="202" spans="1:6">
      <c r="A202" s="65">
        <v>44160</v>
      </c>
      <c r="B202" s="66">
        <v>4.3207000000000004</v>
      </c>
      <c r="C202" s="87">
        <v>4.3229679215176722</v>
      </c>
      <c r="D202" s="66">
        <v>4.25</v>
      </c>
      <c r="E202" s="88">
        <v>2.75</v>
      </c>
      <c r="F202" s="88">
        <v>5.75</v>
      </c>
    </row>
    <row r="203" spans="1:6">
      <c r="A203" s="65">
        <v>44167</v>
      </c>
      <c r="B203" s="66">
        <v>4.2930000000000001</v>
      </c>
      <c r="C203" s="87">
        <v>4.316035286591716</v>
      </c>
      <c r="D203" s="66">
        <v>4.25</v>
      </c>
      <c r="E203" s="88">
        <v>2.75</v>
      </c>
      <c r="F203" s="88">
        <v>5.75</v>
      </c>
    </row>
    <row r="204" spans="1:6">
      <c r="A204" s="65">
        <v>44174</v>
      </c>
      <c r="B204" s="66">
        <v>4.306</v>
      </c>
      <c r="C204" s="87">
        <v>4.28</v>
      </c>
      <c r="D204" s="66">
        <v>4.25</v>
      </c>
      <c r="E204" s="88">
        <v>2.75</v>
      </c>
      <c r="F204" s="88">
        <v>5.75</v>
      </c>
    </row>
    <row r="205" spans="1:6">
      <c r="A205" s="65">
        <v>44181</v>
      </c>
      <c r="B205" s="66">
        <v>5.4139999999999997</v>
      </c>
      <c r="C205" s="87">
        <v>5.4410350043820106</v>
      </c>
      <c r="D205" s="66">
        <v>5.25</v>
      </c>
      <c r="E205" s="88">
        <v>3.75</v>
      </c>
      <c r="F205" s="88">
        <v>6.75</v>
      </c>
    </row>
    <row r="206" spans="1:6">
      <c r="A206" s="65">
        <v>44188</v>
      </c>
      <c r="B206" s="66">
        <v>5.4524999999999997</v>
      </c>
      <c r="C206" s="87">
        <v>5.4671620190968238</v>
      </c>
      <c r="D206" s="66">
        <v>5.25</v>
      </c>
      <c r="E206" s="88">
        <v>3.75</v>
      </c>
      <c r="F206" s="88">
        <v>6.75</v>
      </c>
    </row>
    <row r="207" spans="1:6">
      <c r="A207" s="65">
        <v>44195</v>
      </c>
      <c r="B207" s="66">
        <v>5.5835999999999997</v>
      </c>
      <c r="C207" s="87">
        <v>5.549497161661411</v>
      </c>
      <c r="D207" s="66">
        <v>5.25</v>
      </c>
      <c r="E207" s="88">
        <v>3.75</v>
      </c>
      <c r="F207" s="88">
        <v>6.75</v>
      </c>
    </row>
    <row r="208" spans="1:6">
      <c r="A208" s="65">
        <v>44204</v>
      </c>
      <c r="B208" s="66">
        <v>5.4767000000000001</v>
      </c>
      <c r="C208" s="87">
        <v>5.4168161801892802</v>
      </c>
      <c r="D208" s="66">
        <v>5.25</v>
      </c>
      <c r="E208" s="88">
        <v>3.75</v>
      </c>
      <c r="F208" s="88">
        <v>6.75</v>
      </c>
    </row>
    <row r="209" spans="1:6">
      <c r="A209" s="65">
        <v>44209</v>
      </c>
      <c r="B209" s="66">
        <v>5.5444000000000004</v>
      </c>
      <c r="C209" s="87">
        <v>5.5594589038551812</v>
      </c>
      <c r="D209" s="66">
        <v>5.25</v>
      </c>
      <c r="E209" s="88">
        <v>3.75</v>
      </c>
      <c r="F209" s="88">
        <v>6.75</v>
      </c>
    </row>
    <row r="210" spans="1:6">
      <c r="A210" s="65">
        <v>44216</v>
      </c>
      <c r="B210" s="66">
        <v>5.4527999999999999</v>
      </c>
      <c r="C210" s="87">
        <v>5.4916286861656474</v>
      </c>
      <c r="D210" s="66">
        <v>5.25</v>
      </c>
      <c r="E210" s="88">
        <v>3.75</v>
      </c>
      <c r="F210" s="88">
        <v>6.75</v>
      </c>
    </row>
    <row r="211" spans="1:6">
      <c r="A211" s="65">
        <v>44223</v>
      </c>
      <c r="B211" s="66">
        <v>5.3888999999999996</v>
      </c>
      <c r="C211" s="87">
        <v>5.368214101429845</v>
      </c>
      <c r="D211" s="66">
        <v>5.25</v>
      </c>
      <c r="E211" s="88">
        <v>3.75</v>
      </c>
      <c r="F211" s="88">
        <v>6.75</v>
      </c>
    </row>
    <row r="212" spans="1:6">
      <c r="A212" s="65">
        <v>44230</v>
      </c>
      <c r="B212" s="66">
        <v>5.6105999999999998</v>
      </c>
      <c r="C212" s="87">
        <v>5.6158036259752953</v>
      </c>
      <c r="D212" s="66">
        <v>5.5</v>
      </c>
      <c r="E212" s="88">
        <v>4</v>
      </c>
      <c r="F212" s="88">
        <v>7</v>
      </c>
    </row>
    <row r="213" spans="1:6">
      <c r="A213" s="65">
        <v>44237</v>
      </c>
      <c r="B213" s="66">
        <v>5.609</v>
      </c>
      <c r="C213" s="87">
        <v>5.5132378866191143</v>
      </c>
      <c r="D213" s="66">
        <v>5.5</v>
      </c>
      <c r="E213" s="88">
        <v>4</v>
      </c>
      <c r="F213" s="88">
        <v>7</v>
      </c>
    </row>
    <row r="214" spans="1:6">
      <c r="A214" s="65">
        <v>44244</v>
      </c>
      <c r="B214" s="66">
        <v>5.6058000000000003</v>
      </c>
      <c r="C214" s="87">
        <v>5.6715907371046876</v>
      </c>
      <c r="D214" s="66">
        <v>5.5</v>
      </c>
      <c r="E214" s="88">
        <v>4</v>
      </c>
      <c r="F214" s="88">
        <v>7</v>
      </c>
    </row>
    <row r="215" spans="1:6">
      <c r="A215" s="65">
        <v>44251</v>
      </c>
      <c r="B215" s="66">
        <v>5.6135000000000002</v>
      </c>
      <c r="C215" s="87">
        <v>5.6136056903557252</v>
      </c>
      <c r="D215" s="66">
        <v>5.5</v>
      </c>
      <c r="E215" s="88">
        <v>4</v>
      </c>
      <c r="F215" s="88">
        <v>7</v>
      </c>
    </row>
    <row r="216" spans="1:6">
      <c r="A216" s="65">
        <v>44258</v>
      </c>
      <c r="B216" s="66">
        <v>5.6035000000000004</v>
      </c>
      <c r="C216" s="87">
        <v>5.6286686784298743</v>
      </c>
      <c r="D216" s="66">
        <v>5.5</v>
      </c>
      <c r="E216" s="88">
        <v>4</v>
      </c>
      <c r="F216" s="88">
        <v>7</v>
      </c>
    </row>
    <row r="217" spans="1:6">
      <c r="A217" s="65">
        <v>44265</v>
      </c>
      <c r="B217" s="66">
        <v>5.6120999999999999</v>
      </c>
      <c r="C217" s="87">
        <v>5.618704581948581</v>
      </c>
      <c r="D217" s="66">
        <v>5.5</v>
      </c>
      <c r="E217" s="88">
        <v>4</v>
      </c>
      <c r="F217" s="88">
        <v>7</v>
      </c>
    </row>
    <row r="218" spans="1:6">
      <c r="A218" s="65">
        <v>44272</v>
      </c>
      <c r="B218" s="66">
        <v>5.6254999999999997</v>
      </c>
      <c r="C218" s="87">
        <v>5.4232775375525293</v>
      </c>
      <c r="D218" s="66">
        <v>5.5</v>
      </c>
      <c r="E218" s="88">
        <v>4</v>
      </c>
      <c r="F218" s="88">
        <v>7</v>
      </c>
    </row>
    <row r="219" spans="1:6">
      <c r="A219" s="65">
        <v>44279</v>
      </c>
      <c r="B219" s="66">
        <v>5.5968999999999998</v>
      </c>
      <c r="C219" s="87">
        <v>5.6791322403481566</v>
      </c>
      <c r="D219" s="66">
        <v>5.5</v>
      </c>
      <c r="E219" s="88">
        <v>4</v>
      </c>
      <c r="F219" s="88">
        <v>7</v>
      </c>
    </row>
    <row r="220" spans="1:6" ht="15.75" customHeight="1">
      <c r="A220" s="65">
        <v>44286</v>
      </c>
      <c r="B220" s="66">
        <v>5.6435724770642199</v>
      </c>
      <c r="C220" s="87">
        <v>5.6726330602870814</v>
      </c>
      <c r="D220" s="66">
        <v>5.5</v>
      </c>
      <c r="E220" s="88">
        <v>4</v>
      </c>
      <c r="F220" s="88">
        <v>7</v>
      </c>
    </row>
    <row r="221" spans="1:6" hidden="1">
      <c r="A221" s="113">
        <v>44293</v>
      </c>
      <c r="B221" s="114">
        <v>5.5875000000000004</v>
      </c>
      <c r="C221" s="115">
        <v>5.6258424066919721</v>
      </c>
      <c r="D221" s="114">
        <v>5.5</v>
      </c>
      <c r="E221" s="116">
        <v>4</v>
      </c>
      <c r="F221" s="116">
        <v>7</v>
      </c>
    </row>
    <row r="222" spans="1:6" ht="15.75" customHeight="1">
      <c r="A222" s="65">
        <v>44300</v>
      </c>
      <c r="B222" s="66">
        <v>5.6128999999999998</v>
      </c>
      <c r="C222" s="87">
        <v>5.2701892753044604</v>
      </c>
      <c r="D222" s="66">
        <v>5.5</v>
      </c>
      <c r="E222" s="88">
        <v>4</v>
      </c>
      <c r="F222" s="88">
        <v>7</v>
      </c>
    </row>
    <row r="223" spans="1:6" ht="15.75" customHeight="1">
      <c r="A223" s="65">
        <v>44307</v>
      </c>
      <c r="B223" s="66">
        <v>5.6363000000000003</v>
      </c>
      <c r="C223" s="87">
        <v>5.6</v>
      </c>
      <c r="D223" s="66">
        <v>5.5</v>
      </c>
      <c r="E223" s="88">
        <v>4</v>
      </c>
      <c r="F223" s="88">
        <v>7</v>
      </c>
    </row>
    <row r="224" spans="1:6" ht="15.75" customHeight="1">
      <c r="A224" s="65">
        <v>44314</v>
      </c>
      <c r="B224" s="66">
        <v>5.8842891891891895</v>
      </c>
      <c r="C224" s="87">
        <v>6.0817786190601542</v>
      </c>
      <c r="D224" s="66">
        <v>5.5</v>
      </c>
      <c r="E224" s="88">
        <v>4</v>
      </c>
      <c r="F224" s="88">
        <v>7</v>
      </c>
    </row>
    <row r="225" spans="1:6" ht="15.75" customHeight="1">
      <c r="A225" s="65">
        <v>44321</v>
      </c>
      <c r="B225" s="66">
        <v>6.5331000000000001</v>
      </c>
      <c r="C225" s="87">
        <v>6.5580160013073954</v>
      </c>
      <c r="D225" s="66">
        <v>6</v>
      </c>
      <c r="E225" s="88">
        <v>4.5</v>
      </c>
      <c r="F225" s="88">
        <v>7.5</v>
      </c>
    </row>
    <row r="226" spans="1:6" ht="15.75" customHeight="1">
      <c r="A226" s="65">
        <v>44328</v>
      </c>
      <c r="B226" s="66">
        <v>6.6927274905422447</v>
      </c>
      <c r="C226" s="87">
        <v>6.5845253072049292</v>
      </c>
      <c r="D226" s="66">
        <v>6</v>
      </c>
      <c r="E226" s="88">
        <v>4.5</v>
      </c>
      <c r="F226" s="88">
        <v>7.5</v>
      </c>
    </row>
    <row r="227" spans="1:6" ht="15.75" customHeight="1">
      <c r="A227" s="65">
        <v>44335</v>
      </c>
      <c r="B227" s="66">
        <v>6.8192000000000004</v>
      </c>
      <c r="C227" s="87">
        <v>6.8552832663412318</v>
      </c>
      <c r="D227" s="66">
        <v>6</v>
      </c>
      <c r="E227" s="88">
        <v>4.5</v>
      </c>
      <c r="F227" s="88">
        <v>7.5</v>
      </c>
    </row>
    <row r="228" spans="1:6" ht="15.75" customHeight="1">
      <c r="A228" s="65">
        <v>44342</v>
      </c>
      <c r="B228" s="66">
        <v>6.7970032258064519</v>
      </c>
      <c r="C228" s="87">
        <v>6.9915832132603315</v>
      </c>
      <c r="D228" s="66">
        <v>6</v>
      </c>
      <c r="E228" s="88">
        <v>4.5</v>
      </c>
      <c r="F228" s="88">
        <v>7.5</v>
      </c>
    </row>
    <row r="229" spans="1:6" ht="15.75" customHeight="1">
      <c r="A229" s="65">
        <v>44349</v>
      </c>
      <c r="B229" s="66">
        <v>6.7149999999999999</v>
      </c>
      <c r="C229" s="87">
        <v>7.0000000000000009</v>
      </c>
      <c r="D229" s="66">
        <v>6</v>
      </c>
      <c r="E229" s="88">
        <v>4.5</v>
      </c>
      <c r="F229" s="88">
        <v>7.5</v>
      </c>
    </row>
    <row r="230" spans="1:6" ht="15.75" customHeight="1">
      <c r="A230" s="65">
        <v>44356</v>
      </c>
      <c r="B230" s="66">
        <v>6.5175999999999998</v>
      </c>
      <c r="C230" s="87">
        <v>6.0393030242425993</v>
      </c>
      <c r="D230" s="66">
        <v>6</v>
      </c>
      <c r="E230" s="88">
        <v>4.5</v>
      </c>
      <c r="F230" s="88">
        <v>7.5</v>
      </c>
    </row>
    <row r="231" spans="1:6" ht="15.75" customHeight="1">
      <c r="A231" s="65">
        <v>44363</v>
      </c>
      <c r="B231" s="66">
        <v>6.9901</v>
      </c>
      <c r="C231" s="87"/>
      <c r="D231" s="66">
        <v>6.5</v>
      </c>
      <c r="E231" s="88">
        <v>5</v>
      </c>
      <c r="F231" s="88">
        <v>8</v>
      </c>
    </row>
    <row r="232" spans="1:6" ht="15.75" customHeight="1">
      <c r="A232" s="65">
        <v>44370</v>
      </c>
      <c r="B232" s="66">
        <v>6.8855000000000004</v>
      </c>
      <c r="C232" s="87"/>
      <c r="D232" s="66">
        <v>6.5</v>
      </c>
      <c r="E232" s="88">
        <v>5</v>
      </c>
      <c r="F232" s="88">
        <v>8</v>
      </c>
    </row>
    <row r="233" spans="1:6" ht="15.75" customHeight="1">
      <c r="A233" s="65">
        <v>44377</v>
      </c>
      <c r="B233" s="66">
        <v>7.1645000000000003</v>
      </c>
      <c r="C233" s="87">
        <v>6.7</v>
      </c>
      <c r="D233" s="66">
        <v>6.5</v>
      </c>
      <c r="E233" s="88">
        <v>5</v>
      </c>
      <c r="F233" s="88">
        <v>8</v>
      </c>
    </row>
    <row r="234" spans="1:6" ht="15.75" customHeight="1">
      <c r="A234" s="65">
        <v>44384</v>
      </c>
      <c r="B234" s="66">
        <v>6.9141000000000004</v>
      </c>
      <c r="C234" s="87">
        <v>6.5</v>
      </c>
      <c r="D234" s="66">
        <v>6.5</v>
      </c>
      <c r="E234" s="88">
        <v>5</v>
      </c>
      <c r="F234" s="88">
        <v>8</v>
      </c>
    </row>
    <row r="235" spans="1:6" ht="15.75" customHeight="1">
      <c r="A235" s="65">
        <v>44391</v>
      </c>
      <c r="B235" s="66">
        <v>6.8966000000000003</v>
      </c>
      <c r="C235" s="87">
        <v>6.9794642857142861</v>
      </c>
      <c r="D235" s="66">
        <v>6.5</v>
      </c>
      <c r="E235" s="88">
        <v>5</v>
      </c>
      <c r="F235" s="88">
        <v>8</v>
      </c>
    </row>
    <row r="236" spans="1:6" ht="15.75" customHeight="1">
      <c r="A236" s="65">
        <v>44398</v>
      </c>
      <c r="B236" s="66">
        <v>6.9466000000000001</v>
      </c>
      <c r="C236" s="87">
        <v>7.2499999999999991</v>
      </c>
      <c r="D236" s="66">
        <v>6.5</v>
      </c>
      <c r="E236" s="88">
        <v>5</v>
      </c>
      <c r="F236" s="88">
        <v>8</v>
      </c>
    </row>
    <row r="237" spans="1:6" ht="15.75" customHeight="1">
      <c r="A237" s="65">
        <v>44405</v>
      </c>
      <c r="B237" s="66">
        <v>7.0122</v>
      </c>
      <c r="C237" s="87">
        <v>7.1544543429844083</v>
      </c>
      <c r="D237" s="66">
        <v>6.5</v>
      </c>
      <c r="E237" s="88">
        <v>5</v>
      </c>
      <c r="F237" s="88">
        <v>8</v>
      </c>
    </row>
    <row r="238" spans="1:6" ht="15.75" customHeight="1">
      <c r="A238" s="65">
        <v>44412</v>
      </c>
      <c r="B238" s="66">
        <v>7.3554000000000004</v>
      </c>
      <c r="C238" s="87"/>
      <c r="D238" s="66">
        <v>7</v>
      </c>
      <c r="E238" s="88">
        <v>5.5</v>
      </c>
      <c r="F238" s="88">
        <v>8.5</v>
      </c>
    </row>
    <row r="239" spans="1:6" ht="15.75" customHeight="1">
      <c r="A239" s="65">
        <v>44419</v>
      </c>
      <c r="B239" s="66">
        <v>7.3535000000000004</v>
      </c>
      <c r="C239" s="87">
        <v>7.1047661870503598</v>
      </c>
      <c r="D239" s="66">
        <v>7</v>
      </c>
      <c r="E239" s="88">
        <v>5.5</v>
      </c>
      <c r="F239" s="88">
        <v>8.5</v>
      </c>
    </row>
    <row r="240" spans="1:6" ht="15.75" customHeight="1">
      <c r="A240" s="65">
        <v>44426</v>
      </c>
      <c r="B240" s="66">
        <v>7.28</v>
      </c>
      <c r="C240" s="87"/>
      <c r="D240" s="66">
        <v>7</v>
      </c>
      <c r="E240" s="88">
        <v>5.5</v>
      </c>
      <c r="F240" s="88">
        <v>8.5</v>
      </c>
    </row>
    <row r="241" spans="1:6" ht="15.75" customHeight="1">
      <c r="A241" s="65">
        <v>44433</v>
      </c>
      <c r="B241" s="66">
        <v>7.3630000000000004</v>
      </c>
      <c r="C241" s="87">
        <v>7.2260841998478318</v>
      </c>
      <c r="D241" s="66">
        <v>7</v>
      </c>
      <c r="E241" s="88">
        <v>5.5</v>
      </c>
      <c r="F241" s="88">
        <v>8.5</v>
      </c>
    </row>
    <row r="242" spans="1:6" ht="15.75" customHeight="1">
      <c r="A242" s="65">
        <v>44440</v>
      </c>
      <c r="B242" s="66">
        <v>7.4103000000000003</v>
      </c>
      <c r="C242" s="87">
        <v>7.25</v>
      </c>
      <c r="D242" s="66">
        <v>7</v>
      </c>
      <c r="E242" s="88">
        <v>5.5</v>
      </c>
      <c r="F242" s="88">
        <v>8.5</v>
      </c>
    </row>
    <row r="243" spans="1:6" ht="15.75" customHeight="1">
      <c r="A243" s="65">
        <v>44447</v>
      </c>
      <c r="B243" s="66">
        <v>7.2805</v>
      </c>
      <c r="C243" s="87">
        <v>7.4</v>
      </c>
      <c r="D243" s="66">
        <v>7</v>
      </c>
      <c r="E243" s="88">
        <v>5.5</v>
      </c>
      <c r="F243" s="88">
        <v>8.5</v>
      </c>
    </row>
    <row r="244" spans="1:6" ht="15.75" customHeight="1">
      <c r="A244" s="65">
        <v>44454</v>
      </c>
      <c r="B244" s="66">
        <v>7.5259999999999998</v>
      </c>
      <c r="C244" s="87">
        <v>6.8835101978089268</v>
      </c>
      <c r="D244" s="66">
        <v>7.25</v>
      </c>
      <c r="E244" s="88">
        <v>5.75</v>
      </c>
      <c r="F244" s="88">
        <v>8.75</v>
      </c>
    </row>
    <row r="245" spans="1:6" ht="15.75" customHeight="1">
      <c r="A245" s="65">
        <v>44461</v>
      </c>
      <c r="B245" s="66">
        <v>7.5583</v>
      </c>
      <c r="C245" s="87"/>
      <c r="D245" s="66">
        <v>7.25</v>
      </c>
      <c r="E245" s="88">
        <v>5.75</v>
      </c>
      <c r="F245" s="88">
        <v>8.75</v>
      </c>
    </row>
    <row r="246" spans="1:6" ht="15.75" customHeight="1">
      <c r="A246" s="65">
        <v>44468</v>
      </c>
      <c r="B246" s="66">
        <v>7.6387999999999998</v>
      </c>
      <c r="C246" s="87"/>
      <c r="D246" s="66">
        <v>7.25</v>
      </c>
      <c r="E246" s="88">
        <v>5.75</v>
      </c>
      <c r="F246" s="88">
        <v>8.75</v>
      </c>
    </row>
    <row r="247" spans="1:6" ht="15.75" customHeight="1">
      <c r="A247" s="65">
        <v>44475</v>
      </c>
      <c r="B247" s="66">
        <v>7.6393000000000004</v>
      </c>
      <c r="C247" s="87">
        <v>7.8352686794470117</v>
      </c>
      <c r="D247" s="66">
        <v>7.25</v>
      </c>
      <c r="E247" s="88">
        <v>5.75</v>
      </c>
      <c r="F247" s="88">
        <v>8.75</v>
      </c>
    </row>
    <row r="248" spans="1:6" ht="15.75" customHeight="1">
      <c r="A248" s="65">
        <v>44482</v>
      </c>
      <c r="B248" s="66">
        <v>7.5929000000000002</v>
      </c>
      <c r="C248" s="87"/>
      <c r="D248" s="66">
        <v>7.25</v>
      </c>
      <c r="E248" s="88">
        <v>5.75</v>
      </c>
      <c r="F248" s="88">
        <v>8.75</v>
      </c>
    </row>
    <row r="249" spans="1:6" ht="15.75" customHeight="1">
      <c r="A249" s="65">
        <v>44489</v>
      </c>
      <c r="B249" s="66">
        <v>7.4794</v>
      </c>
      <c r="C249" s="87"/>
      <c r="D249" s="66">
        <v>7.25</v>
      </c>
      <c r="E249" s="88">
        <v>5.75</v>
      </c>
      <c r="F249" s="88">
        <v>8.75</v>
      </c>
    </row>
    <row r="250" spans="1:6" ht="15.75" customHeight="1">
      <c r="A250" s="65">
        <v>44496</v>
      </c>
      <c r="B250" s="66">
        <v>7.4518000000000004</v>
      </c>
      <c r="C250" s="87"/>
      <c r="D250" s="66">
        <v>7.25</v>
      </c>
      <c r="E250" s="88">
        <v>5.75</v>
      </c>
      <c r="F250" s="88">
        <v>8.75</v>
      </c>
    </row>
    <row r="251" spans="1:6" ht="15.75" customHeight="1">
      <c r="A251" s="65">
        <v>44503</v>
      </c>
      <c r="B251" s="66">
        <v>7.3936000000000002</v>
      </c>
      <c r="C251" s="87">
        <v>7.5</v>
      </c>
      <c r="D251" s="66">
        <v>7.25</v>
      </c>
      <c r="E251" s="88">
        <v>5.75</v>
      </c>
      <c r="F251" s="88">
        <v>8.75</v>
      </c>
    </row>
    <row r="252" spans="1:6" ht="15.75" customHeight="1">
      <c r="A252" s="65">
        <v>44510</v>
      </c>
      <c r="B252" s="66">
        <v>7.5096999999999996</v>
      </c>
      <c r="C252" s="87">
        <v>6.6094886128507158</v>
      </c>
      <c r="D252" s="66">
        <v>7.25</v>
      </c>
      <c r="E252" s="88">
        <v>5.75</v>
      </c>
      <c r="F252" s="88">
        <v>8.75</v>
      </c>
    </row>
    <row r="253" spans="1:6" ht="15.75" customHeight="1">
      <c r="A253" s="65">
        <v>44517</v>
      </c>
      <c r="B253" s="66">
        <v>7.5271999999999997</v>
      </c>
      <c r="C253" s="87">
        <v>7.5</v>
      </c>
      <c r="D253" s="66">
        <v>7.25</v>
      </c>
      <c r="E253" s="88">
        <v>5.75</v>
      </c>
      <c r="F253" s="88">
        <v>8.75</v>
      </c>
    </row>
    <row r="254" spans="1:6" ht="15.75" customHeight="1">
      <c r="A254" s="65">
        <v>44524</v>
      </c>
      <c r="B254" s="66">
        <v>7.4497999999999998</v>
      </c>
      <c r="C254" s="87"/>
      <c r="D254" s="66">
        <v>7.25</v>
      </c>
      <c r="E254" s="88">
        <v>5.75</v>
      </c>
      <c r="F254" s="88">
        <v>8.75</v>
      </c>
    </row>
    <row r="255" spans="1:6" ht="15.75" customHeight="1">
      <c r="A255" s="65">
        <v>44531</v>
      </c>
      <c r="B255" s="66">
        <v>7.3887999999999998</v>
      </c>
      <c r="C255" s="87">
        <v>7.4249310890223494</v>
      </c>
      <c r="D255" s="66">
        <v>7.25</v>
      </c>
      <c r="E255" s="88">
        <v>5.75</v>
      </c>
      <c r="F255" s="88">
        <v>8.75</v>
      </c>
    </row>
    <row r="256" spans="1:6" ht="15.75" customHeight="1">
      <c r="A256" s="65">
        <v>44538</v>
      </c>
      <c r="B256" s="66">
        <v>7.3455000000000004</v>
      </c>
      <c r="C256" s="87">
        <v>7.3374854785059505</v>
      </c>
      <c r="D256" s="66">
        <v>7.25</v>
      </c>
      <c r="E256" s="88">
        <v>5.75</v>
      </c>
      <c r="F256" s="88">
        <v>8.75</v>
      </c>
    </row>
    <row r="257" spans="1:6" ht="15.75" customHeight="1">
      <c r="A257" s="65">
        <v>44545</v>
      </c>
      <c r="B257" s="66">
        <v>7.9104000000000001</v>
      </c>
      <c r="C257" s="87">
        <v>7.0138665473931674</v>
      </c>
      <c r="D257" s="66">
        <v>7.75</v>
      </c>
      <c r="E257" s="88">
        <v>6.25</v>
      </c>
      <c r="F257" s="88">
        <v>9.25</v>
      </c>
    </row>
    <row r="258" spans="1:6" ht="15.75" customHeight="1">
      <c r="A258" s="65">
        <v>44552</v>
      </c>
      <c r="B258" s="66">
        <v>7.9067999999999996</v>
      </c>
      <c r="C258" s="87">
        <v>8.0500000000000007</v>
      </c>
      <c r="D258" s="66">
        <v>7.75</v>
      </c>
      <c r="E258" s="88">
        <v>6.25</v>
      </c>
      <c r="F258" s="88">
        <v>9.25</v>
      </c>
    </row>
    <row r="259" spans="1:6" ht="15.75" customHeight="1">
      <c r="A259" s="65">
        <v>44559</v>
      </c>
      <c r="B259" s="66">
        <v>8.0508000000000006</v>
      </c>
      <c r="C259" s="87">
        <v>8.1</v>
      </c>
      <c r="D259" s="66">
        <v>7.75</v>
      </c>
      <c r="E259" s="88">
        <v>6.25</v>
      </c>
      <c r="F259" s="88">
        <v>9.25</v>
      </c>
    </row>
    <row r="260" spans="1:6" ht="15.75" customHeight="1">
      <c r="A260" s="65">
        <v>44566</v>
      </c>
      <c r="B260" s="66">
        <v>7.8479000000000001</v>
      </c>
      <c r="C260" s="87">
        <v>7.8158995964278954</v>
      </c>
      <c r="D260" s="66">
        <v>7.75</v>
      </c>
      <c r="E260" s="88">
        <v>6.25</v>
      </c>
      <c r="F260" s="88">
        <v>9.25</v>
      </c>
    </row>
    <row r="261" spans="1:6" ht="15.75" customHeight="1">
      <c r="A261" s="65">
        <v>44573</v>
      </c>
      <c r="B261" s="66">
        <v>7.8963000000000001</v>
      </c>
      <c r="C261" s="87">
        <v>7.1663807286947918</v>
      </c>
      <c r="D261" s="66">
        <v>7.75</v>
      </c>
      <c r="E261" s="88">
        <v>6.25</v>
      </c>
      <c r="F261" s="88">
        <v>9.25</v>
      </c>
    </row>
    <row r="262" spans="1:6" ht="15.75" customHeight="1">
      <c r="A262" s="65">
        <v>44580</v>
      </c>
      <c r="B262" s="66">
        <v>7.9100999999999999</v>
      </c>
      <c r="C262" s="87">
        <v>7.8406291501172927</v>
      </c>
      <c r="D262" s="66">
        <v>7.75</v>
      </c>
      <c r="E262" s="88">
        <v>6.25</v>
      </c>
      <c r="F262" s="88">
        <v>9.25</v>
      </c>
    </row>
    <row r="263" spans="1:6" ht="15.75" customHeight="1">
      <c r="A263" s="65">
        <v>44587</v>
      </c>
      <c r="B263" s="66">
        <v>7.9347000000000003</v>
      </c>
      <c r="C263" s="87">
        <v>7.8</v>
      </c>
      <c r="D263" s="66">
        <v>7.75</v>
      </c>
      <c r="E263" s="88">
        <v>6.25</v>
      </c>
      <c r="F263" s="88">
        <v>9.25</v>
      </c>
    </row>
    <row r="264" spans="1:6" ht="15.75" customHeight="1">
      <c r="A264" s="65">
        <v>44594</v>
      </c>
      <c r="B264" s="66">
        <v>8.1336999999999993</v>
      </c>
      <c r="C264" s="87">
        <v>8.0837480242023165</v>
      </c>
      <c r="D264" s="66">
        <v>8</v>
      </c>
      <c r="E264" s="88">
        <v>6.5</v>
      </c>
      <c r="F264" s="88">
        <v>9.5</v>
      </c>
    </row>
    <row r="265" spans="1:6" ht="15.75" customHeight="1">
      <c r="A265" s="65">
        <v>44601</v>
      </c>
      <c r="B265" s="66">
        <v>8.1989000000000001</v>
      </c>
      <c r="C265" s="87">
        <v>8.2883165095382196</v>
      </c>
      <c r="D265" s="66">
        <v>8</v>
      </c>
      <c r="E265" s="88">
        <v>6.5</v>
      </c>
      <c r="F265" s="88">
        <v>9.5</v>
      </c>
    </row>
    <row r="266" spans="1:6" ht="15.75" customHeight="1">
      <c r="A266" s="65">
        <v>44608</v>
      </c>
      <c r="B266" s="66">
        <v>8.2151999999999994</v>
      </c>
      <c r="C266" s="87">
        <v>8.1007325545798157</v>
      </c>
      <c r="D266" s="66">
        <v>8</v>
      </c>
      <c r="E266" s="88">
        <v>6.5</v>
      </c>
      <c r="F266" s="88">
        <v>9.5</v>
      </c>
    </row>
    <row r="267" spans="1:6" ht="15.75" customHeight="1">
      <c r="A267" s="65">
        <v>44615</v>
      </c>
      <c r="B267" s="66">
        <v>8.2270000000000003</v>
      </c>
      <c r="C267" s="87">
        <v>8.0500000000000007</v>
      </c>
      <c r="D267" s="66">
        <v>8</v>
      </c>
      <c r="E267" s="88">
        <v>6.5</v>
      </c>
      <c r="F267" s="88">
        <v>9.5</v>
      </c>
    </row>
    <row r="268" spans="1:6" ht="15.75" customHeight="1">
      <c r="A268" s="65">
        <v>44622</v>
      </c>
      <c r="B268" s="66">
        <v>8.2522000000000002</v>
      </c>
      <c r="C268" s="87">
        <v>8.4</v>
      </c>
      <c r="D268" s="66">
        <v>8</v>
      </c>
      <c r="E268" s="88">
        <v>6.5</v>
      </c>
      <c r="F268" s="88">
        <v>9.5</v>
      </c>
    </row>
    <row r="269" spans="1:6" ht="15.75" customHeight="1">
      <c r="A269" s="65">
        <v>44629</v>
      </c>
      <c r="B269" s="66">
        <v>8.1519999999999992</v>
      </c>
      <c r="C269" s="87">
        <v>8.25</v>
      </c>
      <c r="D269" s="66">
        <v>8</v>
      </c>
      <c r="E269" s="88">
        <v>6.5</v>
      </c>
      <c r="F269" s="88">
        <v>9.5</v>
      </c>
    </row>
    <row r="270" spans="1:6" ht="15.75" customHeight="1">
      <c r="A270" s="65">
        <v>44636</v>
      </c>
      <c r="B270" s="66">
        <v>9.4639000000000006</v>
      </c>
      <c r="C270" s="87">
        <v>7.8514772174570808</v>
      </c>
      <c r="D270" s="66">
        <v>9.25</v>
      </c>
      <c r="E270" s="88">
        <v>7.75</v>
      </c>
      <c r="F270" s="88">
        <v>10.75</v>
      </c>
    </row>
    <row r="271" spans="1:6" ht="15.75" customHeight="1">
      <c r="A271" s="65">
        <v>44643</v>
      </c>
      <c r="B271" s="66">
        <v>9.4344000000000001</v>
      </c>
      <c r="C271" s="87">
        <v>9.2902326654007048</v>
      </c>
      <c r="D271" s="66">
        <v>9.25</v>
      </c>
      <c r="E271" s="88">
        <v>7.75</v>
      </c>
      <c r="F271" s="88">
        <v>10.75</v>
      </c>
    </row>
    <row r="272" spans="1:6" ht="15.75" customHeight="1">
      <c r="A272" s="65">
        <v>44650</v>
      </c>
      <c r="B272" s="66">
        <v>9.4707000000000008</v>
      </c>
      <c r="C272" s="87">
        <v>9.4</v>
      </c>
      <c r="D272" s="66">
        <v>9.25</v>
      </c>
      <c r="E272" s="88">
        <v>7.75</v>
      </c>
      <c r="F272" s="88">
        <v>10.75</v>
      </c>
    </row>
    <row r="273" spans="1:6" ht="15.75" customHeight="1">
      <c r="A273" s="65">
        <v>44657</v>
      </c>
      <c r="B273" s="66">
        <v>9.3519000000000005</v>
      </c>
      <c r="C273" s="87">
        <v>9.3737395048932317</v>
      </c>
      <c r="D273" s="66">
        <v>9.25</v>
      </c>
      <c r="E273" s="88">
        <v>7.75</v>
      </c>
      <c r="F273" s="88">
        <v>10.75</v>
      </c>
    </row>
    <row r="274" spans="1:6" ht="15.75" customHeight="1">
      <c r="A274" s="65">
        <v>44664</v>
      </c>
      <c r="B274" s="66">
        <v>9.4506999999999994</v>
      </c>
      <c r="C274" s="87">
        <v>9.4067559861286583</v>
      </c>
      <c r="D274" s="66">
        <v>9.25</v>
      </c>
      <c r="E274" s="88">
        <v>7.75</v>
      </c>
      <c r="F274" s="88">
        <v>10.75</v>
      </c>
    </row>
    <row r="275" spans="1:6" ht="15.75" customHeight="1">
      <c r="A275" s="65">
        <v>44671</v>
      </c>
      <c r="B275" s="66">
        <v>9.4849999999999994</v>
      </c>
      <c r="C275" s="87">
        <v>9.4355524078555089</v>
      </c>
      <c r="D275" s="66">
        <v>9.25</v>
      </c>
      <c r="E275" s="88">
        <v>7.75</v>
      </c>
      <c r="F275" s="88">
        <v>10.75</v>
      </c>
    </row>
    <row r="276" spans="1:6" ht="15.75" customHeight="1">
      <c r="A276" s="65">
        <v>44678</v>
      </c>
      <c r="B276" s="66">
        <v>9.5174000000000003</v>
      </c>
      <c r="C276" s="87">
        <v>9.577107454631701</v>
      </c>
      <c r="D276" s="66">
        <v>9.25</v>
      </c>
      <c r="E276" s="88">
        <v>7.75</v>
      </c>
      <c r="F276" s="88">
        <v>10.75</v>
      </c>
    </row>
    <row r="277" spans="1:6" ht="15.75" customHeight="1">
      <c r="A277" s="65">
        <v>44685</v>
      </c>
      <c r="B277" s="66">
        <v>9.3901000000000003</v>
      </c>
      <c r="C277" s="87">
        <v>9.5504358550961044</v>
      </c>
      <c r="D277" s="66">
        <v>9.25</v>
      </c>
      <c r="E277" s="88">
        <v>7.75</v>
      </c>
      <c r="F277" s="88">
        <v>10.75</v>
      </c>
    </row>
    <row r="278" spans="1:6" ht="15.75" customHeight="1">
      <c r="A278" s="65">
        <v>44692</v>
      </c>
      <c r="B278" s="66">
        <v>9.5068000000000001</v>
      </c>
      <c r="C278" s="87">
        <v>9.4655531619787947</v>
      </c>
      <c r="D278" s="66">
        <v>9.25</v>
      </c>
      <c r="E278" s="88">
        <v>7.75</v>
      </c>
      <c r="F278" s="88">
        <v>10.75</v>
      </c>
    </row>
    <row r="279" spans="1:6" ht="15.75" customHeight="1">
      <c r="A279" s="65">
        <v>44699</v>
      </c>
      <c r="B279" s="66">
        <v>9.5243000000000002</v>
      </c>
      <c r="C279" s="87">
        <v>9.5243000000000002</v>
      </c>
      <c r="D279" s="66">
        <v>9.25</v>
      </c>
      <c r="E279" s="88">
        <v>7.75</v>
      </c>
      <c r="F279" s="88">
        <v>10.75</v>
      </c>
    </row>
    <row r="280" spans="1:6" ht="15.75" customHeight="1">
      <c r="A280" s="65">
        <v>44706</v>
      </c>
      <c r="B280" s="66">
        <v>9.5566999999999993</v>
      </c>
      <c r="C280" s="87">
        <v>9.7959413032217579</v>
      </c>
      <c r="D280" s="66">
        <v>9.25</v>
      </c>
      <c r="E280" s="88">
        <v>7.75</v>
      </c>
      <c r="F280" s="88">
        <v>10.75</v>
      </c>
    </row>
    <row r="281" spans="1:6" ht="15.75" customHeight="1">
      <c r="A281" s="65">
        <v>44713</v>
      </c>
      <c r="B281" s="66">
        <v>9.5515000000000008</v>
      </c>
      <c r="C281" s="87">
        <v>9.551499999999999</v>
      </c>
      <c r="D281" s="66">
        <v>9.25</v>
      </c>
      <c r="E281" s="88">
        <v>7.75</v>
      </c>
      <c r="F281" s="88">
        <v>10.75</v>
      </c>
    </row>
    <row r="282" spans="1:6" ht="15.75" customHeight="1">
      <c r="A282" s="65">
        <v>44720</v>
      </c>
      <c r="B282" s="66">
        <v>9.5409000000000006</v>
      </c>
      <c r="C282" s="87">
        <v>9.5526858328867892</v>
      </c>
      <c r="D282" s="66">
        <v>9.25</v>
      </c>
      <c r="E282" s="88">
        <v>7.75</v>
      </c>
      <c r="F282" s="88">
        <v>10.75</v>
      </c>
    </row>
    <row r="283" spans="1:6" ht="15.75" customHeight="1">
      <c r="A283" s="65">
        <v>44727</v>
      </c>
      <c r="B283" s="66">
        <v>9.5265000000000004</v>
      </c>
      <c r="C283" s="87">
        <v>9.1621559431558701</v>
      </c>
      <c r="D283" s="66">
        <v>9.25</v>
      </c>
      <c r="E283" s="88">
        <v>7.75</v>
      </c>
      <c r="F283" s="88">
        <v>10.75</v>
      </c>
    </row>
    <row r="284" spans="1:6" ht="15.75" customHeight="1">
      <c r="A284" s="65">
        <v>44734</v>
      </c>
      <c r="B284" s="66">
        <v>9.5509000000000004</v>
      </c>
      <c r="C284" s="87">
        <v>9.5509000000000004</v>
      </c>
      <c r="D284" s="66">
        <v>9.25</v>
      </c>
      <c r="E284" s="88">
        <v>7.75</v>
      </c>
      <c r="F284" s="88">
        <v>10.75</v>
      </c>
    </row>
    <row r="285" spans="1:6" ht="15.75" customHeight="1">
      <c r="A285" s="65">
        <v>44741</v>
      </c>
      <c r="B285" s="66">
        <v>9.6165000000000003</v>
      </c>
      <c r="C285" s="87">
        <v>9.6165000000000003</v>
      </c>
      <c r="D285" s="66">
        <v>9.25</v>
      </c>
      <c r="E285" s="88">
        <v>7.75</v>
      </c>
      <c r="F285" s="88">
        <v>10.75</v>
      </c>
    </row>
    <row r="286" spans="1:6" ht="15.75" customHeight="1">
      <c r="A286" s="65">
        <v>44748</v>
      </c>
      <c r="B286" s="66">
        <v>9.4428999999999998</v>
      </c>
      <c r="C286" s="87">
        <v>9.5776036545219938</v>
      </c>
      <c r="D286" s="66">
        <v>9.25</v>
      </c>
      <c r="E286" s="88">
        <v>7.75</v>
      </c>
      <c r="F286" s="88">
        <v>10.75</v>
      </c>
    </row>
    <row r="287" spans="1:6" ht="15.75" customHeight="1">
      <c r="A287" s="65">
        <v>44755</v>
      </c>
      <c r="B287" s="66">
        <v>9.4946000000000002</v>
      </c>
      <c r="C287" s="87">
        <v>8.9982955154504687</v>
      </c>
      <c r="D287" s="66">
        <v>9.25</v>
      </c>
      <c r="E287" s="88">
        <v>7.75</v>
      </c>
      <c r="F287" s="88">
        <v>10.75</v>
      </c>
    </row>
    <row r="288" spans="1:6" ht="15.75" customHeight="1">
      <c r="A288" s="65">
        <v>44762</v>
      </c>
      <c r="B288" s="66">
        <v>9.5372000000000003</v>
      </c>
      <c r="C288" s="87">
        <v>9.551028807888466</v>
      </c>
      <c r="D288" s="66">
        <v>9.25</v>
      </c>
      <c r="E288" s="88">
        <v>7.75</v>
      </c>
      <c r="F288" s="88">
        <v>10.75</v>
      </c>
    </row>
    <row r="289" spans="1:6" ht="15.75" customHeight="1">
      <c r="A289" s="65">
        <v>44769</v>
      </c>
      <c r="B289" s="66">
        <v>9.5411000000000001</v>
      </c>
      <c r="C289" s="87">
        <v>9.6623515975018428</v>
      </c>
      <c r="D289" s="66">
        <v>9.25</v>
      </c>
      <c r="E289" s="88">
        <v>7.75</v>
      </c>
      <c r="F289" s="88">
        <v>10.75</v>
      </c>
    </row>
    <row r="290" spans="1:6" ht="15.75" customHeight="1">
      <c r="A290" s="65">
        <v>44776</v>
      </c>
      <c r="B290" s="66">
        <v>9.7941000000000003</v>
      </c>
      <c r="C290" s="87">
        <v>9.7147371512424243</v>
      </c>
      <c r="D290" s="66">
        <v>9.5</v>
      </c>
      <c r="E290" s="88">
        <v>8</v>
      </c>
      <c r="F290" s="88">
        <v>11</v>
      </c>
    </row>
    <row r="291" spans="1:6" ht="15.75" customHeight="1">
      <c r="A291" s="65">
        <v>44783</v>
      </c>
      <c r="B291" s="66">
        <v>9.7523999999999997</v>
      </c>
      <c r="C291" s="87">
        <v>9.7168986866534581</v>
      </c>
      <c r="D291" s="66">
        <v>9.5</v>
      </c>
      <c r="E291" s="88">
        <v>8</v>
      </c>
      <c r="F291" s="88">
        <v>11</v>
      </c>
    </row>
    <row r="292" spans="1:6" ht="15.75" customHeight="1">
      <c r="A292" s="65">
        <v>44790</v>
      </c>
      <c r="B292" s="66">
        <v>9.7568000000000001</v>
      </c>
      <c r="C292" s="87">
        <v>9.760456434137458</v>
      </c>
      <c r="D292" s="66">
        <v>9.5</v>
      </c>
      <c r="E292" s="88">
        <v>8</v>
      </c>
      <c r="F292" s="88">
        <v>11</v>
      </c>
    </row>
    <row r="293" spans="1:6" ht="15.75" customHeight="1">
      <c r="A293" s="65">
        <v>44797</v>
      </c>
      <c r="B293" s="66">
        <v>9.7181999999999995</v>
      </c>
      <c r="C293" s="87">
        <v>9.7560179053177514</v>
      </c>
      <c r="D293" s="66">
        <v>9.5</v>
      </c>
      <c r="E293" s="88">
        <v>8</v>
      </c>
      <c r="F293" s="88">
        <v>11</v>
      </c>
    </row>
    <row r="294" spans="1:6" ht="15.75" customHeight="1">
      <c r="A294" s="65">
        <v>44804</v>
      </c>
      <c r="B294" s="66">
        <v>9.7622999999999998</v>
      </c>
      <c r="C294" s="87">
        <v>9.7426734533375825</v>
      </c>
      <c r="D294" s="66">
        <v>9.5</v>
      </c>
      <c r="E294" s="88">
        <v>8</v>
      </c>
      <c r="F294" s="88">
        <v>11</v>
      </c>
    </row>
    <row r="295" spans="1:6" ht="15.75" customHeight="1">
      <c r="A295" s="65">
        <v>44811</v>
      </c>
      <c r="B295" s="66">
        <v>9.7152999999999992</v>
      </c>
      <c r="C295" s="87">
        <v>9.6844848644216022</v>
      </c>
      <c r="D295" s="66">
        <v>9.5</v>
      </c>
      <c r="E295" s="88">
        <v>8</v>
      </c>
      <c r="F295" s="88">
        <v>11</v>
      </c>
    </row>
    <row r="296" spans="1:6" ht="15.75" customHeight="1">
      <c r="A296" s="65">
        <v>44818</v>
      </c>
      <c r="B296" s="66">
        <v>10.3003</v>
      </c>
      <c r="C296" s="87">
        <v>9.9293456651951413</v>
      </c>
      <c r="D296" s="66">
        <v>10</v>
      </c>
      <c r="E296" s="88">
        <v>8.5</v>
      </c>
      <c r="F296" s="88">
        <v>11.5</v>
      </c>
    </row>
    <row r="297" spans="1:6" ht="15.75" customHeight="1">
      <c r="A297" s="65">
        <v>44825</v>
      </c>
      <c r="B297" s="66">
        <v>10.3193</v>
      </c>
      <c r="C297" s="87">
        <v>10.228871565706939</v>
      </c>
      <c r="D297" s="66">
        <v>10</v>
      </c>
      <c r="E297" s="88">
        <v>8.5</v>
      </c>
      <c r="F297" s="88">
        <v>11.5</v>
      </c>
    </row>
    <row r="298" spans="1:6" ht="15.75" customHeight="1">
      <c r="A298" s="65">
        <v>44832</v>
      </c>
      <c r="B298" s="66">
        <v>10.4032</v>
      </c>
      <c r="C298" s="87">
        <v>10.354068589117469</v>
      </c>
      <c r="D298" s="66">
        <v>10</v>
      </c>
      <c r="E298" s="88">
        <v>8.5</v>
      </c>
      <c r="F298" s="88">
        <v>11.5</v>
      </c>
    </row>
    <row r="299" spans="1:6" ht="15.75" customHeight="1">
      <c r="A299" s="65">
        <v>44839</v>
      </c>
      <c r="B299" s="66">
        <v>10.2835</v>
      </c>
      <c r="C299" s="87">
        <v>10.408474611285509</v>
      </c>
      <c r="D299" s="66">
        <v>10</v>
      </c>
      <c r="E299" s="88">
        <v>8.5</v>
      </c>
      <c r="F299" s="88">
        <v>11.5</v>
      </c>
    </row>
    <row r="300" spans="1:6" ht="15.75" customHeight="1">
      <c r="A300" s="65">
        <v>44846</v>
      </c>
      <c r="B300" s="66">
        <v>10.276199999999999</v>
      </c>
      <c r="C300" s="87">
        <v>10.174113911397246</v>
      </c>
      <c r="D300" s="66">
        <v>10</v>
      </c>
      <c r="E300" s="88">
        <v>8.5</v>
      </c>
      <c r="F300" s="88">
        <v>11.5</v>
      </c>
    </row>
    <row r="301" spans="1:6" ht="15.75" customHeight="1">
      <c r="A301" s="65">
        <v>44853</v>
      </c>
      <c r="B301" s="66">
        <v>10.3338</v>
      </c>
      <c r="C301" s="87">
        <v>10.311073152135029</v>
      </c>
      <c r="D301" s="66">
        <v>10</v>
      </c>
      <c r="E301" s="88">
        <v>8.5</v>
      </c>
      <c r="F301" s="88">
        <v>11.5</v>
      </c>
    </row>
    <row r="302" spans="1:6" ht="15.75" customHeight="1">
      <c r="A302" s="65">
        <v>44860</v>
      </c>
      <c r="B302" s="66">
        <v>10.335100000000001</v>
      </c>
      <c r="C302" s="87">
        <v>10.3338</v>
      </c>
      <c r="D302" s="66">
        <v>10</v>
      </c>
      <c r="E302" s="88">
        <v>8.5</v>
      </c>
      <c r="F302" s="88">
        <v>11.5</v>
      </c>
    </row>
    <row r="303" spans="1:6" ht="15.75" customHeight="1">
      <c r="A303" s="65">
        <v>44867</v>
      </c>
      <c r="B303" s="66">
        <v>10.7415</v>
      </c>
      <c r="C303" s="87">
        <v>10.657626838223164</v>
      </c>
      <c r="D303" s="66">
        <v>10.5</v>
      </c>
      <c r="E303" s="88">
        <v>9</v>
      </c>
      <c r="F303" s="88">
        <v>12</v>
      </c>
    </row>
    <row r="304" spans="1:6" ht="15.75" customHeight="1">
      <c r="A304" s="65">
        <v>44874</v>
      </c>
      <c r="B304" s="66">
        <v>10.647399999999999</v>
      </c>
      <c r="C304" s="87">
        <v>10.571918474250834</v>
      </c>
      <c r="D304" s="66">
        <v>10.5</v>
      </c>
      <c r="E304" s="88">
        <v>9</v>
      </c>
      <c r="F304" s="88">
        <v>12</v>
      </c>
    </row>
    <row r="305" spans="1:6" ht="15.75" customHeight="1">
      <c r="A305" s="65">
        <v>44881</v>
      </c>
      <c r="B305" s="66">
        <v>10.6829</v>
      </c>
      <c r="C305" s="87">
        <v>10.6462312669737</v>
      </c>
      <c r="D305" s="66">
        <v>10.5</v>
      </c>
      <c r="E305" s="88">
        <v>9</v>
      </c>
      <c r="F305" s="88">
        <v>12</v>
      </c>
    </row>
    <row r="306" spans="1:6" ht="15.75" customHeight="1">
      <c r="A306" s="65">
        <v>44888</v>
      </c>
      <c r="B306" s="66">
        <v>10.7141</v>
      </c>
      <c r="C306" s="87">
        <v>10.659896069117538</v>
      </c>
      <c r="D306" s="66">
        <v>10.5</v>
      </c>
      <c r="E306" s="88">
        <v>9</v>
      </c>
      <c r="F306" s="88">
        <v>12</v>
      </c>
    </row>
    <row r="307" spans="1:6" ht="15.75" customHeight="1">
      <c r="A307" s="65">
        <v>44895</v>
      </c>
      <c r="B307" s="66">
        <v>10.735300000000001</v>
      </c>
      <c r="C307" s="87">
        <v>10.725189417731713</v>
      </c>
      <c r="D307" s="66">
        <v>10.5</v>
      </c>
      <c r="E307" s="88">
        <v>9</v>
      </c>
      <c r="F307" s="88">
        <v>12</v>
      </c>
    </row>
    <row r="308" spans="1:6" ht="15.75" customHeight="1">
      <c r="A308" s="65">
        <v>44902</v>
      </c>
      <c r="B308" s="66">
        <v>10.7301</v>
      </c>
      <c r="C308" s="87">
        <v>10.697798536060729</v>
      </c>
      <c r="D308" s="66">
        <v>10.5</v>
      </c>
      <c r="E308" s="88">
        <v>9</v>
      </c>
      <c r="F308" s="88">
        <v>12</v>
      </c>
    </row>
    <row r="309" spans="1:6" ht="15.75" customHeight="1">
      <c r="A309" s="65">
        <v>44909</v>
      </c>
      <c r="B309" s="66">
        <v>10.862</v>
      </c>
      <c r="C309" s="87">
        <v>10.766792554257346</v>
      </c>
      <c r="D309" s="66">
        <v>10.75</v>
      </c>
      <c r="E309" s="88">
        <v>9.25</v>
      </c>
      <c r="F309" s="88">
        <v>12.25</v>
      </c>
    </row>
    <row r="310" spans="1:6" ht="15.75" customHeight="1">
      <c r="A310" s="65">
        <v>44916</v>
      </c>
      <c r="B310" s="66">
        <v>10.977600000000001</v>
      </c>
      <c r="C310" s="87">
        <v>10.944862231992248</v>
      </c>
      <c r="D310" s="66">
        <v>10.75</v>
      </c>
      <c r="E310" s="88">
        <v>9.25</v>
      </c>
      <c r="F310" s="88">
        <v>12.25</v>
      </c>
    </row>
    <row r="311" spans="1:6" ht="15.75" customHeight="1">
      <c r="A311" s="65">
        <v>44923</v>
      </c>
      <c r="B311" s="66">
        <v>11.1066</v>
      </c>
      <c r="C311" s="87">
        <v>11.063659804324336</v>
      </c>
      <c r="D311" s="66">
        <v>10.75</v>
      </c>
      <c r="E311" s="88">
        <v>9.25</v>
      </c>
      <c r="F311" s="88">
        <v>12.25</v>
      </c>
    </row>
    <row r="312" spans="1:6" ht="15.75" customHeight="1">
      <c r="A312" s="228">
        <v>44930</v>
      </c>
      <c r="B312" s="229">
        <v>11.306699999999999</v>
      </c>
      <c r="C312" s="229">
        <v>11.191098381109798</v>
      </c>
      <c r="D312" s="225">
        <v>10.75</v>
      </c>
      <c r="E312" s="225">
        <v>9.25</v>
      </c>
      <c r="F312" s="225">
        <v>12.25</v>
      </c>
    </row>
    <row r="313" spans="1:6" ht="15.75" customHeight="1">
      <c r="A313" s="228">
        <v>44937</v>
      </c>
      <c r="B313" s="227">
        <v>11.275</v>
      </c>
      <c r="C313" s="227">
        <v>11.164578917958448</v>
      </c>
      <c r="D313" s="225">
        <v>10.75</v>
      </c>
      <c r="E313" s="225">
        <v>9.25</v>
      </c>
      <c r="F313" s="225">
        <v>12.25</v>
      </c>
    </row>
    <row r="314" spans="1:6" ht="15.75" customHeight="1">
      <c r="A314" s="228">
        <v>44944</v>
      </c>
      <c r="B314" s="227">
        <v>11.2494</v>
      </c>
      <c r="C314" s="227">
        <v>11.173531279158857</v>
      </c>
      <c r="D314" s="225">
        <v>10.75</v>
      </c>
      <c r="E314" s="225">
        <v>9.25</v>
      </c>
      <c r="F314" s="225">
        <v>12.25</v>
      </c>
    </row>
    <row r="315" spans="1:6" ht="15.75" customHeight="1">
      <c r="A315" s="228">
        <v>44951</v>
      </c>
      <c r="B315" s="227">
        <v>11.307399999999999</v>
      </c>
      <c r="C315" s="226">
        <v>11.28056701627828</v>
      </c>
      <c r="D315" s="225">
        <v>10.75</v>
      </c>
      <c r="E315" s="225">
        <v>9.25</v>
      </c>
      <c r="F315" s="225">
        <v>12.25</v>
      </c>
    </row>
    <row r="316" spans="1:6" ht="15.75" customHeight="1">
      <c r="A316" s="228">
        <v>44958</v>
      </c>
      <c r="B316" s="227">
        <v>11.187486666666667</v>
      </c>
      <c r="C316" s="227">
        <v>11.050680085936852</v>
      </c>
      <c r="D316" s="225">
        <v>10.75</v>
      </c>
      <c r="E316" s="225">
        <v>9.25</v>
      </c>
      <c r="F316" s="225">
        <v>12.25</v>
      </c>
    </row>
    <row r="317" spans="1:6" ht="15.75" customHeight="1">
      <c r="A317" s="228">
        <v>44965</v>
      </c>
      <c r="B317" s="227">
        <v>11.268599999999999</v>
      </c>
      <c r="C317" s="227">
        <v>11.1231154700532</v>
      </c>
      <c r="D317" s="225">
        <v>10.75</v>
      </c>
      <c r="E317" s="225">
        <v>9.25</v>
      </c>
      <c r="F317" s="225">
        <v>12.25</v>
      </c>
    </row>
    <row r="318" spans="1:6" ht="15.75" customHeight="1">
      <c r="A318" s="228">
        <v>44972</v>
      </c>
      <c r="B318" s="227">
        <v>11.280749999999999</v>
      </c>
      <c r="C318" s="227">
        <v>11.255630584273019</v>
      </c>
      <c r="D318" s="225">
        <v>10.75</v>
      </c>
      <c r="E318" s="225">
        <v>9.25</v>
      </c>
      <c r="F318" s="225">
        <v>12.25</v>
      </c>
    </row>
    <row r="319" spans="1:6" ht="15.75" customHeight="1">
      <c r="A319" s="228">
        <v>44979</v>
      </c>
      <c r="B319" s="227">
        <v>11.270488888888888</v>
      </c>
      <c r="C319" s="227">
        <v>11.291573462113572</v>
      </c>
      <c r="D319" s="225">
        <v>10.75</v>
      </c>
      <c r="E319" s="225">
        <v>9.25</v>
      </c>
      <c r="F319" s="225">
        <v>12.25</v>
      </c>
    </row>
    <row r="320" spans="1:6" ht="15.75" customHeight="1">
      <c r="A320" s="228">
        <v>44986</v>
      </c>
      <c r="B320" s="227">
        <v>11.231532152588557</v>
      </c>
      <c r="C320" s="226">
        <v>11.094163692924937</v>
      </c>
      <c r="D320" s="225">
        <v>10.75</v>
      </c>
      <c r="E320" s="225">
        <v>9.25</v>
      </c>
      <c r="F320" s="225">
        <v>12.25</v>
      </c>
    </row>
    <row r="321" spans="1:6" ht="15.75" customHeight="1">
      <c r="A321" s="228">
        <v>44994</v>
      </c>
      <c r="B321" s="227">
        <v>10.920509433962264</v>
      </c>
      <c r="C321" s="227">
        <v>10.882208229605313</v>
      </c>
      <c r="D321" s="225">
        <v>10.75</v>
      </c>
      <c r="E321" s="225">
        <v>9.25</v>
      </c>
      <c r="F321" s="225">
        <v>12.25</v>
      </c>
    </row>
    <row r="322" spans="1:6" ht="15.75" customHeight="1">
      <c r="A322" s="228">
        <v>45000</v>
      </c>
      <c r="B322" s="227">
        <v>10.939</v>
      </c>
      <c r="C322" s="227">
        <v>10.985558922595876</v>
      </c>
      <c r="D322" s="225">
        <v>10.75</v>
      </c>
      <c r="E322" s="225">
        <v>9.25</v>
      </c>
      <c r="F322" s="225">
        <v>12.25</v>
      </c>
    </row>
    <row r="323" spans="1:6" ht="15.75" customHeight="1">
      <c r="A323" s="228">
        <v>45007</v>
      </c>
      <c r="B323" s="227">
        <v>10.9154</v>
      </c>
      <c r="C323" s="227">
        <v>10.903518265733368</v>
      </c>
      <c r="D323" s="225">
        <v>10.75</v>
      </c>
      <c r="E323" s="225">
        <v>9.25</v>
      </c>
      <c r="F323" s="225">
        <v>12.25</v>
      </c>
    </row>
    <row r="324" spans="1:6" ht="15.75" customHeight="1">
      <c r="A324" s="228">
        <v>45014</v>
      </c>
      <c r="B324" s="227">
        <v>11.033132800000001</v>
      </c>
      <c r="C324" s="226">
        <v>10.935783237813942</v>
      </c>
      <c r="D324" s="225">
        <v>10.75</v>
      </c>
      <c r="E324" s="225">
        <v>9.25</v>
      </c>
      <c r="F324" s="225">
        <v>12.25</v>
      </c>
    </row>
  </sheetData>
  <pageMargins left="0.7" right="0.7" top="0.75" bottom="0.75" header="0.3" footer="0.3"/>
  <pageSetup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FCBC9-DB8A-4C79-9997-7F239D4BA9A7}">
  <sheetPr>
    <tabColor theme="2"/>
  </sheetPr>
  <dimension ref="A1:J136"/>
  <sheetViews>
    <sheetView zoomScale="115" zoomScaleNormal="115" workbookViewId="0"/>
  </sheetViews>
  <sheetFormatPr defaultColWidth="8.88671875" defaultRowHeight="13.5"/>
  <cols>
    <col min="1" max="1" width="8.88671875" style="1"/>
    <col min="2" max="2" width="10.88671875" style="1" customWidth="1"/>
    <col min="3" max="16384" width="8.88671875" style="1"/>
  </cols>
  <sheetData>
    <row r="1" spans="1:10" ht="14.25">
      <c r="A1" s="67" t="s">
        <v>906</v>
      </c>
      <c r="B1" s="138" t="s">
        <v>687</v>
      </c>
      <c r="C1" s="138" t="s">
        <v>688</v>
      </c>
      <c r="D1" s="313" t="s">
        <v>689</v>
      </c>
      <c r="E1" s="313" t="s">
        <v>690</v>
      </c>
      <c r="F1" s="313" t="s">
        <v>691</v>
      </c>
      <c r="G1" s="313" t="s">
        <v>692</v>
      </c>
      <c r="H1" s="313" t="s">
        <v>693</v>
      </c>
      <c r="I1" s="313" t="s">
        <v>694</v>
      </c>
      <c r="J1" s="313" t="s">
        <v>695</v>
      </c>
    </row>
    <row r="2" spans="1:10" hidden="1">
      <c r="A2" s="83" t="s">
        <v>154</v>
      </c>
      <c r="B2" s="84">
        <v>-4705.6427595650002</v>
      </c>
      <c r="C2" s="84">
        <v>0</v>
      </c>
      <c r="D2" s="84">
        <v>0</v>
      </c>
      <c r="E2" s="84">
        <v>0</v>
      </c>
      <c r="F2" s="84">
        <v>26474.270072425003</v>
      </c>
      <c r="G2" s="84">
        <v>4476.2160000000003</v>
      </c>
      <c r="H2" s="84">
        <v>1520.6335000000001</v>
      </c>
      <c r="I2" s="84">
        <v>0</v>
      </c>
      <c r="J2" s="85">
        <v>21768.627312860001</v>
      </c>
    </row>
    <row r="3" spans="1:10" hidden="1">
      <c r="A3" s="83" t="s">
        <v>155</v>
      </c>
      <c r="B3" s="84">
        <v>-9182.2066094238089</v>
      </c>
      <c r="C3" s="84">
        <v>0</v>
      </c>
      <c r="D3" s="84">
        <v>0</v>
      </c>
      <c r="E3" s="84">
        <v>0</v>
      </c>
      <c r="F3" s="84">
        <v>13423.414761904762</v>
      </c>
      <c r="G3" s="84">
        <v>1520.8166666666666</v>
      </c>
      <c r="H3" s="84">
        <v>1520.8166666666666</v>
      </c>
      <c r="I3" s="84">
        <v>0</v>
      </c>
      <c r="J3" s="85">
        <v>4241.2081524809528</v>
      </c>
    </row>
    <row r="4" spans="1:10" hidden="1">
      <c r="A4" s="83" t="s">
        <v>156</v>
      </c>
      <c r="B4" s="84">
        <v>-18097.776207577273</v>
      </c>
      <c r="C4" s="84">
        <v>-13519.878169818185</v>
      </c>
      <c r="D4" s="84">
        <v>-4918.6180357045459</v>
      </c>
      <c r="E4" s="84">
        <v>0</v>
      </c>
      <c r="F4" s="84">
        <v>9027.6072727272713</v>
      </c>
      <c r="G4" s="84">
        <v>1520.0081818181818</v>
      </c>
      <c r="H4" s="84">
        <v>1520.0081818181818</v>
      </c>
      <c r="I4" s="84">
        <v>0</v>
      </c>
      <c r="J4" s="85">
        <v>-9070.1689348500022</v>
      </c>
    </row>
    <row r="5" spans="1:10" hidden="1">
      <c r="A5" s="83" t="s">
        <v>157</v>
      </c>
      <c r="B5" s="84">
        <v>-14813.282183794998</v>
      </c>
      <c r="C5" s="84">
        <v>-11015.263399639998</v>
      </c>
      <c r="D5" s="84">
        <v>-3003.0097930750003</v>
      </c>
      <c r="E5" s="84">
        <v>0</v>
      </c>
      <c r="F5" s="84">
        <v>14121.626</v>
      </c>
      <c r="G5" s="84">
        <v>3110.643</v>
      </c>
      <c r="H5" s="84">
        <v>1522.5255000000002</v>
      </c>
      <c r="I5" s="84">
        <v>0</v>
      </c>
      <c r="J5" s="85">
        <v>-691.65618379499756</v>
      </c>
    </row>
    <row r="6" spans="1:10" hidden="1">
      <c r="A6" s="83" t="s">
        <v>156</v>
      </c>
      <c r="B6" s="84">
        <v>-12315.675233989999</v>
      </c>
      <c r="C6" s="84">
        <v>-7004.9498241600004</v>
      </c>
      <c r="D6" s="84">
        <v>-2001.635261315</v>
      </c>
      <c r="E6" s="84">
        <v>0</v>
      </c>
      <c r="F6" s="84">
        <v>16781.850754904997</v>
      </c>
      <c r="G6" s="84">
        <v>3619.6895000000004</v>
      </c>
      <c r="H6" s="84">
        <v>1519.9040000000002</v>
      </c>
      <c r="I6" s="84">
        <v>0</v>
      </c>
      <c r="J6" s="85">
        <v>4466.1755209149978</v>
      </c>
    </row>
    <row r="7" spans="1:10" hidden="1">
      <c r="A7" s="83" t="s">
        <v>158</v>
      </c>
      <c r="B7" s="84">
        <v>-12996.826626927272</v>
      </c>
      <c r="C7" s="84">
        <v>-6823.23621460909</v>
      </c>
      <c r="D7" s="84">
        <v>0</v>
      </c>
      <c r="E7" s="84">
        <v>0</v>
      </c>
      <c r="F7" s="84">
        <v>22681.010454545452</v>
      </c>
      <c r="G7" s="84">
        <v>7666.0190909090907</v>
      </c>
      <c r="H7" s="84">
        <v>1516.8304545454548</v>
      </c>
      <c r="I7" s="84">
        <v>0</v>
      </c>
      <c r="J7" s="85">
        <v>9684.1838276181807</v>
      </c>
    </row>
    <row r="8" spans="1:10" hidden="1">
      <c r="A8" s="83" t="s">
        <v>158</v>
      </c>
      <c r="B8" s="84">
        <v>-12553.596492838094</v>
      </c>
      <c r="C8" s="84">
        <v>-8105.3090871666664</v>
      </c>
      <c r="D8" s="84">
        <v>-8105.3090871666664</v>
      </c>
      <c r="E8" s="84">
        <v>0</v>
      </c>
      <c r="F8" s="84">
        <v>35138.778761904759</v>
      </c>
      <c r="G8" s="84">
        <v>2655.1116190476187</v>
      </c>
      <c r="H8" s="84">
        <v>1518.297619047619</v>
      </c>
      <c r="I8" s="84">
        <v>0</v>
      </c>
      <c r="J8" s="85">
        <v>22585.182269066667</v>
      </c>
    </row>
    <row r="9" spans="1:10" hidden="1">
      <c r="A9" s="83" t="s">
        <v>159</v>
      </c>
      <c r="B9" s="84">
        <v>-12686.267309378261</v>
      </c>
      <c r="C9" s="84">
        <v>-11053.413276356521</v>
      </c>
      <c r="D9" s="84">
        <v>-8704.5631694434778</v>
      </c>
      <c r="E9" s="84">
        <v>0</v>
      </c>
      <c r="F9" s="84">
        <v>33584.53086956522</v>
      </c>
      <c r="G9" s="84">
        <v>1839.6417391304349</v>
      </c>
      <c r="H9" s="84">
        <v>1518.3130434782611</v>
      </c>
      <c r="I9" s="84">
        <v>0</v>
      </c>
      <c r="J9" s="85">
        <v>20898.263560186959</v>
      </c>
    </row>
    <row r="10" spans="1:10" hidden="1">
      <c r="A10" s="83" t="s">
        <v>160</v>
      </c>
      <c r="B10" s="84">
        <v>-12506.063772268422</v>
      </c>
      <c r="C10" s="84">
        <v>-11071.622623289473</v>
      </c>
      <c r="D10" s="84">
        <v>-4746.0222062736848</v>
      </c>
      <c r="E10" s="84">
        <v>0</v>
      </c>
      <c r="F10" s="84">
        <v>45417.134561403509</v>
      </c>
      <c r="G10" s="84">
        <v>1652.0625438596489</v>
      </c>
      <c r="H10" s="84">
        <v>1518.3142105263157</v>
      </c>
      <c r="I10" s="84">
        <v>0</v>
      </c>
      <c r="J10" s="85">
        <v>32911.07078913509</v>
      </c>
    </row>
    <row r="11" spans="1:10" hidden="1">
      <c r="A11" s="83" t="s">
        <v>158</v>
      </c>
      <c r="B11" s="84">
        <v>-17980.465976834785</v>
      </c>
      <c r="C11" s="84">
        <v>-15762.711165713044</v>
      </c>
      <c r="D11" s="84">
        <v>-3656.9537548130434</v>
      </c>
      <c r="E11" s="84">
        <v>0</v>
      </c>
      <c r="F11" s="84">
        <v>43056.85391304348</v>
      </c>
      <c r="G11" s="84">
        <v>1519.9860869565218</v>
      </c>
      <c r="H11" s="84">
        <v>1519.9860869565218</v>
      </c>
      <c r="I11" s="84">
        <v>0</v>
      </c>
      <c r="J11" s="85">
        <v>25076.387936208695</v>
      </c>
    </row>
    <row r="12" spans="1:10" hidden="1">
      <c r="A12" s="83" t="s">
        <v>161</v>
      </c>
      <c r="B12" s="84">
        <v>-12015.172749786365</v>
      </c>
      <c r="C12" s="84">
        <v>-10376.262479045457</v>
      </c>
      <c r="D12" s="84">
        <v>-2729.5521958954546</v>
      </c>
      <c r="E12" s="84">
        <v>0</v>
      </c>
      <c r="F12" s="84">
        <v>48316.649545454551</v>
      </c>
      <c r="G12" s="84">
        <v>1751.1995454545458</v>
      </c>
      <c r="H12" s="84">
        <v>1518.8536363636367</v>
      </c>
      <c r="I12" s="84">
        <v>0</v>
      </c>
      <c r="J12" s="85">
        <v>36301.47679566819</v>
      </c>
    </row>
    <row r="13" spans="1:10" hidden="1">
      <c r="A13" s="83" t="s">
        <v>162</v>
      </c>
      <c r="B13" s="84">
        <v>-10192.104331291303</v>
      </c>
      <c r="C13" s="84">
        <v>-6795.4630269434774</v>
      </c>
      <c r="D13" s="84">
        <v>-6795.4630269434774</v>
      </c>
      <c r="E13" s="84">
        <v>0</v>
      </c>
      <c r="F13" s="84">
        <v>65563.768427004354</v>
      </c>
      <c r="G13" s="84">
        <v>1540.0594632737645</v>
      </c>
      <c r="H13" s="84">
        <v>1517.3790284911559</v>
      </c>
      <c r="I13" s="84">
        <v>0</v>
      </c>
      <c r="J13" s="85">
        <v>55371.664095713051</v>
      </c>
    </row>
    <row r="14" spans="1:10" hidden="1">
      <c r="A14" s="83" t="s">
        <v>163</v>
      </c>
      <c r="B14" s="84">
        <v>-12450.912999826316</v>
      </c>
      <c r="C14" s="84">
        <v>-5271.2129290999992</v>
      </c>
      <c r="D14" s="84">
        <v>-5271.2129290999992</v>
      </c>
      <c r="E14" s="84">
        <v>0</v>
      </c>
      <c r="F14" s="84">
        <v>72136.961042805269</v>
      </c>
      <c r="G14" s="84">
        <v>1518.5373771754923</v>
      </c>
      <c r="H14" s="84">
        <v>1518.5373771754923</v>
      </c>
      <c r="I14" s="84">
        <v>0</v>
      </c>
      <c r="J14" s="85">
        <v>59686.048042978953</v>
      </c>
    </row>
    <row r="15" spans="1:10" hidden="1">
      <c r="A15" s="83" t="s">
        <v>155</v>
      </c>
      <c r="B15" s="84">
        <v>-9391.5593396666663</v>
      </c>
      <c r="C15" s="84">
        <v>-7822.2323011809513</v>
      </c>
      <c r="D15" s="84">
        <v>-6202.6570558190469</v>
      </c>
      <c r="E15" s="84">
        <v>0</v>
      </c>
      <c r="F15" s="84">
        <v>68517.011999999973</v>
      </c>
      <c r="G15" s="84">
        <v>1517.8457142857144</v>
      </c>
      <c r="H15" s="84">
        <v>1517.8457142857144</v>
      </c>
      <c r="I15" s="84">
        <v>0</v>
      </c>
      <c r="J15" s="85">
        <v>59125.452660333307</v>
      </c>
    </row>
    <row r="16" spans="1:10" hidden="1">
      <c r="A16" s="83" t="s">
        <v>156</v>
      </c>
      <c r="B16" s="84">
        <v>-8232.354967477273</v>
      </c>
      <c r="C16" s="84">
        <v>-5259.0983049590905</v>
      </c>
      <c r="D16" s="84">
        <v>-3185.6938978636363</v>
      </c>
      <c r="E16" s="84">
        <v>0</v>
      </c>
      <c r="F16" s="84">
        <v>57817.033902445459</v>
      </c>
      <c r="G16" s="84">
        <v>1560.1684963545454</v>
      </c>
      <c r="H16" s="84">
        <v>1517.2318278999999</v>
      </c>
      <c r="I16" s="84">
        <v>0</v>
      </c>
      <c r="J16" s="85">
        <v>49584.678934968186</v>
      </c>
    </row>
    <row r="17" spans="1:10" hidden="1">
      <c r="A17" s="83" t="s">
        <v>157</v>
      </c>
      <c r="B17" s="84">
        <v>-4694.5724174636362</v>
      </c>
      <c r="C17" s="84">
        <v>-1545.9446154636362</v>
      </c>
      <c r="D17" s="84">
        <v>0</v>
      </c>
      <c r="E17" s="84">
        <v>0</v>
      </c>
      <c r="F17" s="84">
        <v>73305.500107213651</v>
      </c>
      <c r="G17" s="84">
        <v>1969.3195750318187</v>
      </c>
      <c r="H17" s="84">
        <v>1519.5051319409095</v>
      </c>
      <c r="I17" s="84">
        <v>0</v>
      </c>
      <c r="J17" s="85">
        <v>68610.927689750009</v>
      </c>
    </row>
    <row r="18" spans="1:10" hidden="1">
      <c r="A18" s="83" t="s">
        <v>156</v>
      </c>
      <c r="B18" s="84">
        <v>-4358.2759931599994</v>
      </c>
      <c r="C18" s="84">
        <v>0</v>
      </c>
      <c r="D18" s="84">
        <v>0</v>
      </c>
      <c r="E18" s="84">
        <v>0</v>
      </c>
      <c r="F18" s="84">
        <v>76126.852107750005</v>
      </c>
      <c r="G18" s="84">
        <v>1517.5086210500001</v>
      </c>
      <c r="H18" s="84">
        <v>1517.4307710500002</v>
      </c>
      <c r="I18" s="84">
        <v>0</v>
      </c>
      <c r="J18" s="85">
        <v>71768.576114590003</v>
      </c>
    </row>
    <row r="19" spans="1:10" hidden="1">
      <c r="A19" s="83" t="s">
        <v>158</v>
      </c>
      <c r="B19" s="84">
        <v>-5288.2334994090907</v>
      </c>
      <c r="C19" s="84">
        <v>-3428.8115193363637</v>
      </c>
      <c r="D19" s="84">
        <v>-2064.7380448636363</v>
      </c>
      <c r="E19" s="84">
        <v>0</v>
      </c>
      <c r="F19" s="84">
        <v>71645.378585681799</v>
      </c>
      <c r="G19" s="84">
        <v>2940.1072621363633</v>
      </c>
      <c r="H19" s="84">
        <v>1516.725255454545</v>
      </c>
      <c r="I19" s="84">
        <v>0</v>
      </c>
      <c r="J19" s="85">
        <v>66357.145086272707</v>
      </c>
    </row>
    <row r="20" spans="1:10" hidden="1">
      <c r="A20" s="83" t="s">
        <v>158</v>
      </c>
      <c r="B20" s="84">
        <v>-3286.9488792045454</v>
      </c>
      <c r="C20" s="84">
        <v>0</v>
      </c>
      <c r="D20" s="84">
        <v>0</v>
      </c>
      <c r="E20" s="84">
        <v>0</v>
      </c>
      <c r="F20" s="84">
        <v>87072.829809727278</v>
      </c>
      <c r="G20" s="84">
        <v>1758.062622636364</v>
      </c>
      <c r="H20" s="84">
        <v>1518.1266500000004</v>
      </c>
      <c r="I20" s="84">
        <v>0</v>
      </c>
      <c r="J20" s="85">
        <v>83785.880930522733</v>
      </c>
    </row>
    <row r="21" spans="1:10" hidden="1">
      <c r="A21" s="83" t="s">
        <v>159</v>
      </c>
      <c r="B21" s="84">
        <v>-674.03365098260861</v>
      </c>
      <c r="C21" s="84">
        <v>0</v>
      </c>
      <c r="D21" s="84">
        <v>0</v>
      </c>
      <c r="E21" s="84">
        <v>0</v>
      </c>
      <c r="F21" s="84">
        <v>88357.643639000002</v>
      </c>
      <c r="G21" s="84">
        <v>1517.0149255217393</v>
      </c>
      <c r="H21" s="84">
        <v>1517.0149255217393</v>
      </c>
      <c r="I21" s="84">
        <v>0</v>
      </c>
      <c r="J21" s="85">
        <v>87683.609988017386</v>
      </c>
    </row>
    <row r="22" spans="1:10" hidden="1">
      <c r="A22" s="83" t="s">
        <v>160</v>
      </c>
      <c r="B22" s="84">
        <v>-4215.0939334571431</v>
      </c>
      <c r="C22" s="84">
        <v>0</v>
      </c>
      <c r="D22" s="84">
        <v>0</v>
      </c>
      <c r="E22" s="84">
        <v>0</v>
      </c>
      <c r="F22" s="84">
        <v>89955.562352571433</v>
      </c>
      <c r="G22" s="84">
        <v>1516.1016568571431</v>
      </c>
      <c r="H22" s="84">
        <v>1516.1016568571431</v>
      </c>
      <c r="I22" s="84">
        <v>0</v>
      </c>
      <c r="J22" s="85">
        <v>85740.468419114288</v>
      </c>
    </row>
    <row r="23" spans="1:10" hidden="1">
      <c r="A23" s="83" t="s">
        <v>158</v>
      </c>
      <c r="B23" s="84">
        <v>-2598.3243001869564</v>
      </c>
      <c r="C23" s="84">
        <v>0</v>
      </c>
      <c r="D23" s="84">
        <v>0</v>
      </c>
      <c r="E23" s="84">
        <v>0</v>
      </c>
      <c r="F23" s="84">
        <v>89307.987342869557</v>
      </c>
      <c r="G23" s="84">
        <v>1539.5854593043478</v>
      </c>
      <c r="H23" s="84">
        <v>1517.8463288695652</v>
      </c>
      <c r="I23" s="84">
        <v>0</v>
      </c>
      <c r="J23" s="85">
        <v>86709.663042682601</v>
      </c>
    </row>
    <row r="24" spans="1:10" hidden="1">
      <c r="A24" s="83" t="s">
        <v>161</v>
      </c>
      <c r="B24" s="84">
        <v>-8633.5775840636361</v>
      </c>
      <c r="C24" s="84">
        <v>0</v>
      </c>
      <c r="D24" s="84">
        <v>0</v>
      </c>
      <c r="E24" s="84">
        <v>0</v>
      </c>
      <c r="F24" s="84">
        <v>69580.369636954551</v>
      </c>
      <c r="G24" s="84">
        <v>1516.9430468636363</v>
      </c>
      <c r="H24" s="84">
        <v>1516.9430468636363</v>
      </c>
      <c r="I24" s="84">
        <v>0</v>
      </c>
      <c r="J24" s="85">
        <v>60946.792052890916</v>
      </c>
    </row>
    <row r="25" spans="1:10" hidden="1">
      <c r="A25" s="83" t="s">
        <v>162</v>
      </c>
      <c r="B25" s="84">
        <v>-8341.2519692000005</v>
      </c>
      <c r="C25" s="84">
        <v>0</v>
      </c>
      <c r="D25" s="84">
        <v>0</v>
      </c>
      <c r="E25" s="84">
        <v>0</v>
      </c>
      <c r="F25" s="84">
        <v>72112.142966625004</v>
      </c>
      <c r="G25" s="84">
        <v>1516.192898137758</v>
      </c>
      <c r="H25" s="84">
        <v>1516.192898137758</v>
      </c>
      <c r="I25" s="84">
        <v>0</v>
      </c>
      <c r="J25" s="85">
        <v>63770.890997425005</v>
      </c>
    </row>
    <row r="26" spans="1:10" hidden="1">
      <c r="A26" s="83" t="s">
        <v>164</v>
      </c>
      <c r="B26" s="84">
        <v>-17263.062690261111</v>
      </c>
      <c r="C26" s="84">
        <v>0</v>
      </c>
      <c r="D26" s="84">
        <v>0</v>
      </c>
      <c r="E26" s="84">
        <v>0</v>
      </c>
      <c r="F26" s="84">
        <v>72202.634340277786</v>
      </c>
      <c r="G26" s="84">
        <v>1522.4856624755953</v>
      </c>
      <c r="H26" s="84">
        <v>1517.0056624755953</v>
      </c>
      <c r="I26" s="84">
        <v>0</v>
      </c>
      <c r="J26" s="85">
        <v>54939.571650016675</v>
      </c>
    </row>
    <row r="27" spans="1:10" hidden="1">
      <c r="A27" s="83" t="s">
        <v>155</v>
      </c>
      <c r="B27" s="84">
        <v>-6239.1536203476189</v>
      </c>
      <c r="C27" s="84">
        <v>0</v>
      </c>
      <c r="D27" s="84">
        <v>0</v>
      </c>
      <c r="E27" s="84">
        <v>0</v>
      </c>
      <c r="F27" s="84">
        <v>60180.553164095239</v>
      </c>
      <c r="G27" s="84">
        <v>1683.3244210476191</v>
      </c>
      <c r="H27" s="84">
        <v>1516.1144210476191</v>
      </c>
      <c r="I27" s="84">
        <v>0</v>
      </c>
      <c r="J27" s="85">
        <v>53941.399543747619</v>
      </c>
    </row>
    <row r="28" spans="1:10" hidden="1">
      <c r="A28" s="83" t="s">
        <v>156</v>
      </c>
      <c r="B28" s="84">
        <v>-6779.6857142666659</v>
      </c>
      <c r="C28" s="84">
        <v>0</v>
      </c>
      <c r="D28" s="84">
        <v>0</v>
      </c>
      <c r="E28" s="84">
        <v>0</v>
      </c>
      <c r="F28" s="84">
        <v>54202.15137761904</v>
      </c>
      <c r="G28" s="84">
        <v>2264.5619277142855</v>
      </c>
      <c r="H28" s="84">
        <v>1514.8366061428569</v>
      </c>
      <c r="I28" s="84">
        <v>0</v>
      </c>
      <c r="J28" s="85">
        <v>47422.465663352377</v>
      </c>
    </row>
    <row r="29" spans="1:10" hidden="1">
      <c r="A29" s="83" t="s">
        <v>157</v>
      </c>
      <c r="B29" s="84">
        <v>-10006.40652315238</v>
      </c>
      <c r="C29" s="84">
        <v>0</v>
      </c>
      <c r="D29" s="84">
        <v>0</v>
      </c>
      <c r="E29" s="84">
        <v>0</v>
      </c>
      <c r="F29" s="84">
        <v>43446.895430190467</v>
      </c>
      <c r="G29" s="84">
        <v>1516.6230632857144</v>
      </c>
      <c r="H29" s="84">
        <v>1516.6230632857144</v>
      </c>
      <c r="I29" s="84">
        <v>0</v>
      </c>
      <c r="J29" s="85">
        <v>33440.488907038089</v>
      </c>
    </row>
    <row r="30" spans="1:10" hidden="1">
      <c r="A30" s="83" t="s">
        <v>156</v>
      </c>
      <c r="B30" s="84">
        <v>-15942.635856165001</v>
      </c>
      <c r="C30" s="84">
        <v>0</v>
      </c>
      <c r="D30" s="84">
        <v>0</v>
      </c>
      <c r="E30" s="84">
        <v>0</v>
      </c>
      <c r="F30" s="84">
        <v>48038.214109100008</v>
      </c>
      <c r="G30" s="84">
        <v>1649.0757925000003</v>
      </c>
      <c r="H30" s="84">
        <v>1515.3493425000001</v>
      </c>
      <c r="I30" s="84">
        <v>0</v>
      </c>
      <c r="J30" s="85">
        <v>32095.578252935007</v>
      </c>
    </row>
    <row r="31" spans="1:10" hidden="1">
      <c r="A31" s="83" t="s">
        <v>158</v>
      </c>
      <c r="B31" s="84">
        <v>-11679.308039790478</v>
      </c>
      <c r="C31" s="84">
        <v>-5718.8454011761905</v>
      </c>
      <c r="D31" s="84">
        <v>0</v>
      </c>
      <c r="E31" s="84">
        <v>0</v>
      </c>
      <c r="F31" s="84">
        <v>37047.897416238091</v>
      </c>
      <c r="G31" s="84">
        <v>1515.395100952381</v>
      </c>
      <c r="H31" s="84">
        <v>1514.6808152380952</v>
      </c>
      <c r="I31" s="84">
        <v>0</v>
      </c>
      <c r="J31" s="85">
        <v>25368.589376447613</v>
      </c>
    </row>
    <row r="32" spans="1:10" hidden="1">
      <c r="A32" s="83" t="s">
        <v>158</v>
      </c>
      <c r="B32" s="84">
        <v>-4318.8325031181821</v>
      </c>
      <c r="C32" s="84">
        <v>0</v>
      </c>
      <c r="D32" s="84">
        <v>0</v>
      </c>
      <c r="E32" s="84">
        <v>0</v>
      </c>
      <c r="F32" s="84">
        <v>42844.198224590909</v>
      </c>
      <c r="G32" s="84">
        <v>1550.4891052727276</v>
      </c>
      <c r="H32" s="84">
        <v>1516.1826961818185</v>
      </c>
      <c r="I32" s="84">
        <v>0</v>
      </c>
      <c r="J32" s="85">
        <v>38525.365721472728</v>
      </c>
    </row>
    <row r="33" spans="1:10" hidden="1">
      <c r="A33" s="83" t="s">
        <v>159</v>
      </c>
      <c r="B33" s="84">
        <v>-9264.3957950956537</v>
      </c>
      <c r="C33" s="84">
        <v>-5111.5968076130439</v>
      </c>
      <c r="D33" s="84">
        <v>0</v>
      </c>
      <c r="E33" s="84">
        <v>0</v>
      </c>
      <c r="F33" s="84">
        <v>31242.698375478256</v>
      </c>
      <c r="G33" s="84">
        <v>1526.6361775217395</v>
      </c>
      <c r="H33" s="84">
        <v>1514.9159976956525</v>
      </c>
      <c r="I33" s="84">
        <v>0</v>
      </c>
      <c r="J33" s="85">
        <v>21978.302580382602</v>
      </c>
    </row>
    <row r="34" spans="1:10" hidden="1">
      <c r="A34" s="83" t="s">
        <v>160</v>
      </c>
      <c r="B34" s="84">
        <v>-1002.4168897909091</v>
      </c>
      <c r="C34" s="84">
        <v>0</v>
      </c>
      <c r="D34" s="84">
        <v>0</v>
      </c>
      <c r="E34" s="84">
        <v>0</v>
      </c>
      <c r="F34" s="84">
        <v>43298.966077545461</v>
      </c>
      <c r="G34" s="84">
        <v>1514.6692028636362</v>
      </c>
      <c r="H34" s="84">
        <v>1513.7205664999999</v>
      </c>
      <c r="I34" s="84">
        <v>0</v>
      </c>
      <c r="J34" s="85">
        <v>42296.54918775455</v>
      </c>
    </row>
    <row r="35" spans="1:10" hidden="1">
      <c r="A35" s="83" t="s">
        <v>158</v>
      </c>
      <c r="B35" s="84">
        <v>-3675</v>
      </c>
      <c r="C35" s="84">
        <v>0</v>
      </c>
      <c r="D35" s="84">
        <v>0</v>
      </c>
      <c r="E35" s="84">
        <v>0</v>
      </c>
      <c r="F35" s="84">
        <v>43703</v>
      </c>
      <c r="G35" s="84">
        <v>1690</v>
      </c>
      <c r="H35" s="84">
        <v>1515</v>
      </c>
      <c r="I35" s="84">
        <v>0</v>
      </c>
      <c r="J35" s="85">
        <v>40028</v>
      </c>
    </row>
    <row r="36" spans="1:10" hidden="1">
      <c r="A36" s="83" t="s">
        <v>161</v>
      </c>
      <c r="B36" s="84">
        <v>-2240</v>
      </c>
      <c r="C36" s="84">
        <v>0</v>
      </c>
      <c r="D36" s="84">
        <v>0</v>
      </c>
      <c r="E36" s="84">
        <v>0</v>
      </c>
      <c r="F36" s="84">
        <v>44336</v>
      </c>
      <c r="G36" s="84">
        <v>7682</v>
      </c>
      <c r="H36" s="84">
        <v>1514</v>
      </c>
      <c r="I36" s="84">
        <v>0</v>
      </c>
      <c r="J36" s="85">
        <v>42096</v>
      </c>
    </row>
    <row r="37" spans="1:10" hidden="1">
      <c r="A37" s="83" t="s">
        <v>162</v>
      </c>
      <c r="B37" s="84">
        <v>-2901</v>
      </c>
      <c r="C37" s="84">
        <v>-2901</v>
      </c>
      <c r="D37" s="84">
        <v>-2901</v>
      </c>
      <c r="E37" s="84">
        <v>-2901</v>
      </c>
      <c r="F37" s="84">
        <v>151118</v>
      </c>
      <c r="G37" s="84">
        <v>127334</v>
      </c>
      <c r="H37" s="84">
        <v>16623</v>
      </c>
      <c r="I37" s="84">
        <v>15486</v>
      </c>
      <c r="J37" s="85">
        <v>148217</v>
      </c>
    </row>
    <row r="38" spans="1:10" hidden="1">
      <c r="A38" s="1" t="s">
        <v>165</v>
      </c>
      <c r="B38" s="84">
        <v>-8542.2049384105267</v>
      </c>
      <c r="C38" s="84">
        <v>-5841.6131576105272</v>
      </c>
      <c r="D38" s="84">
        <v>-5841.6131576105272</v>
      </c>
      <c r="E38" s="84">
        <v>-5841.6131576105272</v>
      </c>
      <c r="F38" s="84">
        <v>200022.80239510525</v>
      </c>
      <c r="G38" s="84">
        <v>165228.56341494736</v>
      </c>
      <c r="H38" s="84">
        <v>640.62668436842102</v>
      </c>
      <c r="I38" s="84">
        <v>0</v>
      </c>
      <c r="J38" s="85">
        <v>191480.59745669473</v>
      </c>
    </row>
    <row r="39" spans="1:10" hidden="1">
      <c r="A39" s="1" t="s">
        <v>155</v>
      </c>
      <c r="B39" s="84">
        <v>-7119.7926349649997</v>
      </c>
      <c r="C39" s="84">
        <v>-7083.7847445549996</v>
      </c>
      <c r="D39" s="84">
        <v>-7083.7847445549996</v>
      </c>
      <c r="E39" s="84">
        <v>-7083.7847445549996</v>
      </c>
      <c r="F39" s="84">
        <v>199490.92667799999</v>
      </c>
      <c r="G39" s="84">
        <v>92877.892128150008</v>
      </c>
      <c r="H39" s="84">
        <v>152.64907545</v>
      </c>
      <c r="I39" s="84">
        <v>0</v>
      </c>
      <c r="J39" s="85">
        <v>192371.13404303498</v>
      </c>
    </row>
    <row r="40" spans="1:10" hidden="1">
      <c r="A40" s="1" t="s">
        <v>156</v>
      </c>
      <c r="B40" s="84">
        <v>-11961.484039804547</v>
      </c>
      <c r="C40" s="84">
        <v>-11954.664176790911</v>
      </c>
      <c r="D40" s="84">
        <v>-11954.664176790911</v>
      </c>
      <c r="E40" s="84">
        <v>-11954.664176790911</v>
      </c>
      <c r="F40" s="84">
        <v>194627.54834795455</v>
      </c>
      <c r="G40" s="84">
        <v>74494.758258545451</v>
      </c>
      <c r="H40" s="84">
        <v>0</v>
      </c>
      <c r="I40" s="84">
        <v>0</v>
      </c>
      <c r="J40" s="85">
        <v>182666.06430815</v>
      </c>
    </row>
    <row r="41" spans="1:10" hidden="1">
      <c r="A41" s="1" t="s">
        <v>157</v>
      </c>
      <c r="B41" s="84">
        <v>-11703.385946223811</v>
      </c>
      <c r="C41" s="84">
        <v>-10904.141301728572</v>
      </c>
      <c r="D41" s="84">
        <v>-10904.141301728572</v>
      </c>
      <c r="E41" s="84">
        <v>-10904.141301728572</v>
      </c>
      <c r="F41" s="84">
        <v>186084.22059952383</v>
      </c>
      <c r="G41" s="84">
        <v>60236.682200714284</v>
      </c>
      <c r="H41" s="84">
        <v>0</v>
      </c>
      <c r="I41" s="84">
        <v>0</v>
      </c>
      <c r="J41" s="85">
        <v>174380.83465330003</v>
      </c>
    </row>
    <row r="42" spans="1:10" hidden="1">
      <c r="A42" s="1" t="s">
        <v>156</v>
      </c>
      <c r="B42" s="84">
        <v>-11968.387203278948</v>
      </c>
      <c r="C42" s="84">
        <v>-10836.529236457895</v>
      </c>
      <c r="D42" s="84">
        <v>-10836.529236457895</v>
      </c>
      <c r="E42" s="84">
        <v>-10836.529236457895</v>
      </c>
      <c r="F42" s="84">
        <v>166676.12317121049</v>
      </c>
      <c r="G42" s="84">
        <v>17903.421953052632</v>
      </c>
      <c r="H42" s="84">
        <v>0</v>
      </c>
      <c r="I42" s="84">
        <v>0</v>
      </c>
      <c r="J42" s="85">
        <v>154707.73596793154</v>
      </c>
    </row>
    <row r="43" spans="1:10" hidden="1">
      <c r="A43" s="1" t="s">
        <v>158</v>
      </c>
      <c r="B43" s="84">
        <v>-7820.9863602347832</v>
      </c>
      <c r="C43" s="84">
        <v>-4477.9883495043478</v>
      </c>
      <c r="D43" s="84">
        <v>-4477.9883495043478</v>
      </c>
      <c r="E43" s="84">
        <v>-4477.9883495043478</v>
      </c>
      <c r="F43" s="84">
        <v>155785.07067886955</v>
      </c>
      <c r="G43" s="84">
        <v>5936.2995512173929</v>
      </c>
      <c r="H43" s="84">
        <v>0</v>
      </c>
      <c r="I43" s="84">
        <v>0</v>
      </c>
      <c r="J43" s="85">
        <v>147964.08431863476</v>
      </c>
    </row>
    <row r="44" spans="1:10" hidden="1">
      <c r="A44" s="1" t="s">
        <v>158</v>
      </c>
      <c r="B44" s="84">
        <v>-5683.2760102583343</v>
      </c>
      <c r="C44" s="84">
        <v>0</v>
      </c>
      <c r="D44" s="84">
        <v>0</v>
      </c>
      <c r="E44" s="84">
        <v>0</v>
      </c>
      <c r="F44" s="84">
        <v>141408.14514837501</v>
      </c>
      <c r="G44" s="84">
        <v>5100.1263114583335</v>
      </c>
      <c r="H44" s="84">
        <v>0</v>
      </c>
      <c r="I44" s="84">
        <v>0</v>
      </c>
      <c r="J44" s="85">
        <v>135724.86913811669</v>
      </c>
    </row>
    <row r="45" spans="1:10" hidden="1">
      <c r="A45" s="1" t="s">
        <v>159</v>
      </c>
      <c r="B45" s="84">
        <v>-4155.7763861523808</v>
      </c>
      <c r="C45" s="84">
        <v>0</v>
      </c>
      <c r="D45" s="84">
        <v>0</v>
      </c>
      <c r="E45" s="84">
        <v>0</v>
      </c>
      <c r="F45" s="84">
        <v>129428.51628423808</v>
      </c>
      <c r="G45" s="84">
        <v>12245.047141095238</v>
      </c>
      <c r="H45" s="84">
        <v>0</v>
      </c>
      <c r="I45" s="84">
        <v>0</v>
      </c>
      <c r="J45" s="85">
        <v>125272.7398980857</v>
      </c>
    </row>
    <row r="46" spans="1:10" hidden="1">
      <c r="A46" s="1" t="s">
        <v>160</v>
      </c>
      <c r="B46" s="84">
        <v>-790.6656881904762</v>
      </c>
      <c r="C46" s="84">
        <v>0</v>
      </c>
      <c r="D46" s="84">
        <v>0</v>
      </c>
      <c r="E46" s="84">
        <v>0</v>
      </c>
      <c r="F46" s="84">
        <v>136855.33089776192</v>
      </c>
      <c r="G46" s="84">
        <v>35637.109008238098</v>
      </c>
      <c r="H46" s="84">
        <v>0</v>
      </c>
      <c r="I46" s="84">
        <v>0</v>
      </c>
      <c r="J46" s="85">
        <v>136064.66520957145</v>
      </c>
    </row>
    <row r="47" spans="1:10" hidden="1">
      <c r="A47" s="1" t="s">
        <v>158</v>
      </c>
      <c r="B47" s="84">
        <v>-6071.0004825454535</v>
      </c>
      <c r="C47" s="84">
        <v>0</v>
      </c>
      <c r="D47" s="84">
        <v>0</v>
      </c>
      <c r="E47" s="84">
        <v>0</v>
      </c>
      <c r="F47" s="84">
        <v>119260.95454945456</v>
      </c>
      <c r="G47" s="84">
        <v>1603.0126907727272</v>
      </c>
      <c r="H47" s="84">
        <v>0</v>
      </c>
      <c r="I47" s="84">
        <v>0</v>
      </c>
      <c r="J47" s="85">
        <v>113189.95406690911</v>
      </c>
    </row>
    <row r="48" spans="1:10" hidden="1">
      <c r="A48" s="1" t="s">
        <v>161</v>
      </c>
      <c r="B48" s="84">
        <v>-4713.9468395333333</v>
      </c>
      <c r="C48" s="84">
        <v>0</v>
      </c>
      <c r="D48" s="84">
        <v>0</v>
      </c>
      <c r="E48" s="84">
        <v>0</v>
      </c>
      <c r="F48" s="84">
        <v>105384.86138904763</v>
      </c>
      <c r="G48" s="84">
        <v>2264.3134595238093</v>
      </c>
      <c r="H48" s="84">
        <v>0</v>
      </c>
      <c r="I48" s="84">
        <v>0</v>
      </c>
      <c r="J48" s="85">
        <v>100670.91454951429</v>
      </c>
    </row>
    <row r="49" spans="1:10" hidden="1">
      <c r="A49" s="1" t="s">
        <v>162</v>
      </c>
      <c r="B49" s="84">
        <v>-8269.1172572913056</v>
      </c>
      <c r="C49" s="84">
        <v>0</v>
      </c>
      <c r="D49" s="84">
        <v>0</v>
      </c>
      <c r="E49" s="84">
        <v>0</v>
      </c>
      <c r="F49" s="84">
        <v>113812.82738113042</v>
      </c>
      <c r="G49" s="84">
        <v>7853.7343518511007</v>
      </c>
      <c r="H49" s="84">
        <v>0</v>
      </c>
      <c r="I49" s="84">
        <v>0</v>
      </c>
      <c r="J49" s="85">
        <v>105543.71012383912</v>
      </c>
    </row>
    <row r="50" spans="1:10" ht="14.25" hidden="1">
      <c r="A50" s="18" t="s">
        <v>166</v>
      </c>
      <c r="B50" s="84">
        <v>-13100.594549173335</v>
      </c>
      <c r="C50" s="84">
        <v>0</v>
      </c>
      <c r="D50" s="84">
        <v>0</v>
      </c>
      <c r="E50" s="84">
        <v>0</v>
      </c>
      <c r="F50" s="84">
        <v>97996.305563466653</v>
      </c>
      <c r="G50" s="84">
        <v>6650.967998066666</v>
      </c>
      <c r="H50" s="84">
        <v>0</v>
      </c>
      <c r="I50" s="84">
        <v>0</v>
      </c>
      <c r="J50" s="85">
        <v>84895.711014293323</v>
      </c>
    </row>
    <row r="51" spans="1:10" ht="14.25" hidden="1">
      <c r="A51" s="18" t="s">
        <v>155</v>
      </c>
      <c r="B51" s="84">
        <v>-4853.3393832952379</v>
      </c>
      <c r="C51" s="84">
        <v>0</v>
      </c>
      <c r="D51" s="84">
        <v>0</v>
      </c>
      <c r="E51" s="84">
        <v>0</v>
      </c>
      <c r="F51" s="84">
        <v>83230.001607238097</v>
      </c>
      <c r="G51" s="84">
        <v>901.20329852380951</v>
      </c>
      <c r="H51" s="84">
        <v>0</v>
      </c>
      <c r="I51" s="84">
        <v>0</v>
      </c>
      <c r="J51" s="85">
        <v>78376.662223942854</v>
      </c>
    </row>
    <row r="52" spans="1:10" ht="14.25" hidden="1">
      <c r="A52" s="18" t="s">
        <v>156</v>
      </c>
      <c r="B52" s="84">
        <v>-1228.8031485809524</v>
      </c>
      <c r="C52" s="84">
        <v>0</v>
      </c>
      <c r="D52" s="84">
        <v>0</v>
      </c>
      <c r="E52" s="84">
        <v>0</v>
      </c>
      <c r="F52" s="84">
        <v>67734.584765142863</v>
      </c>
      <c r="G52" s="84">
        <v>1020.7676503809523</v>
      </c>
      <c r="H52" s="84">
        <v>0</v>
      </c>
      <c r="I52" s="84">
        <v>0</v>
      </c>
      <c r="J52" s="85">
        <v>66505.781616561915</v>
      </c>
    </row>
    <row r="53" spans="1:10" ht="14.25" hidden="1">
      <c r="A53" s="18" t="s">
        <v>157</v>
      </c>
      <c r="B53" s="84">
        <v>-11322.087704913636</v>
      </c>
      <c r="C53" s="84">
        <v>0</v>
      </c>
      <c r="D53" s="84">
        <v>0</v>
      </c>
      <c r="E53" s="84">
        <v>0</v>
      </c>
      <c r="F53" s="84">
        <v>66785.961337500004</v>
      </c>
      <c r="G53" s="84">
        <v>335.75048140909092</v>
      </c>
      <c r="H53" s="84">
        <v>0</v>
      </c>
      <c r="I53" s="84">
        <v>0</v>
      </c>
      <c r="J53" s="85">
        <v>55463.873632586372</v>
      </c>
    </row>
    <row r="54" spans="1:10" ht="14.25" hidden="1">
      <c r="A54" s="18" t="s">
        <v>156</v>
      </c>
      <c r="B54" s="84">
        <v>-12559.418976042854</v>
      </c>
      <c r="C54" s="84">
        <v>0</v>
      </c>
      <c r="D54" s="84">
        <v>0</v>
      </c>
      <c r="E54" s="84">
        <v>0</v>
      </c>
      <c r="F54" s="84">
        <v>50607.711903380958</v>
      </c>
      <c r="G54" s="84">
        <v>738.27307166666674</v>
      </c>
      <c r="H54" s="84">
        <v>0</v>
      </c>
      <c r="I54" s="84">
        <v>0</v>
      </c>
      <c r="J54" s="85">
        <v>38048.292927338101</v>
      </c>
    </row>
    <row r="55" spans="1:10" ht="14.25" hidden="1">
      <c r="A55" s="18" t="s">
        <v>158</v>
      </c>
      <c r="B55" s="84">
        <v>-18225.796541218184</v>
      </c>
      <c r="C55" s="84">
        <v>0</v>
      </c>
      <c r="D55" s="84">
        <v>0</v>
      </c>
      <c r="E55" s="84">
        <v>0</v>
      </c>
      <c r="F55" s="84">
        <v>50797.830542045449</v>
      </c>
      <c r="G55" s="84">
        <v>961.13960918181829</v>
      </c>
      <c r="H55" s="84">
        <v>0</v>
      </c>
      <c r="I55" s="84">
        <v>0</v>
      </c>
      <c r="J55" s="85">
        <v>32572.034000827265</v>
      </c>
    </row>
    <row r="56" spans="1:10" ht="14.25" hidden="1">
      <c r="A56" s="18" t="s">
        <v>158</v>
      </c>
      <c r="B56" s="84">
        <v>-15695.072540989995</v>
      </c>
      <c r="C56" s="84">
        <v>0</v>
      </c>
      <c r="D56" s="84">
        <v>0</v>
      </c>
      <c r="E56" s="84">
        <v>0</v>
      </c>
      <c r="F56" s="84">
        <v>31661.837351200007</v>
      </c>
      <c r="G56" s="84">
        <v>94.044269850000006</v>
      </c>
      <c r="H56" s="84">
        <v>0</v>
      </c>
      <c r="I56" s="84">
        <v>0</v>
      </c>
      <c r="J56" s="85">
        <v>15966.764810210012</v>
      </c>
    </row>
    <row r="57" spans="1:10" ht="14.25" hidden="1">
      <c r="A57" s="18" t="s">
        <v>159</v>
      </c>
      <c r="B57" s="84">
        <v>-11654.079056778259</v>
      </c>
      <c r="C57" s="84">
        <v>0</v>
      </c>
      <c r="D57" s="84">
        <v>0</v>
      </c>
      <c r="E57" s="84">
        <v>0</v>
      </c>
      <c r="F57" s="84">
        <v>28559.312639130439</v>
      </c>
      <c r="G57" s="84">
        <v>86.956521739130437</v>
      </c>
      <c r="H57" s="84">
        <v>0</v>
      </c>
      <c r="I57" s="84">
        <v>0</v>
      </c>
      <c r="J57" s="85">
        <v>16905.233582352179</v>
      </c>
    </row>
    <row r="58" spans="1:10" ht="14.25" hidden="1">
      <c r="A58" s="18" t="s">
        <v>160</v>
      </c>
      <c r="B58" s="84">
        <v>-7605.9533892761901</v>
      </c>
      <c r="C58" s="84">
        <v>0</v>
      </c>
      <c r="D58" s="84">
        <v>0</v>
      </c>
      <c r="E58" s="84">
        <v>0</v>
      </c>
      <c r="F58" s="84">
        <v>26991.069507095239</v>
      </c>
      <c r="G58" s="84">
        <v>171.47183733333333</v>
      </c>
      <c r="H58" s="84">
        <v>0</v>
      </c>
      <c r="I58" s="84">
        <v>0</v>
      </c>
      <c r="J58" s="85">
        <v>19385.116117819049</v>
      </c>
    </row>
    <row r="59" spans="1:10" ht="14.25" hidden="1">
      <c r="A59" s="18" t="s">
        <v>158</v>
      </c>
      <c r="B59" s="84">
        <v>-6486.6446135904753</v>
      </c>
      <c r="C59" s="84">
        <v>0</v>
      </c>
      <c r="D59" s="84">
        <v>0</v>
      </c>
      <c r="E59" s="84">
        <v>0</v>
      </c>
      <c r="F59" s="84">
        <v>13906.690110904763</v>
      </c>
      <c r="G59" s="84">
        <v>0</v>
      </c>
      <c r="H59" s="84">
        <v>0</v>
      </c>
      <c r="I59" s="84">
        <v>0</v>
      </c>
      <c r="J59" s="85">
        <v>7420.0454973142878</v>
      </c>
    </row>
    <row r="60" spans="1:10" ht="14.25" hidden="1">
      <c r="A60" s="18" t="s">
        <v>161</v>
      </c>
      <c r="B60" s="84">
        <v>-36934.815092568177</v>
      </c>
      <c r="C60" s="84">
        <v>0</v>
      </c>
      <c r="D60" s="84">
        <v>0</v>
      </c>
      <c r="E60" s="84">
        <v>0</v>
      </c>
      <c r="F60" s="84">
        <v>252.85005645454547</v>
      </c>
      <c r="G60" s="84">
        <v>68.181818181818187</v>
      </c>
      <c r="H60" s="84">
        <v>0</v>
      </c>
      <c r="I60" s="84">
        <v>0</v>
      </c>
      <c r="J60" s="85">
        <v>-36681.96503611363</v>
      </c>
    </row>
    <row r="61" spans="1:10" ht="14.25" hidden="1">
      <c r="A61" s="18" t="s">
        <v>162</v>
      </c>
      <c r="B61" s="84">
        <v>-23116.852024345455</v>
      </c>
      <c r="C61" s="84">
        <v>0</v>
      </c>
      <c r="D61" s="84">
        <v>0</v>
      </c>
      <c r="E61" s="84">
        <v>0</v>
      </c>
      <c r="F61" s="84">
        <v>5083.1196220000002</v>
      </c>
      <c r="G61" s="84">
        <v>50</v>
      </c>
      <c r="H61" s="84">
        <v>0</v>
      </c>
      <c r="I61" s="84">
        <v>0</v>
      </c>
      <c r="J61" s="85">
        <v>-18033.732402345457</v>
      </c>
    </row>
    <row r="62" spans="1:10" ht="14.25" hidden="1">
      <c r="A62" s="18" t="s">
        <v>167</v>
      </c>
      <c r="B62" s="84">
        <v>-24143.586426715789</v>
      </c>
      <c r="C62" s="84">
        <v>-8430.3691160947365</v>
      </c>
      <c r="D62" s="84">
        <v>0</v>
      </c>
      <c r="E62" s="84">
        <v>0</v>
      </c>
      <c r="F62" s="84">
        <v>8504.4422559210525</v>
      </c>
      <c r="G62" s="84">
        <v>746.69118442105264</v>
      </c>
      <c r="H62" s="84">
        <v>0</v>
      </c>
      <c r="I62" s="84">
        <v>0</v>
      </c>
      <c r="J62" s="85">
        <v>-15639.144170794736</v>
      </c>
    </row>
    <row r="63" spans="1:10" ht="14.25" hidden="1">
      <c r="A63" s="18" t="s">
        <v>155</v>
      </c>
      <c r="B63" s="84">
        <v>-21738.870232274996</v>
      </c>
      <c r="C63" s="84">
        <v>-17643.337321314997</v>
      </c>
      <c r="D63" s="84">
        <v>0</v>
      </c>
      <c r="E63" s="84">
        <v>0</v>
      </c>
      <c r="F63" s="84">
        <v>5716.3970080999989</v>
      </c>
      <c r="G63" s="84">
        <v>0</v>
      </c>
      <c r="H63" s="84">
        <v>0</v>
      </c>
      <c r="I63" s="84">
        <v>0</v>
      </c>
      <c r="J63" s="85">
        <v>-16022.473224174997</v>
      </c>
    </row>
    <row r="64" spans="1:10" ht="14.25" hidden="1">
      <c r="A64" s="18" t="s">
        <v>156</v>
      </c>
      <c r="B64" s="84">
        <v>-34797.0185190591</v>
      </c>
      <c r="C64" s="84">
        <v>-33139.086868990918</v>
      </c>
      <c r="D64" s="84">
        <v>0</v>
      </c>
      <c r="E64" s="84">
        <v>0</v>
      </c>
      <c r="F64" s="84">
        <v>16644.926276409093</v>
      </c>
      <c r="G64" s="84">
        <v>0</v>
      </c>
      <c r="H64" s="84">
        <v>0</v>
      </c>
      <c r="I64" s="84">
        <v>0</v>
      </c>
      <c r="J64" s="85">
        <v>-18152.092242650007</v>
      </c>
    </row>
    <row r="65" spans="1:10" ht="14.25" hidden="1">
      <c r="A65" s="18" t="s">
        <v>157</v>
      </c>
      <c r="B65" s="84">
        <v>-8485.3103821210534</v>
      </c>
      <c r="C65" s="84">
        <v>0</v>
      </c>
      <c r="D65" s="84">
        <v>0</v>
      </c>
      <c r="E65" s="84">
        <v>0</v>
      </c>
      <c r="F65" s="84">
        <v>8577.6856774736843</v>
      </c>
      <c r="G65" s="84">
        <v>0</v>
      </c>
      <c r="H65" s="84">
        <v>0</v>
      </c>
      <c r="I65" s="84">
        <v>0</v>
      </c>
      <c r="J65" s="85">
        <v>92.375295352630928</v>
      </c>
    </row>
    <row r="66" spans="1:10" ht="14.25" hidden="1">
      <c r="A66" s="18" t="s">
        <v>156</v>
      </c>
      <c r="B66" s="84">
        <v>-28305.762048595454</v>
      </c>
      <c r="C66" s="84">
        <v>0</v>
      </c>
      <c r="D66" s="84">
        <v>0</v>
      </c>
      <c r="E66" s="84">
        <v>0</v>
      </c>
      <c r="F66" s="84">
        <v>698.52092386363631</v>
      </c>
      <c r="G66" s="84">
        <v>0</v>
      </c>
      <c r="H66" s="84">
        <v>0</v>
      </c>
      <c r="I66" s="84">
        <v>0</v>
      </c>
      <c r="J66" s="85">
        <v>-27607.241124731816</v>
      </c>
    </row>
    <row r="67" spans="1:10" ht="14.25" hidden="1">
      <c r="A67" s="18" t="s">
        <v>158</v>
      </c>
      <c r="B67" s="84">
        <v>-22968.740504368179</v>
      </c>
      <c r="C67" s="84">
        <v>0</v>
      </c>
      <c r="D67" s="84">
        <v>0</v>
      </c>
      <c r="E67" s="84">
        <v>0</v>
      </c>
      <c r="F67" s="84">
        <v>4487.344564181818</v>
      </c>
      <c r="G67" s="84">
        <v>168.18181818181819</v>
      </c>
      <c r="H67" s="84">
        <v>0</v>
      </c>
      <c r="I67" s="84">
        <v>0</v>
      </c>
      <c r="J67" s="85">
        <v>-18481.395940186361</v>
      </c>
    </row>
    <row r="68" spans="1:10" ht="14.25" hidden="1">
      <c r="A68" s="18" t="s">
        <v>158</v>
      </c>
      <c r="B68" s="84">
        <v>-18242.248767129997</v>
      </c>
      <c r="C68" s="84">
        <v>0</v>
      </c>
      <c r="D68" s="84">
        <v>0</v>
      </c>
      <c r="E68" s="84">
        <v>0</v>
      </c>
      <c r="F68" s="84">
        <v>2502.2617055000001</v>
      </c>
      <c r="G68" s="84">
        <v>0</v>
      </c>
      <c r="H68" s="84">
        <v>0</v>
      </c>
      <c r="I68" s="84">
        <v>0</v>
      </c>
      <c r="J68" s="85">
        <v>-15739.987061629996</v>
      </c>
    </row>
    <row r="69" spans="1:10" ht="14.25" hidden="1">
      <c r="A69" s="18" t="s">
        <v>159</v>
      </c>
      <c r="B69" s="84">
        <v>-41252.911435452173</v>
      </c>
      <c r="C69" s="84">
        <v>0</v>
      </c>
      <c r="D69" s="84">
        <v>0</v>
      </c>
      <c r="E69" s="84">
        <v>0</v>
      </c>
      <c r="F69" s="84">
        <v>0</v>
      </c>
      <c r="G69" s="84">
        <v>0</v>
      </c>
      <c r="H69" s="84">
        <v>0</v>
      </c>
      <c r="I69" s="84">
        <v>0</v>
      </c>
      <c r="J69" s="85">
        <v>-41252.911435452173</v>
      </c>
    </row>
    <row r="70" spans="1:10" ht="14.25" hidden="1">
      <c r="A70" s="18" t="s">
        <v>160</v>
      </c>
      <c r="B70" s="84">
        <v>-30538.783082215006</v>
      </c>
      <c r="C70" s="84">
        <v>0</v>
      </c>
      <c r="D70" s="84">
        <v>0</v>
      </c>
      <c r="E70" s="84">
        <v>0</v>
      </c>
      <c r="F70" s="84">
        <v>1200.2656437999999</v>
      </c>
      <c r="G70" s="84">
        <v>0</v>
      </c>
      <c r="H70" s="84">
        <v>0</v>
      </c>
      <c r="I70" s="84">
        <v>0</v>
      </c>
      <c r="J70" s="85">
        <v>-29338.517438415005</v>
      </c>
    </row>
    <row r="71" spans="1:10" ht="14.25" hidden="1">
      <c r="A71" s="18" t="s">
        <v>158</v>
      </c>
      <c r="B71" s="84">
        <v>-16441.340143204543</v>
      </c>
      <c r="C71" s="84">
        <v>-5687.7417932681819</v>
      </c>
      <c r="D71" s="84">
        <v>0</v>
      </c>
      <c r="E71" s="84">
        <v>0</v>
      </c>
      <c r="F71" s="84">
        <v>3001.7161145454538</v>
      </c>
      <c r="G71" s="84">
        <v>0</v>
      </c>
      <c r="H71" s="84">
        <v>0</v>
      </c>
      <c r="I71" s="84">
        <v>0</v>
      </c>
      <c r="J71" s="85">
        <v>-13439.624028659089</v>
      </c>
    </row>
    <row r="72" spans="1:10" ht="14.25" hidden="1">
      <c r="A72" s="18" t="s">
        <v>161</v>
      </c>
      <c r="B72" s="84">
        <v>-33950.163312622732</v>
      </c>
      <c r="C72" s="84">
        <v>-26894.748119595457</v>
      </c>
      <c r="D72" s="84">
        <v>0</v>
      </c>
      <c r="E72" s="84">
        <v>0</v>
      </c>
      <c r="F72" s="84">
        <v>3637.539591045454</v>
      </c>
      <c r="G72" s="84">
        <v>0</v>
      </c>
      <c r="H72" s="84">
        <v>0</v>
      </c>
      <c r="I72" s="84">
        <v>0</v>
      </c>
      <c r="J72" s="85">
        <v>-30312.623721577278</v>
      </c>
    </row>
    <row r="73" spans="1:10" ht="14.25" hidden="1">
      <c r="A73" s="18" t="s">
        <v>162</v>
      </c>
      <c r="B73" s="84">
        <v>-10093.778104357141</v>
      </c>
      <c r="C73" s="84">
        <v>-429.43094845714285</v>
      </c>
      <c r="D73" s="84">
        <v>0</v>
      </c>
      <c r="E73" s="84">
        <v>0</v>
      </c>
      <c r="F73" s="84">
        <v>15812.339239190474</v>
      </c>
      <c r="G73" s="84">
        <v>1280.952380952381</v>
      </c>
      <c r="H73" s="84">
        <v>0</v>
      </c>
      <c r="I73" s="84">
        <v>0</v>
      </c>
      <c r="J73" s="85">
        <v>5718.5611348333332</v>
      </c>
    </row>
    <row r="74" spans="1:10" ht="14.25" hidden="1">
      <c r="A74" s="18" t="s">
        <v>168</v>
      </c>
      <c r="B74" s="84">
        <v>-22427.239452064998</v>
      </c>
      <c r="C74" s="84">
        <v>0</v>
      </c>
      <c r="D74" s="84">
        <v>0</v>
      </c>
      <c r="E74" s="84">
        <v>0</v>
      </c>
      <c r="F74" s="84">
        <v>10352.39494525</v>
      </c>
      <c r="G74" s="84">
        <v>2190</v>
      </c>
      <c r="H74" s="84">
        <v>0</v>
      </c>
      <c r="I74" s="84">
        <v>0</v>
      </c>
      <c r="J74" s="85">
        <v>-12074.844506814998</v>
      </c>
    </row>
    <row r="75" spans="1:10" ht="14.25" hidden="1">
      <c r="A75" s="18" t="s">
        <v>155</v>
      </c>
      <c r="B75" s="84">
        <v>-21254.227275369998</v>
      </c>
      <c r="C75" s="84">
        <v>-15466.01374796</v>
      </c>
      <c r="D75" s="84">
        <v>0</v>
      </c>
      <c r="E75" s="84">
        <v>0</v>
      </c>
      <c r="F75" s="84">
        <v>620.38063705000002</v>
      </c>
      <c r="G75" s="84">
        <v>0</v>
      </c>
      <c r="H75" s="84">
        <v>0</v>
      </c>
      <c r="I75" s="84">
        <v>0</v>
      </c>
      <c r="J75" s="85">
        <v>-20633.846638319999</v>
      </c>
    </row>
    <row r="76" spans="1:10" ht="14.25" hidden="1">
      <c r="A76" s="18" t="s">
        <v>156</v>
      </c>
      <c r="B76" s="84">
        <v>-52202.597991880961</v>
      </c>
      <c r="C76" s="84">
        <v>-45442.240816404774</v>
      </c>
      <c r="D76" s="84">
        <v>0</v>
      </c>
      <c r="E76" s="84">
        <v>0</v>
      </c>
      <c r="F76" s="84">
        <v>2048.0618395238093</v>
      </c>
      <c r="G76" s="84">
        <v>619.04761904761904</v>
      </c>
      <c r="H76" s="84">
        <v>0</v>
      </c>
      <c r="I76" s="84">
        <v>0</v>
      </c>
      <c r="J76" s="85">
        <v>-50154.536152357148</v>
      </c>
    </row>
    <row r="77" spans="1:10" ht="14.25" hidden="1">
      <c r="A77" s="18" t="s">
        <v>157</v>
      </c>
      <c r="B77" s="84">
        <v>-49890.836826231571</v>
      </c>
      <c r="C77" s="84">
        <v>-38463.112312921046</v>
      </c>
      <c r="D77" s="84">
        <v>0</v>
      </c>
      <c r="E77" s="84">
        <v>0</v>
      </c>
      <c r="F77" s="84">
        <v>5251.0037130000001</v>
      </c>
      <c r="G77" s="84">
        <v>354.03157894736842</v>
      </c>
      <c r="H77" s="84">
        <v>0</v>
      </c>
      <c r="I77" s="84">
        <v>0</v>
      </c>
      <c r="J77" s="85">
        <v>-44639.833113231572</v>
      </c>
    </row>
    <row r="78" spans="1:10" ht="14.25" hidden="1">
      <c r="A78" s="18" t="s">
        <v>156</v>
      </c>
      <c r="B78" s="84">
        <v>-32568.327223861903</v>
      </c>
      <c r="C78" s="84">
        <v>-25229.327289085712</v>
      </c>
      <c r="D78" s="84">
        <v>-17670.087139047617</v>
      </c>
      <c r="E78" s="84">
        <v>-17670.087139047617</v>
      </c>
      <c r="F78" s="84">
        <v>17458.622039952381</v>
      </c>
      <c r="G78" s="84">
        <v>3609.5795457142854</v>
      </c>
      <c r="H78" s="84">
        <v>0</v>
      </c>
      <c r="I78" s="84">
        <v>0</v>
      </c>
      <c r="J78" s="85">
        <v>-15109.705183909522</v>
      </c>
    </row>
    <row r="79" spans="1:10" ht="14.25" hidden="1">
      <c r="A79" s="18" t="s">
        <v>158</v>
      </c>
      <c r="B79" s="84">
        <v>-42010.22056688572</v>
      </c>
      <c r="C79" s="84">
        <v>-34452.14600720477</v>
      </c>
      <c r="D79" s="84">
        <v>-12075.812077623812</v>
      </c>
      <c r="E79" s="84">
        <v>-12075.812077623812</v>
      </c>
      <c r="F79" s="84">
        <v>22248.815743857147</v>
      </c>
      <c r="G79" s="84">
        <v>1821.4285714285713</v>
      </c>
      <c r="H79" s="84">
        <v>0</v>
      </c>
      <c r="I79" s="84">
        <v>0</v>
      </c>
      <c r="J79" s="85">
        <v>-19761.404823028573</v>
      </c>
    </row>
    <row r="80" spans="1:10" ht="14.25" hidden="1">
      <c r="A80" s="18" t="s">
        <v>158</v>
      </c>
      <c r="B80" s="84">
        <v>-9879.7761638571428</v>
      </c>
      <c r="C80" s="84">
        <v>-8689.1532023476193</v>
      </c>
      <c r="D80" s="84">
        <v>-8689.1532023476193</v>
      </c>
      <c r="E80" s="84">
        <v>-8689.1532023476193</v>
      </c>
      <c r="F80" s="84">
        <v>48687.733905714282</v>
      </c>
      <c r="G80" s="84">
        <v>876.19047619047615</v>
      </c>
      <c r="H80" s="84">
        <v>0</v>
      </c>
      <c r="I80" s="84">
        <v>0</v>
      </c>
      <c r="J80" s="85">
        <v>38807.957741857143</v>
      </c>
    </row>
    <row r="81" spans="1:10" ht="14.25" hidden="1">
      <c r="A81" s="18" t="s">
        <v>159</v>
      </c>
      <c r="B81" s="84">
        <v>-4004.8415128000001</v>
      </c>
      <c r="C81" s="84">
        <v>0</v>
      </c>
      <c r="D81" s="84">
        <v>0</v>
      </c>
      <c r="E81" s="84">
        <v>0</v>
      </c>
      <c r="F81" s="84">
        <v>51180.129966391309</v>
      </c>
      <c r="G81" s="84">
        <v>0</v>
      </c>
      <c r="H81" s="84">
        <v>0</v>
      </c>
      <c r="I81" s="84">
        <v>0</v>
      </c>
      <c r="J81" s="85">
        <v>47175.288453591311</v>
      </c>
    </row>
    <row r="82" spans="1:10" ht="14.25" hidden="1">
      <c r="A82" s="18" t="s">
        <v>160</v>
      </c>
      <c r="B82" s="84">
        <v>-4441.1569962190479</v>
      </c>
      <c r="C82" s="84">
        <v>0</v>
      </c>
      <c r="D82" s="84">
        <v>0</v>
      </c>
      <c r="E82" s="84">
        <v>0</v>
      </c>
      <c r="F82" s="84">
        <v>78570.694501904771</v>
      </c>
      <c r="G82" s="84">
        <v>428.57142857142856</v>
      </c>
      <c r="H82" s="84">
        <v>0</v>
      </c>
      <c r="I82" s="84">
        <v>0</v>
      </c>
      <c r="J82" s="85">
        <v>74129.53750568573</v>
      </c>
    </row>
    <row r="83" spans="1:10" ht="14.25" hidden="1">
      <c r="A83" s="18" t="s">
        <v>158</v>
      </c>
      <c r="B83" s="84">
        <v>-2782.1611457181821</v>
      </c>
      <c r="C83" s="84">
        <v>0</v>
      </c>
      <c r="D83" s="84">
        <v>0</v>
      </c>
      <c r="E83" s="84">
        <v>0</v>
      </c>
      <c r="F83" s="84">
        <v>99552.779264545476</v>
      </c>
      <c r="G83" s="84">
        <v>0</v>
      </c>
      <c r="H83" s="84">
        <v>0</v>
      </c>
      <c r="I83" s="84">
        <v>0</v>
      </c>
      <c r="J83" s="85">
        <v>96770.618118827289</v>
      </c>
    </row>
    <row r="84" spans="1:10" ht="14.25" hidden="1">
      <c r="A84" s="18" t="s">
        <v>161</v>
      </c>
      <c r="B84" s="84">
        <v>-4539.6900536043477</v>
      </c>
      <c r="C84" s="84">
        <v>0</v>
      </c>
      <c r="D84" s="84">
        <v>0</v>
      </c>
      <c r="E84" s="84">
        <v>0</v>
      </c>
      <c r="F84" s="84">
        <v>107776.27455169565</v>
      </c>
      <c r="G84" s="84">
        <v>4077.7743629999995</v>
      </c>
      <c r="H84" s="84">
        <v>4077.7743629999995</v>
      </c>
      <c r="I84" s="84">
        <v>4077.7743629999995</v>
      </c>
      <c r="J84" s="85">
        <v>103236.5844980913</v>
      </c>
    </row>
    <row r="85" spans="1:10" ht="14.25" hidden="1">
      <c r="A85" s="18" t="s">
        <v>162</v>
      </c>
      <c r="B85" s="84">
        <v>-2038.5631441666667</v>
      </c>
      <c r="C85" s="84">
        <v>0</v>
      </c>
      <c r="D85" s="84">
        <v>0</v>
      </c>
      <c r="E85" s="84">
        <v>0</v>
      </c>
      <c r="F85" s="84">
        <v>157643.88186319047</v>
      </c>
      <c r="G85" s="84">
        <v>7030.3455238095248</v>
      </c>
      <c r="H85" s="84">
        <v>3515.1727619047624</v>
      </c>
      <c r="I85" s="84">
        <v>3515.1727619047624</v>
      </c>
      <c r="J85" s="85">
        <v>155605.31871902381</v>
      </c>
    </row>
    <row r="86" spans="1:10" ht="14.25">
      <c r="A86" s="18" t="s">
        <v>696</v>
      </c>
      <c r="B86" s="84">
        <v>-12600.484023068422</v>
      </c>
      <c r="C86" s="84">
        <v>0</v>
      </c>
      <c r="D86" s="84">
        <v>0</v>
      </c>
      <c r="E86" s="84">
        <v>0</v>
      </c>
      <c r="F86" s="84">
        <v>182985.74685497896</v>
      </c>
      <c r="G86" s="84">
        <v>1127.3813015578946</v>
      </c>
      <c r="H86" s="84">
        <v>1127.3813015578946</v>
      </c>
      <c r="I86" s="84">
        <v>1127.3813015578946</v>
      </c>
      <c r="J86" s="85">
        <v>170385.26283191054</v>
      </c>
    </row>
    <row r="87" spans="1:10" ht="14.25">
      <c r="A87" s="18" t="s">
        <v>697</v>
      </c>
      <c r="B87" s="84">
        <v>-5615.6538013600002</v>
      </c>
      <c r="C87" s="84">
        <v>0</v>
      </c>
      <c r="D87" s="84">
        <v>0</v>
      </c>
      <c r="E87" s="84">
        <v>0</v>
      </c>
      <c r="F87" s="84">
        <v>163689.43833940884</v>
      </c>
      <c r="G87" s="84">
        <v>12018.167919308824</v>
      </c>
      <c r="H87" s="84">
        <v>12017.568886250001</v>
      </c>
      <c r="I87" s="84">
        <v>0</v>
      </c>
      <c r="J87" s="85">
        <v>158073.78453804884</v>
      </c>
    </row>
    <row r="88" spans="1:10" ht="14.25">
      <c r="A88" s="18" t="s">
        <v>698</v>
      </c>
      <c r="B88" s="84">
        <v>-3465.4034589050002</v>
      </c>
      <c r="C88" s="84">
        <v>0</v>
      </c>
      <c r="D88" s="84">
        <v>0</v>
      </c>
      <c r="E88" s="84">
        <v>0</v>
      </c>
      <c r="F88" s="84">
        <v>188102.7029269</v>
      </c>
      <c r="G88" s="84">
        <v>32621.305098749999</v>
      </c>
      <c r="H88" s="84">
        <v>32621.305098749999</v>
      </c>
      <c r="I88" s="84">
        <v>0</v>
      </c>
      <c r="J88" s="85">
        <v>184637.29946799501</v>
      </c>
    </row>
    <row r="89" spans="1:10" ht="14.25">
      <c r="A89" s="18" t="s">
        <v>699</v>
      </c>
      <c r="B89" s="84">
        <v>-4660.0663568095242</v>
      </c>
      <c r="C89" s="84">
        <v>0</v>
      </c>
      <c r="D89" s="84">
        <v>0</v>
      </c>
      <c r="E89" s="84">
        <v>0</v>
      </c>
      <c r="F89" s="84">
        <v>235436.16015652381</v>
      </c>
      <c r="G89" s="84">
        <v>54913.348227380964</v>
      </c>
      <c r="H89" s="84">
        <v>53657.058561714301</v>
      </c>
      <c r="I89" s="84">
        <v>0</v>
      </c>
      <c r="J89" s="85">
        <v>230776.09379971429</v>
      </c>
    </row>
    <row r="90" spans="1:10" ht="14.25">
      <c r="A90" s="18" t="s">
        <v>698</v>
      </c>
      <c r="B90" s="84">
        <v>-6623.2711130099997</v>
      </c>
      <c r="C90" s="84">
        <v>0</v>
      </c>
      <c r="D90" s="84">
        <v>0</v>
      </c>
      <c r="E90" s="84">
        <v>0</v>
      </c>
      <c r="F90" s="84">
        <v>204193.76919004996</v>
      </c>
      <c r="G90" s="84">
        <v>70562.003462800029</v>
      </c>
      <c r="H90" s="84">
        <v>70485.478494150026</v>
      </c>
      <c r="I90" s="84">
        <v>0</v>
      </c>
      <c r="J90" s="85">
        <v>197570.49807703996</v>
      </c>
    </row>
    <row r="91" spans="1:10" ht="14.25">
      <c r="A91" s="18" t="s">
        <v>704</v>
      </c>
      <c r="B91" s="84">
        <v>-7223.3991951999997</v>
      </c>
      <c r="C91" s="84">
        <v>0</v>
      </c>
      <c r="D91" s="84">
        <v>0</v>
      </c>
      <c r="E91" s="84">
        <v>0</v>
      </c>
      <c r="F91" s="84">
        <v>176754.43913434999</v>
      </c>
      <c r="G91" s="84">
        <v>70655.081598149991</v>
      </c>
      <c r="H91" s="84">
        <v>70505.081598149991</v>
      </c>
      <c r="I91" s="84">
        <v>0</v>
      </c>
      <c r="J91" s="85">
        <v>169531.03993914998</v>
      </c>
    </row>
    <row r="92" spans="1:10" ht="14.25">
      <c r="A92" s="18" t="s">
        <v>704</v>
      </c>
      <c r="B92" s="84">
        <v>-5932.5088729909094</v>
      </c>
      <c r="C92" s="84">
        <v>0</v>
      </c>
      <c r="D92" s="84">
        <v>0</v>
      </c>
      <c r="E92" s="84">
        <v>0</v>
      </c>
      <c r="F92" s="84">
        <v>191040.36448695452</v>
      </c>
      <c r="G92" s="84">
        <v>70235.636142318181</v>
      </c>
      <c r="H92" s="84">
        <v>70071.816505954543</v>
      </c>
      <c r="I92" s="84">
        <v>0</v>
      </c>
      <c r="J92" s="85">
        <v>185107.85561396362</v>
      </c>
    </row>
    <row r="93" spans="1:10" ht="14.25">
      <c r="A93" s="18" t="s">
        <v>699</v>
      </c>
      <c r="B93" s="84">
        <v>-6712.1450965045451</v>
      </c>
      <c r="C93" s="84">
        <v>0</v>
      </c>
      <c r="D93" s="84">
        <v>0</v>
      </c>
      <c r="E93" s="84">
        <v>0</v>
      </c>
      <c r="F93" s="84">
        <v>163236.56805622726</v>
      </c>
      <c r="G93" s="84">
        <v>60463.88427436362</v>
      </c>
      <c r="H93" s="84">
        <v>60395.702456181803</v>
      </c>
      <c r="I93" s="84">
        <v>0</v>
      </c>
      <c r="J93" s="85">
        <v>156524.42295972272</v>
      </c>
    </row>
    <row r="94" spans="1:10" ht="14.25">
      <c r="A94" s="18" t="s">
        <v>700</v>
      </c>
      <c r="B94" s="84">
        <v>-3424.2055773047623</v>
      </c>
      <c r="C94" s="84">
        <v>0</v>
      </c>
      <c r="D94" s="84">
        <v>0</v>
      </c>
      <c r="E94" s="84">
        <v>0</v>
      </c>
      <c r="F94" s="84">
        <v>145426.91985814285</v>
      </c>
      <c r="G94" s="84">
        <v>60400.084164095235</v>
      </c>
      <c r="H94" s="84">
        <v>60400.084164095235</v>
      </c>
      <c r="I94" s="84">
        <v>0</v>
      </c>
      <c r="J94" s="85">
        <v>142002.71428083809</v>
      </c>
    </row>
    <row r="95" spans="1:10" ht="14.25">
      <c r="A95" s="18" t="s">
        <v>701</v>
      </c>
      <c r="B95" s="84">
        <v>-4000.4383561999998</v>
      </c>
      <c r="C95" s="84">
        <v>0</v>
      </c>
      <c r="D95" s="84">
        <v>0</v>
      </c>
      <c r="E95" s="84">
        <v>0</v>
      </c>
      <c r="F95" s="84">
        <v>108677.600792</v>
      </c>
      <c r="G95" s="84">
        <v>40367.114948000002</v>
      </c>
      <c r="H95" s="84">
        <v>40367.114948000002</v>
      </c>
      <c r="I95" s="84">
        <v>0</v>
      </c>
      <c r="J95" s="85">
        <v>104677.1624358</v>
      </c>
    </row>
    <row r="96" spans="1:10" ht="14.25">
      <c r="A96" s="18" t="s">
        <v>702</v>
      </c>
      <c r="B96" s="84">
        <v>-11279.836138295239</v>
      </c>
      <c r="C96" s="84">
        <v>0</v>
      </c>
      <c r="D96" s="84">
        <v>0</v>
      </c>
      <c r="E96" s="84">
        <v>0</v>
      </c>
      <c r="F96" s="84">
        <v>71366.087153238099</v>
      </c>
      <c r="G96" s="84">
        <v>27898.989490047617</v>
      </c>
      <c r="H96" s="84">
        <v>27898.989490047617</v>
      </c>
      <c r="I96" s="84">
        <v>0</v>
      </c>
      <c r="J96" s="85">
        <v>60086.251014942856</v>
      </c>
    </row>
    <row r="97" spans="1:10" ht="14.25">
      <c r="A97" s="18" t="s">
        <v>703</v>
      </c>
      <c r="B97" s="84">
        <v>-7343.862752776191</v>
      </c>
      <c r="C97" s="84">
        <v>0</v>
      </c>
      <c r="D97" s="84">
        <v>0</v>
      </c>
      <c r="E97" s="84">
        <v>0</v>
      </c>
      <c r="F97" s="84">
        <v>80186.295092952379</v>
      </c>
      <c r="G97" s="84">
        <v>6746.4732850476184</v>
      </c>
      <c r="H97" s="84">
        <v>6746.4732850476184</v>
      </c>
      <c r="I97" s="84">
        <v>0</v>
      </c>
      <c r="J97" s="85">
        <v>72842.432340176194</v>
      </c>
    </row>
    <row r="98" spans="1:10" ht="14.25">
      <c r="A98" s="18" t="s">
        <v>708</v>
      </c>
      <c r="B98" s="84">
        <v>-27212</v>
      </c>
      <c r="C98" s="84">
        <v>0</v>
      </c>
      <c r="D98" s="84">
        <v>0</v>
      </c>
      <c r="E98" s="84">
        <v>0</v>
      </c>
      <c r="F98" s="84">
        <v>78510</v>
      </c>
      <c r="G98" s="84">
        <v>0</v>
      </c>
      <c r="H98" s="84">
        <v>0</v>
      </c>
      <c r="I98" s="84">
        <v>0</v>
      </c>
      <c r="J98" s="85">
        <v>51298</v>
      </c>
    </row>
    <row r="99" spans="1:10" ht="14.25">
      <c r="A99" s="18" t="s">
        <v>697</v>
      </c>
      <c r="B99" s="84">
        <v>-6938.8649492571421</v>
      </c>
      <c r="C99" s="84">
        <v>0</v>
      </c>
      <c r="D99" s="84">
        <v>0</v>
      </c>
      <c r="E99" s="84">
        <v>0</v>
      </c>
      <c r="F99" s="84">
        <v>82371.931012285713</v>
      </c>
      <c r="G99" s="84">
        <v>0</v>
      </c>
      <c r="H99" s="84">
        <v>0</v>
      </c>
      <c r="I99" s="84">
        <v>0</v>
      </c>
      <c r="J99" s="85">
        <v>75433.066063028571</v>
      </c>
    </row>
    <row r="100" spans="1:10" ht="14.25">
      <c r="A100" s="18" t="s">
        <v>698</v>
      </c>
      <c r="B100" s="84">
        <v>-20249.852257304545</v>
      </c>
      <c r="C100" s="84">
        <v>-13676.406653704546</v>
      </c>
      <c r="D100" s="84">
        <v>-13676.406653704546</v>
      </c>
      <c r="E100" s="84">
        <v>-13676.406653704546</v>
      </c>
      <c r="F100" s="84">
        <v>80865.822938454527</v>
      </c>
      <c r="G100" s="84">
        <v>45.454545454545453</v>
      </c>
      <c r="H100" s="84">
        <v>0</v>
      </c>
      <c r="I100" s="84">
        <v>0</v>
      </c>
      <c r="J100" s="85">
        <v>60615.970681149978</v>
      </c>
    </row>
    <row r="101" spans="1:10" ht="14.25">
      <c r="A101" s="18" t="s">
        <v>699</v>
      </c>
      <c r="B101" s="84">
        <v>-27600.6577631</v>
      </c>
      <c r="C101" s="84">
        <v>-22266.777981671428</v>
      </c>
      <c r="D101" s="84">
        <v>-22266.777981671428</v>
      </c>
      <c r="E101" s="84">
        <v>-22266.777981671428</v>
      </c>
      <c r="F101" s="84">
        <v>162340.00692166665</v>
      </c>
      <c r="G101" s="84">
        <v>16.051187142857142</v>
      </c>
      <c r="H101" s="84">
        <v>0</v>
      </c>
      <c r="I101" s="84">
        <v>0</v>
      </c>
      <c r="J101" s="85">
        <v>134739.34915856665</v>
      </c>
    </row>
    <row r="102" spans="1:10" ht="14.25">
      <c r="A102" s="18" t="s">
        <v>698</v>
      </c>
      <c r="B102" s="84">
        <v>-10751.024455229999</v>
      </c>
      <c r="C102" s="84">
        <v>-6328.1015385749997</v>
      </c>
      <c r="D102" s="84">
        <v>-6328.1015385749997</v>
      </c>
      <c r="E102" s="84">
        <v>-6328.1015385749997</v>
      </c>
      <c r="F102" s="84">
        <v>154492.2913055</v>
      </c>
      <c r="G102" s="84">
        <v>250</v>
      </c>
      <c r="H102" s="84">
        <v>0</v>
      </c>
      <c r="I102" s="84">
        <v>0</v>
      </c>
      <c r="J102" s="85">
        <v>143741.26685026998</v>
      </c>
    </row>
    <row r="103" spans="1:10" ht="14.25">
      <c r="A103" s="18" t="s">
        <v>704</v>
      </c>
      <c r="B103" s="84">
        <v>-10474.399690036364</v>
      </c>
      <c r="C103" s="84">
        <v>-1864.4989821318181</v>
      </c>
      <c r="D103" s="84">
        <v>-1864.4989821318181</v>
      </c>
      <c r="E103" s="84">
        <v>-1864.4989821318181</v>
      </c>
      <c r="F103" s="84">
        <v>154223.61185190908</v>
      </c>
      <c r="G103" s="84">
        <v>0</v>
      </c>
      <c r="H103" s="84">
        <v>0</v>
      </c>
      <c r="I103" s="84">
        <v>0</v>
      </c>
      <c r="J103" s="85">
        <v>143749.21216187271</v>
      </c>
    </row>
    <row r="104" spans="1:10" ht="14.25">
      <c r="A104" s="18" t="s">
        <v>704</v>
      </c>
      <c r="B104" s="84">
        <v>-10553.03884532174</v>
      </c>
      <c r="C104" s="84">
        <v>0</v>
      </c>
      <c r="D104" s="84">
        <v>0</v>
      </c>
      <c r="E104" s="84">
        <v>0</v>
      </c>
      <c r="F104" s="84">
        <v>146821.8785950435</v>
      </c>
      <c r="G104" s="84">
        <v>252.17391304347825</v>
      </c>
      <c r="H104" s="84">
        <v>0</v>
      </c>
      <c r="I104" s="84">
        <v>0</v>
      </c>
      <c r="J104" s="85">
        <v>136268.83974972175</v>
      </c>
    </row>
    <row r="105" spans="1:10" ht="14.25">
      <c r="A105" s="18" t="s">
        <v>699</v>
      </c>
      <c r="B105" s="84">
        <v>-6929.1393442666667</v>
      </c>
      <c r="C105" s="84">
        <v>0</v>
      </c>
      <c r="D105" s="84">
        <v>0</v>
      </c>
      <c r="E105" s="84">
        <v>0</v>
      </c>
      <c r="F105" s="84">
        <v>171973.14317304766</v>
      </c>
      <c r="G105" s="84">
        <v>0</v>
      </c>
      <c r="H105" s="84">
        <v>0</v>
      </c>
      <c r="I105" s="84">
        <v>0</v>
      </c>
      <c r="J105" s="85">
        <v>165044.00382878099</v>
      </c>
    </row>
    <row r="106" spans="1:10" ht="14.25">
      <c r="A106" s="18" t="s">
        <v>700</v>
      </c>
      <c r="B106" s="84">
        <v>-4500.3688524619047</v>
      </c>
      <c r="C106" s="84">
        <v>0</v>
      </c>
      <c r="D106" s="84">
        <v>0</v>
      </c>
      <c r="E106" s="84">
        <v>0</v>
      </c>
      <c r="F106" s="84">
        <v>141737.30538828572</v>
      </c>
      <c r="G106" s="84">
        <v>9.5238095238095237</v>
      </c>
      <c r="H106" s="84">
        <v>0</v>
      </c>
      <c r="I106" s="84">
        <v>0</v>
      </c>
      <c r="J106" s="85">
        <v>137236.93653582383</v>
      </c>
    </row>
    <row r="107" spans="1:10" ht="14.25">
      <c r="A107" s="18" t="s">
        <v>701</v>
      </c>
      <c r="B107" s="84">
        <v>-36693.866588827266</v>
      </c>
      <c r="C107" s="84">
        <v>-28584.16639012727</v>
      </c>
      <c r="D107" s="84">
        <v>-28584.16639012727</v>
      </c>
      <c r="E107" s="84">
        <v>-28584.16639012727</v>
      </c>
      <c r="F107" s="84">
        <v>231249.96661209091</v>
      </c>
      <c r="G107" s="84">
        <v>0</v>
      </c>
      <c r="H107" s="84">
        <v>0</v>
      </c>
      <c r="I107" s="84">
        <v>0</v>
      </c>
      <c r="J107" s="85">
        <v>194556.10002326366</v>
      </c>
    </row>
    <row r="108" spans="1:10" ht="14.25">
      <c r="A108" s="18" t="s">
        <v>702</v>
      </c>
      <c r="B108" s="84">
        <v>-59332.337346938089</v>
      </c>
      <c r="C108" s="84">
        <v>-54493.878590776185</v>
      </c>
      <c r="D108" s="84">
        <v>-54493.878590776185</v>
      </c>
      <c r="E108" s="84">
        <v>-54493.878590776185</v>
      </c>
      <c r="F108" s="84">
        <v>306518.38919533335</v>
      </c>
      <c r="G108" s="84">
        <v>0</v>
      </c>
      <c r="H108" s="84">
        <v>0</v>
      </c>
      <c r="I108" s="84">
        <v>0</v>
      </c>
      <c r="J108" s="85">
        <v>247186.05184839526</v>
      </c>
    </row>
    <row r="109" spans="1:10" ht="14.25">
      <c r="A109" s="18" t="s">
        <v>703</v>
      </c>
      <c r="B109" s="84">
        <v>-31600.814706863639</v>
      </c>
      <c r="C109" s="84">
        <v>-23895.552318640912</v>
      </c>
      <c r="D109" s="84">
        <v>-23895.552318640912</v>
      </c>
      <c r="E109" s="84">
        <v>-23895.552318640912</v>
      </c>
      <c r="F109" s="84">
        <v>297666.25441868184</v>
      </c>
      <c r="G109" s="84">
        <v>841.5454545454545</v>
      </c>
      <c r="H109" s="84">
        <v>0</v>
      </c>
      <c r="I109" s="84">
        <v>0</v>
      </c>
      <c r="J109" s="85">
        <v>266065.43971181818</v>
      </c>
    </row>
    <row r="110" spans="1:10" ht="14.25">
      <c r="A110" s="18" t="s">
        <v>707</v>
      </c>
      <c r="B110" s="84">
        <v>-17419.71403438889</v>
      </c>
      <c r="C110" s="84">
        <v>-12172.729542033332</v>
      </c>
      <c r="D110" s="84">
        <v>-12172.729542033332</v>
      </c>
      <c r="E110" s="84">
        <v>-12172.729542033332</v>
      </c>
      <c r="F110" s="84">
        <v>325061.11440594448</v>
      </c>
      <c r="G110" s="84">
        <v>1394.4444444444443</v>
      </c>
      <c r="H110" s="84">
        <v>0</v>
      </c>
      <c r="I110" s="84">
        <v>0</v>
      </c>
      <c r="J110" s="85">
        <v>307641.40037155559</v>
      </c>
    </row>
    <row r="111" spans="1:10" ht="14.25">
      <c r="A111" s="18" t="s">
        <v>697</v>
      </c>
      <c r="B111" s="84">
        <v>-18426.82605624737</v>
      </c>
      <c r="C111" s="84">
        <v>-9610.0704686421068</v>
      </c>
      <c r="D111" s="84">
        <v>-9610.0704686421068</v>
      </c>
      <c r="E111" s="84">
        <v>-9610.0704686421068</v>
      </c>
      <c r="F111" s="84">
        <v>309030.52280157892</v>
      </c>
      <c r="G111" s="84">
        <v>0</v>
      </c>
      <c r="H111" s="84">
        <v>0</v>
      </c>
      <c r="I111" s="84">
        <v>0</v>
      </c>
      <c r="J111" s="85">
        <v>290603.69674533157</v>
      </c>
    </row>
    <row r="112" spans="1:10" ht="14.25">
      <c r="A112" s="18" t="s">
        <v>698</v>
      </c>
      <c r="B112" s="84">
        <v>-14569.645242372728</v>
      </c>
      <c r="C112" s="84">
        <v>-8666.725690686364</v>
      </c>
      <c r="D112" s="84">
        <v>-8666.725690686364</v>
      </c>
      <c r="E112" s="84">
        <v>-8666.725690686364</v>
      </c>
      <c r="F112" s="84">
        <v>267087.46179977275</v>
      </c>
      <c r="G112" s="84">
        <v>222.72727272727272</v>
      </c>
      <c r="H112" s="84">
        <v>0</v>
      </c>
      <c r="I112" s="84">
        <v>0</v>
      </c>
      <c r="J112" s="85">
        <v>252517.81655740002</v>
      </c>
    </row>
    <row r="113" spans="1:10" ht="14.25">
      <c r="A113" s="18" t="s">
        <v>699</v>
      </c>
      <c r="B113" s="84">
        <v>-12851.853431785714</v>
      </c>
      <c r="C113" s="84">
        <v>-7294.1015726904761</v>
      </c>
      <c r="D113" s="84">
        <v>-7294.1015726904761</v>
      </c>
      <c r="E113" s="84">
        <v>-7294.1015726904761</v>
      </c>
      <c r="F113" s="84">
        <v>301385.19931971421</v>
      </c>
      <c r="G113" s="84">
        <v>4654.1664230952374</v>
      </c>
      <c r="H113" s="84">
        <v>0</v>
      </c>
      <c r="I113" s="84">
        <v>0</v>
      </c>
      <c r="J113" s="85">
        <v>288533.3458879285</v>
      </c>
    </row>
    <row r="114" spans="1:10" ht="14.25">
      <c r="A114" s="18" t="s">
        <v>698</v>
      </c>
      <c r="B114" s="84">
        <v>-6838.5960389649999</v>
      </c>
      <c r="C114" s="84">
        <v>-4218.2812444499996</v>
      </c>
      <c r="D114" s="84">
        <v>-4218.2812444499996</v>
      </c>
      <c r="E114" s="84">
        <v>-4218.2812444499996</v>
      </c>
      <c r="F114" s="84">
        <v>402263.26006959996</v>
      </c>
      <c r="G114" s="84">
        <v>23742.16578155</v>
      </c>
      <c r="H114" s="84">
        <v>0</v>
      </c>
      <c r="I114" s="84">
        <v>0</v>
      </c>
      <c r="J114" s="85">
        <v>395424.66403063497</v>
      </c>
    </row>
    <row r="115" spans="1:10" ht="14.25">
      <c r="A115" s="18" t="s">
        <v>704</v>
      </c>
      <c r="B115" s="84">
        <v>-5729.4399375739131</v>
      </c>
      <c r="C115" s="84">
        <v>-4230.9563430521739</v>
      </c>
      <c r="D115" s="84">
        <v>-4230.9563430521739</v>
      </c>
      <c r="E115" s="84">
        <v>-4230.9563430521739</v>
      </c>
      <c r="F115" s="84">
        <v>454878.85207017395</v>
      </c>
      <c r="G115" s="84">
        <v>32582.608695652172</v>
      </c>
      <c r="H115" s="84">
        <v>0</v>
      </c>
      <c r="I115" s="84">
        <v>0</v>
      </c>
      <c r="J115" s="85">
        <v>449149.41213260003</v>
      </c>
    </row>
    <row r="116" spans="1:10" ht="14.25">
      <c r="A116" s="18" t="s">
        <v>704</v>
      </c>
      <c r="B116" s="84">
        <v>-8210.6484018238098</v>
      </c>
      <c r="C116" s="84">
        <v>0</v>
      </c>
      <c r="D116" s="84">
        <v>0</v>
      </c>
      <c r="E116" s="84">
        <v>0</v>
      </c>
      <c r="F116" s="84">
        <v>463652.40015195246</v>
      </c>
      <c r="G116" s="84">
        <v>20671.531898238096</v>
      </c>
      <c r="H116" s="84">
        <v>0</v>
      </c>
      <c r="I116" s="84">
        <v>0</v>
      </c>
      <c r="J116" s="85">
        <v>455441.75175012863</v>
      </c>
    </row>
    <row r="117" spans="1:10" ht="14.25">
      <c r="A117" s="18" t="s">
        <v>699</v>
      </c>
      <c r="B117" s="84">
        <v>-3959.687484440909</v>
      </c>
      <c r="C117" s="84">
        <v>0</v>
      </c>
      <c r="D117" s="84">
        <v>0</v>
      </c>
      <c r="E117" s="84">
        <v>0</v>
      </c>
      <c r="F117" s="84">
        <v>469454.35032290913</v>
      </c>
      <c r="G117" s="84">
        <v>28731.922272727275</v>
      </c>
      <c r="H117" s="84">
        <v>0</v>
      </c>
      <c r="I117" s="84">
        <v>0</v>
      </c>
      <c r="J117" s="85">
        <v>465494.66283846821</v>
      </c>
    </row>
    <row r="118" spans="1:10" ht="14.25">
      <c r="A118" s="18" t="s">
        <v>700</v>
      </c>
      <c r="B118" s="84">
        <v>-7027.2492172238099</v>
      </c>
      <c r="C118" s="84">
        <v>0</v>
      </c>
      <c r="D118" s="84">
        <v>0</v>
      </c>
      <c r="E118" s="84">
        <v>0</v>
      </c>
      <c r="F118" s="84">
        <v>455655.92919671431</v>
      </c>
      <c r="G118" s="84">
        <v>10638.095238095239</v>
      </c>
      <c r="H118" s="84">
        <v>0</v>
      </c>
      <c r="I118" s="84">
        <v>0</v>
      </c>
      <c r="J118" s="85">
        <v>448628.67997949052</v>
      </c>
    </row>
    <row r="119" spans="1:10" ht="14.25">
      <c r="A119" s="18" t="s">
        <v>701</v>
      </c>
      <c r="B119" s="84">
        <v>-9208.2685709727266</v>
      </c>
      <c r="C119" s="84">
        <v>0</v>
      </c>
      <c r="D119" s="84">
        <v>0</v>
      </c>
      <c r="E119" s="84">
        <v>0</v>
      </c>
      <c r="F119" s="84">
        <v>459290.3565727729</v>
      </c>
      <c r="G119" s="84">
        <v>10086.363636454545</v>
      </c>
      <c r="H119" s="84">
        <v>0</v>
      </c>
      <c r="I119" s="84">
        <v>0</v>
      </c>
      <c r="J119" s="85">
        <v>450082.08800180018</v>
      </c>
    </row>
    <row r="120" spans="1:10" ht="15">
      <c r="A120" s="18" t="s">
        <v>702</v>
      </c>
      <c r="B120" s="233">
        <v>-6296.4462951363648</v>
      </c>
      <c r="C120" s="233">
        <v>0</v>
      </c>
      <c r="D120" s="233">
        <v>0</v>
      </c>
      <c r="E120" s="233">
        <v>0</v>
      </c>
      <c r="F120" s="233">
        <v>421989.48358399997</v>
      </c>
      <c r="G120" s="233">
        <v>4454.5454545909097</v>
      </c>
      <c r="H120" s="233">
        <v>0</v>
      </c>
      <c r="I120" s="233">
        <v>0</v>
      </c>
      <c r="J120" s="232">
        <v>415693.03728886362</v>
      </c>
    </row>
    <row r="121" spans="1:10" ht="15">
      <c r="A121" s="18" t="s">
        <v>703</v>
      </c>
      <c r="B121" s="233">
        <v>-4748.4752023636365</v>
      </c>
      <c r="C121" s="233">
        <v>0</v>
      </c>
      <c r="D121" s="233">
        <v>0</v>
      </c>
      <c r="E121" s="233">
        <v>0</v>
      </c>
      <c r="F121" s="233">
        <v>404598.7359243636</v>
      </c>
      <c r="G121" s="233">
        <v>2181.7727272727275</v>
      </c>
      <c r="H121" s="233">
        <v>0</v>
      </c>
      <c r="I121" s="233">
        <v>0</v>
      </c>
      <c r="J121" s="232">
        <v>399850.26072199998</v>
      </c>
    </row>
    <row r="122" spans="1:10" ht="15">
      <c r="A122" s="18" t="s">
        <v>706</v>
      </c>
      <c r="B122" s="233">
        <v>-7356.5226207736841</v>
      </c>
      <c r="C122" s="233">
        <v>0</v>
      </c>
      <c r="D122" s="233">
        <v>0</v>
      </c>
      <c r="E122" s="233">
        <v>0</v>
      </c>
      <c r="F122" s="233">
        <v>380888.339798</v>
      </c>
      <c r="G122" s="233">
        <v>0</v>
      </c>
      <c r="H122" s="233">
        <v>0</v>
      </c>
      <c r="I122" s="233">
        <v>0</v>
      </c>
      <c r="J122" s="232">
        <v>373531.8171772263</v>
      </c>
    </row>
    <row r="123" spans="1:10" ht="14.25">
      <c r="A123" s="18" t="s">
        <v>697</v>
      </c>
      <c r="B123" s="84">
        <v>-9326.66061644</v>
      </c>
      <c r="C123" s="84">
        <v>0</v>
      </c>
      <c r="D123" s="84">
        <v>0</v>
      </c>
      <c r="E123" s="84">
        <v>0</v>
      </c>
      <c r="F123" s="84">
        <v>388794.29505039996</v>
      </c>
      <c r="G123" s="84">
        <v>0</v>
      </c>
      <c r="H123" s="84">
        <v>0</v>
      </c>
      <c r="I123" s="84">
        <v>0</v>
      </c>
      <c r="J123" s="85">
        <v>379467.63443395996</v>
      </c>
    </row>
    <row r="124" spans="1:10" ht="14.25">
      <c r="A124" s="18" t="s">
        <v>698</v>
      </c>
      <c r="B124" s="84">
        <v>-3862.0512764818181</v>
      </c>
      <c r="C124" s="84">
        <v>0</v>
      </c>
      <c r="D124" s="84">
        <v>0</v>
      </c>
      <c r="E124" s="84">
        <v>0</v>
      </c>
      <c r="F124" s="84">
        <v>397358.96631186368</v>
      </c>
      <c r="G124" s="84">
        <v>6409.6484911818179</v>
      </c>
      <c r="H124" s="84">
        <v>0</v>
      </c>
      <c r="I124" s="84">
        <v>0</v>
      </c>
      <c r="J124" s="85">
        <v>393496.91503538185</v>
      </c>
    </row>
    <row r="125" spans="1:10" ht="14.25">
      <c r="A125" s="18" t="s">
        <v>699</v>
      </c>
      <c r="B125" s="84">
        <v>-6310.8635029333336</v>
      </c>
      <c r="C125" s="84">
        <v>0</v>
      </c>
      <c r="D125" s="84">
        <v>0</v>
      </c>
      <c r="E125" s="84">
        <v>0</v>
      </c>
      <c r="F125" s="84">
        <v>380084.48093995237</v>
      </c>
      <c r="G125" s="84">
        <v>14105.000926761904</v>
      </c>
      <c r="H125" s="84">
        <v>0</v>
      </c>
      <c r="I125" s="84">
        <v>0</v>
      </c>
      <c r="J125" s="85">
        <v>373773.61743701901</v>
      </c>
    </row>
    <row r="126" spans="1:10" ht="14.25">
      <c r="A126" s="18" t="s">
        <v>698</v>
      </c>
      <c r="B126" s="84">
        <v>-4203.2732387523811</v>
      </c>
      <c r="C126" s="84">
        <v>0</v>
      </c>
      <c r="D126" s="84">
        <v>0</v>
      </c>
      <c r="E126" s="84">
        <v>0</v>
      </c>
      <c r="F126" s="84">
        <v>368451.9927711428</v>
      </c>
      <c r="G126" s="84">
        <v>3033.3333333333335</v>
      </c>
      <c r="H126" s="84">
        <v>0</v>
      </c>
      <c r="I126" s="84">
        <v>0</v>
      </c>
      <c r="J126" s="85">
        <v>364248.71953239042</v>
      </c>
    </row>
    <row r="127" spans="1:10" ht="14.25">
      <c r="A127" s="18" t="s">
        <v>704</v>
      </c>
      <c r="B127" s="84">
        <v>-7271.9982721136366</v>
      </c>
      <c r="C127" s="84">
        <v>0</v>
      </c>
      <c r="D127" s="84">
        <v>0</v>
      </c>
      <c r="E127" s="84">
        <v>0</v>
      </c>
      <c r="F127" s="84">
        <v>376189.36200354545</v>
      </c>
      <c r="G127" s="84">
        <v>5371.4697384999999</v>
      </c>
      <c r="H127" s="84">
        <v>0</v>
      </c>
      <c r="I127" s="84">
        <v>0</v>
      </c>
      <c r="J127" s="85">
        <v>368917.36373143183</v>
      </c>
    </row>
    <row r="128" spans="1:10" ht="14.25">
      <c r="A128" s="18" t="s">
        <v>704</v>
      </c>
      <c r="B128" s="84">
        <v>-7636.6211301400008</v>
      </c>
      <c r="C128" s="84">
        <v>0</v>
      </c>
      <c r="D128" s="84">
        <v>0</v>
      </c>
      <c r="E128" s="84">
        <v>0</v>
      </c>
      <c r="F128" s="84">
        <v>330417.04163865</v>
      </c>
      <c r="G128" s="84">
        <v>9440.1202193000008</v>
      </c>
      <c r="H128" s="84">
        <v>0</v>
      </c>
      <c r="I128" s="84">
        <v>0</v>
      </c>
      <c r="J128" s="85">
        <v>322780.42050851003</v>
      </c>
    </row>
    <row r="129" spans="1:10" ht="14.25">
      <c r="A129" s="18" t="s">
        <v>699</v>
      </c>
      <c r="B129" s="84">
        <v>-4016.0974389391308</v>
      </c>
      <c r="C129" s="84">
        <v>0</v>
      </c>
      <c r="D129" s="84">
        <v>0</v>
      </c>
      <c r="E129" s="84">
        <v>0</v>
      </c>
      <c r="F129" s="84">
        <v>297508</v>
      </c>
      <c r="G129" s="84">
        <v>100</v>
      </c>
      <c r="H129" s="84">
        <v>0</v>
      </c>
      <c r="I129" s="84">
        <v>0</v>
      </c>
      <c r="J129" s="85">
        <v>293491.90256106085</v>
      </c>
    </row>
    <row r="130" spans="1:10" ht="14.25">
      <c r="A130" s="18" t="s">
        <v>700</v>
      </c>
      <c r="B130" s="84">
        <v>-3503.1485975285718</v>
      </c>
      <c r="C130" s="84">
        <v>0</v>
      </c>
      <c r="D130" s="84">
        <v>0</v>
      </c>
      <c r="E130" s="84">
        <v>0</v>
      </c>
      <c r="F130" s="84">
        <v>266843.09910266666</v>
      </c>
      <c r="G130" s="84">
        <v>1370.4761904761904</v>
      </c>
      <c r="H130" s="84">
        <v>0</v>
      </c>
      <c r="I130" s="84">
        <v>0</v>
      </c>
      <c r="J130" s="85">
        <v>263339.95050513808</v>
      </c>
    </row>
    <row r="131" spans="1:10" ht="14.25">
      <c r="A131" s="18" t="s">
        <v>701</v>
      </c>
      <c r="B131" s="84">
        <v>-1295.5397260190477</v>
      </c>
      <c r="C131" s="84">
        <v>0</v>
      </c>
      <c r="D131" s="84">
        <v>0</v>
      </c>
      <c r="E131" s="84">
        <v>0</v>
      </c>
      <c r="F131" s="84">
        <v>271428.78696804767</v>
      </c>
      <c r="G131" s="84">
        <v>3942.8571428571427</v>
      </c>
      <c r="H131" s="84">
        <v>0</v>
      </c>
      <c r="I131" s="84">
        <v>0</v>
      </c>
      <c r="J131" s="85">
        <v>270133.24724202865</v>
      </c>
    </row>
    <row r="132" spans="1:10" ht="14.25">
      <c r="A132" s="18" t="s">
        <v>702</v>
      </c>
      <c r="B132" s="84">
        <v>-9825.1493150590904</v>
      </c>
      <c r="C132" s="84">
        <v>0</v>
      </c>
      <c r="D132" s="84">
        <v>0</v>
      </c>
      <c r="E132" s="84">
        <v>0</v>
      </c>
      <c r="F132" s="84">
        <v>193458.09891868185</v>
      </c>
      <c r="G132" s="84">
        <v>795.4545454545455</v>
      </c>
      <c r="H132" s="84">
        <v>0</v>
      </c>
      <c r="I132" s="84">
        <v>0</v>
      </c>
      <c r="J132" s="85">
        <v>183632.94960362275</v>
      </c>
    </row>
    <row r="133" spans="1:10" ht="14.25">
      <c r="A133" s="18" t="s">
        <v>703</v>
      </c>
      <c r="B133" s="84">
        <v>-5442.2743462090903</v>
      </c>
      <c r="C133" s="84">
        <v>0</v>
      </c>
      <c r="D133" s="84">
        <v>0</v>
      </c>
      <c r="E133" s="84">
        <v>0</v>
      </c>
      <c r="F133" s="84">
        <v>180458.86028586363</v>
      </c>
      <c r="G133" s="84">
        <v>1841.0454545454545</v>
      </c>
      <c r="H133" s="84">
        <v>0</v>
      </c>
      <c r="I133" s="84">
        <v>0</v>
      </c>
      <c r="J133" s="85">
        <v>175016.58593965453</v>
      </c>
    </row>
    <row r="134" spans="1:10" ht="15">
      <c r="A134" s="18" t="s">
        <v>705</v>
      </c>
      <c r="B134" s="231">
        <v>-3265.8274314949999</v>
      </c>
      <c r="C134" s="84">
        <v>0</v>
      </c>
      <c r="D134" s="84">
        <v>0</v>
      </c>
      <c r="E134" s="84">
        <v>0</v>
      </c>
      <c r="F134" s="231">
        <v>162639.42660665</v>
      </c>
      <c r="G134" s="231">
        <v>5300.0167807999997</v>
      </c>
      <c r="H134" s="84">
        <v>0</v>
      </c>
      <c r="I134" s="84">
        <v>0</v>
      </c>
      <c r="J134" s="230">
        <v>164673.615955955</v>
      </c>
    </row>
    <row r="135" spans="1:10" ht="15">
      <c r="A135" s="18" t="s">
        <v>697</v>
      </c>
      <c r="B135" s="231">
        <v>-3453.5065609210524</v>
      </c>
      <c r="C135" s="84">
        <v>0</v>
      </c>
      <c r="D135" s="84">
        <v>0</v>
      </c>
      <c r="E135" s="84">
        <v>0</v>
      </c>
      <c r="F135" s="231">
        <v>180932.9843526842</v>
      </c>
      <c r="G135" s="231">
        <v>1342.1052631578948</v>
      </c>
      <c r="H135" s="84">
        <v>0</v>
      </c>
      <c r="I135" s="84">
        <v>0</v>
      </c>
      <c r="J135" s="230">
        <v>178821.58305492104</v>
      </c>
    </row>
    <row r="136" spans="1:10" ht="15">
      <c r="A136" s="18" t="s">
        <v>698</v>
      </c>
      <c r="B136" s="231">
        <v>-7624.8181909999994</v>
      </c>
      <c r="C136" s="84">
        <v>0</v>
      </c>
      <c r="D136" s="84">
        <v>0</v>
      </c>
      <c r="E136" s="84">
        <v>0</v>
      </c>
      <c r="F136" s="231">
        <v>201167.19131199998</v>
      </c>
      <c r="G136" s="231">
        <v>0</v>
      </c>
      <c r="H136" s="84">
        <v>0</v>
      </c>
      <c r="I136" s="84">
        <v>0</v>
      </c>
      <c r="J136" s="230">
        <v>193542.37312099998</v>
      </c>
    </row>
  </sheetData>
  <pageMargins left="0.7" right="0.7" top="0.75" bottom="0.75" header="0.3" footer="0.3"/>
  <drawing r:id="rId1"/>
  <tableParts count="1">
    <tablePart r:id="rId2"/>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DF920-9DBD-4212-84E3-1144A1698E4C}">
  <sheetPr>
    <tabColor theme="2"/>
  </sheetPr>
  <dimension ref="A1:F17"/>
  <sheetViews>
    <sheetView zoomScale="110" zoomScaleNormal="110" workbookViewId="0"/>
  </sheetViews>
  <sheetFormatPr defaultColWidth="8.88671875" defaultRowHeight="16.5"/>
  <cols>
    <col min="1" max="6" width="8.88671875" style="18"/>
    <col min="7" max="16384" width="8.88671875" style="16"/>
  </cols>
  <sheetData>
    <row r="1" spans="1:6">
      <c r="A1" s="82" t="s">
        <v>906</v>
      </c>
      <c r="B1" s="268" t="s">
        <v>210</v>
      </c>
      <c r="C1" s="267" t="s">
        <v>209</v>
      </c>
      <c r="D1" s="266" t="s">
        <v>208</v>
      </c>
      <c r="E1" s="265" t="s">
        <v>207</v>
      </c>
      <c r="F1" s="264" t="s">
        <v>206</v>
      </c>
    </row>
    <row r="2" spans="1:6">
      <c r="A2" s="246">
        <v>2.7397260273972603E-3</v>
      </c>
      <c r="B2" s="263">
        <v>6.1844000000000001</v>
      </c>
      <c r="C2" s="262">
        <v>7.9192</v>
      </c>
      <c r="D2" s="261">
        <v>9.5686999999999998</v>
      </c>
      <c r="E2" s="260">
        <v>10.867800000000001</v>
      </c>
      <c r="F2" s="259">
        <v>10.975</v>
      </c>
    </row>
    <row r="3" spans="1:6">
      <c r="A3" s="246">
        <v>8.3333333333333329E-2</v>
      </c>
      <c r="B3" s="245">
        <v>6.2340999999999998</v>
      </c>
      <c r="C3" s="244">
        <v>8.0237999999999996</v>
      </c>
      <c r="D3" s="243">
        <v>9.5482999999999993</v>
      </c>
      <c r="E3" s="242">
        <v>10.985799999999999</v>
      </c>
      <c r="F3" s="241">
        <v>10.989000000000001</v>
      </c>
    </row>
    <row r="4" spans="1:6">
      <c r="A4" s="246">
        <v>0.25</v>
      </c>
      <c r="B4" s="245">
        <v>6.3368000000000002</v>
      </c>
      <c r="C4" s="244">
        <v>8.2395999999999994</v>
      </c>
      <c r="D4" s="243">
        <v>9.5061999999999998</v>
      </c>
      <c r="E4" s="242">
        <v>11.229200000000001</v>
      </c>
      <c r="F4" s="241">
        <v>11.018000000000001</v>
      </c>
    </row>
    <row r="5" spans="1:6">
      <c r="A5" s="246">
        <v>0.5</v>
      </c>
      <c r="B5" s="245">
        <v>6.4836</v>
      </c>
      <c r="C5" s="254">
        <v>8.5469000000000008</v>
      </c>
      <c r="D5" s="253">
        <v>9.6510999999999996</v>
      </c>
      <c r="E5" s="252">
        <v>11.470599999999999</v>
      </c>
      <c r="F5" s="251">
        <v>11.2462</v>
      </c>
    </row>
    <row r="6" spans="1:6">
      <c r="A6" s="246">
        <v>0.75</v>
      </c>
      <c r="B6" s="245">
        <v>6.6440000000000001</v>
      </c>
      <c r="C6" s="254">
        <v>8.8473000000000006</v>
      </c>
      <c r="D6" s="253">
        <v>9.8786000000000005</v>
      </c>
      <c r="E6" s="252">
        <v>11.6861</v>
      </c>
      <c r="F6" s="251">
        <v>11.5128</v>
      </c>
    </row>
    <row r="7" spans="1:6">
      <c r="A7" s="246">
        <v>1</v>
      </c>
      <c r="B7" s="245">
        <v>6.7755999999999998</v>
      </c>
      <c r="C7" s="258">
        <v>9.0425000000000004</v>
      </c>
      <c r="D7" s="257">
        <v>10.118</v>
      </c>
      <c r="E7" s="256">
        <v>11.7258</v>
      </c>
      <c r="F7" s="255">
        <v>11.573700000000001</v>
      </c>
    </row>
    <row r="8" spans="1:6">
      <c r="A8" s="246">
        <v>2</v>
      </c>
      <c r="B8" s="245">
        <v>7.2746000000000004</v>
      </c>
      <c r="C8" s="254">
        <v>9.4675999999999991</v>
      </c>
      <c r="D8" s="253">
        <v>10.515599999999999</v>
      </c>
      <c r="E8" s="252">
        <v>11.868600000000001</v>
      </c>
      <c r="F8" s="251">
        <v>11.6769</v>
      </c>
    </row>
    <row r="9" spans="1:6">
      <c r="A9" s="246">
        <v>3</v>
      </c>
      <c r="B9" s="245">
        <v>7.6475999999999997</v>
      </c>
      <c r="C9" s="254">
        <v>9.6561000000000003</v>
      </c>
      <c r="D9" s="253">
        <v>10.6615</v>
      </c>
      <c r="E9" s="252">
        <v>11.9329</v>
      </c>
      <c r="F9" s="251">
        <v>11.712300000000001</v>
      </c>
    </row>
    <row r="10" spans="1:6">
      <c r="A10" s="246">
        <v>4</v>
      </c>
      <c r="B10" s="245">
        <v>7.9809999999999999</v>
      </c>
      <c r="C10" s="254">
        <v>9.7939000000000007</v>
      </c>
      <c r="D10" s="253">
        <v>10.7896</v>
      </c>
      <c r="E10" s="252">
        <v>11.958</v>
      </c>
      <c r="F10" s="251">
        <v>11.7264</v>
      </c>
    </row>
    <row r="11" spans="1:6">
      <c r="A11" s="246">
        <v>5</v>
      </c>
      <c r="B11" s="245">
        <v>8.1992999999999991</v>
      </c>
      <c r="C11" s="250">
        <v>9.8665000000000003</v>
      </c>
      <c r="D11" s="249">
        <v>10.824299999999999</v>
      </c>
      <c r="E11" s="248">
        <v>11.972200000000001</v>
      </c>
      <c r="F11" s="247">
        <v>11.7339</v>
      </c>
    </row>
    <row r="12" spans="1:6">
      <c r="A12" s="246">
        <v>7</v>
      </c>
      <c r="B12" s="245">
        <v>8.5579999999999998</v>
      </c>
      <c r="C12" s="244">
        <v>9.9466999999999999</v>
      </c>
      <c r="D12" s="243">
        <v>10.876899999999999</v>
      </c>
      <c r="E12" s="242">
        <v>11.989100000000001</v>
      </c>
      <c r="F12" s="241">
        <v>11.7463</v>
      </c>
    </row>
    <row r="13" spans="1:6">
      <c r="A13" s="246">
        <v>10</v>
      </c>
      <c r="B13" s="245">
        <v>8.9946000000000002</v>
      </c>
      <c r="C13" s="244">
        <v>10.021800000000001</v>
      </c>
      <c r="D13" s="243">
        <v>10.9465</v>
      </c>
      <c r="E13" s="242">
        <v>11.9946</v>
      </c>
      <c r="F13" s="241">
        <v>11.753</v>
      </c>
    </row>
    <row r="14" spans="1:6">
      <c r="A14" s="246">
        <v>15</v>
      </c>
      <c r="B14" s="245">
        <v>9.1676000000000002</v>
      </c>
      <c r="C14" s="244">
        <v>10.048400000000001</v>
      </c>
      <c r="D14" s="243">
        <v>10.9657</v>
      </c>
      <c r="E14" s="242">
        <v>12.003299999999999</v>
      </c>
      <c r="F14" s="241">
        <v>11.756500000000001</v>
      </c>
    </row>
    <row r="15" spans="1:6">
      <c r="A15" s="246">
        <v>20</v>
      </c>
      <c r="B15" s="245">
        <v>9.2035999999999998</v>
      </c>
      <c r="C15" s="244">
        <v>10.0642</v>
      </c>
      <c r="D15" s="243">
        <v>10.9834</v>
      </c>
      <c r="E15" s="242">
        <v>12.0059</v>
      </c>
      <c r="F15" s="241">
        <v>11.7585</v>
      </c>
    </row>
    <row r="16" spans="1:6">
      <c r="A16" s="18">
        <v>30</v>
      </c>
      <c r="B16" s="240">
        <v>9.2469999999999999</v>
      </c>
      <c r="C16" s="239">
        <v>10.095800000000001</v>
      </c>
      <c r="D16" s="238">
        <v>10.9933</v>
      </c>
      <c r="E16" s="237">
        <v>12.011200000000001</v>
      </c>
      <c r="F16" s="236">
        <v>11.7624</v>
      </c>
    </row>
    <row r="17" spans="2:6">
      <c r="B17" s="235"/>
      <c r="C17" s="235"/>
      <c r="D17" s="137"/>
      <c r="E17" s="137">
        <f>F16-F2</f>
        <v>0.78739999999999988</v>
      </c>
      <c r="F17" s="234"/>
    </row>
  </sheetData>
  <pageMargins left="0.7" right="0.7" top="0.75" bottom="0.75" header="0.3" footer="0.3"/>
  <drawing r:id="rId1"/>
  <tableParts count="1">
    <tablePart r:id="rId2"/>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7F4C3-064D-4040-A148-9DA24D8AD60B}">
  <sheetPr>
    <tabColor theme="2"/>
  </sheetPr>
  <dimension ref="A1:F63"/>
  <sheetViews>
    <sheetView workbookViewId="0"/>
  </sheetViews>
  <sheetFormatPr defaultColWidth="8.88671875" defaultRowHeight="14.25"/>
  <cols>
    <col min="1" max="5" width="8.88671875" style="18"/>
    <col min="6" max="6" width="8.88671875" style="18" hidden="1" customWidth="1"/>
    <col min="7" max="16384" width="8.88671875" style="18"/>
  </cols>
  <sheetData>
    <row r="1" spans="1:6" ht="15">
      <c r="A1" s="67" t="s">
        <v>906</v>
      </c>
      <c r="B1" s="274" t="s">
        <v>709</v>
      </c>
      <c r="C1" s="274" t="s">
        <v>710</v>
      </c>
      <c r="D1" s="274" t="s">
        <v>711</v>
      </c>
      <c r="E1" s="314" t="s">
        <v>712</v>
      </c>
      <c r="F1" s="273" t="s">
        <v>169</v>
      </c>
    </row>
    <row r="2" spans="1:6" ht="15">
      <c r="A2" s="271">
        <v>43831</v>
      </c>
      <c r="B2" s="270">
        <v>27.930999429092473</v>
      </c>
      <c r="C2" s="270">
        <v>5.8981047609991135</v>
      </c>
      <c r="D2" s="270">
        <v>15.920548571956235</v>
      </c>
      <c r="E2" s="269">
        <v>3238137.5729999999</v>
      </c>
      <c r="F2" s="272">
        <v>17.299999999999997</v>
      </c>
    </row>
    <row r="3" spans="1:6" ht="15">
      <c r="A3" s="271">
        <v>43862</v>
      </c>
      <c r="B3" s="270">
        <v>26.916491169402747</v>
      </c>
      <c r="C3" s="270">
        <v>6.3035041465076675</v>
      </c>
      <c r="D3" s="270">
        <v>15.668868279310891</v>
      </c>
      <c r="E3" s="269">
        <v>3299939.1849999996</v>
      </c>
      <c r="F3" s="272">
        <v>17.445995574359138</v>
      </c>
    </row>
    <row r="4" spans="1:6" ht="15">
      <c r="A4" s="271">
        <v>43891</v>
      </c>
      <c r="B4" s="270">
        <v>26.603427410205928</v>
      </c>
      <c r="C4" s="270">
        <v>14.517043584965759</v>
      </c>
      <c r="D4" s="270">
        <v>20.143997391377287</v>
      </c>
      <c r="E4" s="269">
        <v>3411616.588</v>
      </c>
      <c r="F4" s="272">
        <v>18.386364381808484</v>
      </c>
    </row>
    <row r="5" spans="1:6" ht="15">
      <c r="A5" s="271">
        <v>43922</v>
      </c>
      <c r="B5" s="270">
        <v>23.617116436248832</v>
      </c>
      <c r="C5" s="270">
        <v>9.8665918425933903</v>
      </c>
      <c r="D5" s="270">
        <v>16.428957744772564</v>
      </c>
      <c r="E5" s="269">
        <v>3348228.6969999997</v>
      </c>
      <c r="F5" s="272">
        <v>19.954084437131677</v>
      </c>
    </row>
    <row r="6" spans="1:6" ht="15">
      <c r="A6" s="271">
        <v>43952</v>
      </c>
      <c r="B6" s="270">
        <v>22.654786732355475</v>
      </c>
      <c r="C6" s="270">
        <v>11.562558942063767</v>
      </c>
      <c r="D6" s="270">
        <v>16.870212493745044</v>
      </c>
      <c r="E6" s="269">
        <v>3393214.318</v>
      </c>
      <c r="F6" s="272">
        <v>20.02</v>
      </c>
    </row>
    <row r="7" spans="1:6" ht="15">
      <c r="A7" s="271">
        <v>43983</v>
      </c>
      <c r="B7" s="270">
        <v>24.112912252052475</v>
      </c>
      <c r="C7" s="270">
        <v>11.881548470864219</v>
      </c>
      <c r="D7" s="270">
        <v>17.750269265622023</v>
      </c>
      <c r="E7" s="269">
        <v>3455380.699</v>
      </c>
      <c r="F7" s="272">
        <v>19.478562992093988</v>
      </c>
    </row>
    <row r="8" spans="1:6" ht="15">
      <c r="A8" s="271">
        <v>44013</v>
      </c>
      <c r="B8" s="270">
        <v>24.228050659182816</v>
      </c>
      <c r="C8" s="270">
        <v>15.362313646137761</v>
      </c>
      <c r="D8" s="270">
        <v>19.661263593476221</v>
      </c>
      <c r="E8" s="269">
        <v>3530814.4019999998</v>
      </c>
      <c r="F8" s="272">
        <v>19.141659864274921</v>
      </c>
    </row>
    <row r="9" spans="1:6" ht="15">
      <c r="A9" s="271">
        <v>44044</v>
      </c>
      <c r="B9" s="270">
        <v>24.198369691085965</v>
      </c>
      <c r="C9" s="270">
        <v>14.00314621744727</v>
      </c>
      <c r="D9" s="270">
        <v>18.946255672270762</v>
      </c>
      <c r="E9" s="269">
        <v>3579054.5419999999</v>
      </c>
      <c r="F9" s="272">
        <v>18.54782579564057</v>
      </c>
    </row>
    <row r="10" spans="1:6" ht="15">
      <c r="A10" s="271">
        <v>44075</v>
      </c>
      <c r="B10" s="270">
        <v>23.490926403770548</v>
      </c>
      <c r="C10" s="270">
        <v>13.443765897701853</v>
      </c>
      <c r="D10" s="270">
        <v>18.333466071861736</v>
      </c>
      <c r="E10" s="269">
        <v>3617349.9220000003</v>
      </c>
      <c r="F10" s="272">
        <v>18.714585947651635</v>
      </c>
    </row>
    <row r="11" spans="1:6" ht="15">
      <c r="A11" s="271">
        <v>44105</v>
      </c>
      <c r="B11" s="270">
        <v>20.630980742858476</v>
      </c>
      <c r="C11" s="270">
        <v>14.864382534381381</v>
      </c>
      <c r="D11" s="270">
        <v>17.70457253060448</v>
      </c>
      <c r="E11" s="269">
        <v>3657343.9970000004</v>
      </c>
      <c r="F11" s="272">
        <v>18.178030153777339</v>
      </c>
    </row>
    <row r="12" spans="1:6" ht="15">
      <c r="A12" s="271">
        <v>44136</v>
      </c>
      <c r="B12" s="270">
        <v>17.690250303846426</v>
      </c>
      <c r="C12" s="270">
        <v>15.233703855949745</v>
      </c>
      <c r="D12" s="270">
        <v>16.441573303977052</v>
      </c>
      <c r="E12" s="269">
        <v>3672683.9639999997</v>
      </c>
      <c r="F12" s="272">
        <v>17.879106426163808</v>
      </c>
    </row>
    <row r="13" spans="1:6" ht="15">
      <c r="A13" s="271">
        <v>44166</v>
      </c>
      <c r="B13" s="270">
        <v>14.145540874627541</v>
      </c>
      <c r="C13" s="270">
        <v>15.826776933785514</v>
      </c>
      <c r="D13" s="270">
        <v>14.988665296729042</v>
      </c>
      <c r="E13" s="269">
        <v>3734843.8670000001</v>
      </c>
      <c r="F13" s="272">
        <v>17.661148319671206</v>
      </c>
    </row>
    <row r="14" spans="1:6" ht="15">
      <c r="A14" s="271">
        <v>44197</v>
      </c>
      <c r="B14" s="270">
        <v>11.349250238104187</v>
      </c>
      <c r="C14" s="270">
        <v>14.087624174613447</v>
      </c>
      <c r="D14" s="270">
        <v>12.712917030841661</v>
      </c>
      <c r="E14" s="269">
        <v>3649799.3160000001</v>
      </c>
      <c r="F14" s="272">
        <v>17.926397448037971</v>
      </c>
    </row>
    <row r="15" spans="1:6" ht="15">
      <c r="A15" s="271">
        <v>44228</v>
      </c>
      <c r="B15" s="270">
        <v>10.468475987589395</v>
      </c>
      <c r="C15" s="270">
        <v>11.577286653272248</v>
      </c>
      <c r="D15" s="270">
        <v>11.024518895792946</v>
      </c>
      <c r="E15" s="269">
        <v>3663741.6040000003</v>
      </c>
      <c r="F15" s="272">
        <v>17.432985487126601</v>
      </c>
    </row>
    <row r="16" spans="1:6" ht="15">
      <c r="A16" s="271">
        <v>44256</v>
      </c>
      <c r="B16" s="270">
        <v>9.4412484886798413</v>
      </c>
      <c r="C16" s="270">
        <v>6.9222202501308132</v>
      </c>
      <c r="D16" s="270">
        <v>8.1580350429958326</v>
      </c>
      <c r="E16" s="269">
        <v>3689937.4647816988</v>
      </c>
      <c r="F16" s="272">
        <v>17.487890009000701</v>
      </c>
    </row>
    <row r="17" spans="1:6" ht="15">
      <c r="A17" s="271">
        <v>44287</v>
      </c>
      <c r="B17" s="270">
        <v>8.6217410782656607</v>
      </c>
      <c r="C17" s="270">
        <v>11.556164717927757</v>
      </c>
      <c r="D17" s="270">
        <v>10.069265316889886</v>
      </c>
      <c r="E17" s="269">
        <v>3685370.7279171748</v>
      </c>
      <c r="F17" s="272">
        <v>17.57861782895899</v>
      </c>
    </row>
    <row r="18" spans="1:6" ht="15">
      <c r="A18" s="271">
        <v>44317</v>
      </c>
      <c r="B18" s="270">
        <v>7.9295049059733183</v>
      </c>
      <c r="C18" s="270">
        <v>4.9446878133619059</v>
      </c>
      <c r="D18" s="270">
        <v>6.4436206671168579</v>
      </c>
      <c r="E18" s="269">
        <v>3611860.1770742163</v>
      </c>
      <c r="F18" s="272"/>
    </row>
    <row r="19" spans="1:6" ht="15">
      <c r="A19" s="271">
        <v>44348</v>
      </c>
      <c r="B19" s="270">
        <v>6.4639846717530451</v>
      </c>
      <c r="C19" s="270">
        <v>-2.3089161039455823</v>
      </c>
      <c r="D19" s="270">
        <v>2.1278531236733191</v>
      </c>
      <c r="E19" s="269">
        <v>3528906.125138477</v>
      </c>
      <c r="F19" s="272"/>
    </row>
    <row r="20" spans="1:6" ht="15">
      <c r="A20" s="271">
        <v>44378</v>
      </c>
      <c r="B20" s="270">
        <v>4.7572296034939132</v>
      </c>
      <c r="C20" s="270">
        <v>-7.585804544257285</v>
      </c>
      <c r="D20" s="270">
        <v>-1.3723151623556817</v>
      </c>
      <c r="E20" s="269">
        <v>3482360.5006067157</v>
      </c>
      <c r="F20" s="272"/>
    </row>
    <row r="21" spans="1:6" ht="15">
      <c r="A21" s="271">
        <v>44409</v>
      </c>
      <c r="B21" s="270">
        <v>3.5066269354870694</v>
      </c>
      <c r="C21" s="270">
        <v>-7.1696856583969168</v>
      </c>
      <c r="D21" s="270">
        <v>-1.7647580919890518</v>
      </c>
      <c r="E21" s="269">
        <v>3515892.8873533537</v>
      </c>
      <c r="F21" s="272"/>
    </row>
    <row r="22" spans="1:6" ht="15">
      <c r="A22" s="271">
        <v>44440</v>
      </c>
      <c r="B22" s="270">
        <v>2.5378061261295697</v>
      </c>
      <c r="C22" s="270">
        <v>-9.2252486216287366</v>
      </c>
      <c r="D22" s="270">
        <v>-3.2509562679673873</v>
      </c>
      <c r="E22" s="269">
        <v>3499751.4579764274</v>
      </c>
      <c r="F22" s="272"/>
    </row>
    <row r="23" spans="1:6" ht="15">
      <c r="A23" s="271">
        <v>44470</v>
      </c>
      <c r="B23" s="270">
        <v>3.2485697433655014</v>
      </c>
      <c r="C23" s="270">
        <v>-12.245548043816688</v>
      </c>
      <c r="D23" s="270">
        <v>-4.4245878020305422</v>
      </c>
      <c r="E23" s="269">
        <v>3495521.6006304417</v>
      </c>
      <c r="F23" s="272"/>
    </row>
    <row r="24" spans="1:6" ht="15">
      <c r="A24" s="271">
        <v>44501</v>
      </c>
      <c r="B24" s="270">
        <v>5.4976745693588924</v>
      </c>
      <c r="C24" s="270">
        <v>-11.435046022172925</v>
      </c>
      <c r="D24" s="270">
        <v>-3.0200448650113376</v>
      </c>
      <c r="E24" s="269">
        <v>3561767.2605371233</v>
      </c>
      <c r="F24" s="272"/>
    </row>
    <row r="25" spans="1:6" ht="15">
      <c r="A25" s="271">
        <v>44531</v>
      </c>
      <c r="B25" s="270">
        <v>7.287772157359365</v>
      </c>
      <c r="C25" s="270">
        <v>-15.290243833198671</v>
      </c>
      <c r="D25" s="270">
        <v>-4.1174221326559053</v>
      </c>
      <c r="E25" s="269">
        <v>3581064.5790000004</v>
      </c>
      <c r="F25" s="272"/>
    </row>
    <row r="26" spans="1:6" ht="15">
      <c r="A26" s="271">
        <v>44562</v>
      </c>
      <c r="B26" s="270">
        <v>10.528027007638093</v>
      </c>
      <c r="C26" s="270">
        <v>-12.799010023915198</v>
      </c>
      <c r="D26" s="270">
        <v>-1.2301484852379598</v>
      </c>
      <c r="E26" s="269">
        <v>3604901.3650000002</v>
      </c>
      <c r="F26" s="272"/>
    </row>
    <row r="27" spans="1:6" ht="15">
      <c r="A27" s="271">
        <v>44593</v>
      </c>
      <c r="B27" s="270">
        <v>10.554725450648874</v>
      </c>
      <c r="C27" s="270">
        <v>-11.056908356881385</v>
      </c>
      <c r="D27" s="270">
        <v>-0.33696795064699764</v>
      </c>
      <c r="E27" s="269">
        <v>3651395.969</v>
      </c>
      <c r="F27" s="272"/>
    </row>
    <row r="28" spans="1:6" ht="15">
      <c r="A28" s="271">
        <v>44621</v>
      </c>
      <c r="B28" s="270">
        <v>11.025521863149224</v>
      </c>
      <c r="C28" s="270">
        <v>-10.017570168822354</v>
      </c>
      <c r="D28" s="270">
        <v>0.42848122411843381</v>
      </c>
      <c r="E28" s="269">
        <v>3705748.1540000001</v>
      </c>
      <c r="F28" s="272"/>
    </row>
    <row r="29" spans="1:6" ht="15">
      <c r="A29" s="271">
        <v>44652</v>
      </c>
      <c r="B29" s="270">
        <v>12.97857646734624</v>
      </c>
      <c r="C29" s="270">
        <v>-15.560839528777121</v>
      </c>
      <c r="D29" s="270">
        <v>-1.2898348748767623</v>
      </c>
      <c r="E29" s="269">
        <v>3637835.5309999995</v>
      </c>
      <c r="F29" s="272"/>
    </row>
    <row r="30" spans="1:6">
      <c r="A30" s="271">
        <v>44682</v>
      </c>
      <c r="B30" s="270">
        <v>14.948282059849237</v>
      </c>
      <c r="C30" s="270">
        <v>-12.044607324258404</v>
      </c>
      <c r="D30" s="270">
        <v>1.7000645627296713</v>
      </c>
      <c r="E30" s="269">
        <v>3673264.1320000002</v>
      </c>
    </row>
    <row r="31" spans="1:6">
      <c r="A31" s="271">
        <v>44713</v>
      </c>
      <c r="B31" s="270">
        <v>15.894787930882922</v>
      </c>
      <c r="C31" s="270">
        <v>-14.760722992702805</v>
      </c>
      <c r="D31" s="270">
        <v>1.401113010893235</v>
      </c>
      <c r="E31" s="269">
        <v>3578350.088</v>
      </c>
    </row>
    <row r="32" spans="1:6">
      <c r="A32" s="271">
        <v>44743</v>
      </c>
      <c r="B32" s="270">
        <v>18.40449854890419</v>
      </c>
      <c r="C32" s="270">
        <v>-14.556587971399903</v>
      </c>
      <c r="D32" s="270">
        <v>3.0672428479094793</v>
      </c>
      <c r="E32" s="269">
        <v>3589172.9539999999</v>
      </c>
    </row>
    <row r="33" spans="1:5">
      <c r="A33" s="271">
        <v>44774</v>
      </c>
      <c r="B33" s="270">
        <v>19.485869838524057</v>
      </c>
      <c r="C33" s="270">
        <v>-16.815176098861794</v>
      </c>
      <c r="D33" s="270">
        <v>2.5485340286944029</v>
      </c>
      <c r="E33" s="269">
        <v>3605496.6140000001</v>
      </c>
    </row>
    <row r="34" spans="1:5">
      <c r="A34" s="271">
        <v>44805</v>
      </c>
      <c r="B34" s="270">
        <v>20.271468209006891</v>
      </c>
      <c r="C34" s="270">
        <v>-15.824093653162901</v>
      </c>
      <c r="D34" s="270">
        <v>3.605221786135826</v>
      </c>
      <c r="E34" s="269">
        <v>3625925.2600000002</v>
      </c>
    </row>
    <row r="35" spans="1:5">
      <c r="A35" s="271">
        <v>44835</v>
      </c>
      <c r="B35" s="270">
        <v>20.56191381617327</v>
      </c>
      <c r="C35" s="270">
        <v>-16.515848852596932</v>
      </c>
      <c r="D35" s="270">
        <v>3.7024499103715032</v>
      </c>
      <c r="E35" s="269">
        <v>3624941.537</v>
      </c>
    </row>
    <row r="36" spans="1:5">
      <c r="A36" s="271">
        <v>44866</v>
      </c>
      <c r="B36" s="270">
        <v>23.430734464724647</v>
      </c>
      <c r="C36" s="270">
        <v>-17.198043340079288</v>
      </c>
      <c r="D36" s="270">
        <v>4.7664962359553389</v>
      </c>
      <c r="E36" s="269">
        <v>3731538.7629441144</v>
      </c>
    </row>
    <row r="37" spans="1:5">
      <c r="A37" s="271">
        <v>44896</v>
      </c>
      <c r="B37" s="270">
        <v>22.791673961669289</v>
      </c>
      <c r="C37" s="270">
        <v>-14.831085735777599</v>
      </c>
      <c r="D37" s="270">
        <v>6.0012643863650252</v>
      </c>
      <c r="E37" s="269">
        <v>3795973.7322322605</v>
      </c>
    </row>
    <row r="38" spans="1:5">
      <c r="A38" s="271">
        <v>44927</v>
      </c>
      <c r="B38" s="270">
        <v>22.534472680675155</v>
      </c>
      <c r="C38" s="270">
        <v>-14.911637306885048</v>
      </c>
      <c r="D38" s="270">
        <v>5.8702875348072086</v>
      </c>
      <c r="E38" s="269">
        <v>3816519.4404716901</v>
      </c>
    </row>
    <row r="39" spans="1:5">
      <c r="A39" s="271">
        <v>44958</v>
      </c>
      <c r="B39" s="270">
        <v>23.440908162400962</v>
      </c>
      <c r="C39" s="270">
        <v>-16.63364217988839</v>
      </c>
      <c r="D39" s="270">
        <v>5.4167665367088995</v>
      </c>
      <c r="E39" s="269">
        <v>3849183.5639715297</v>
      </c>
    </row>
    <row r="40" spans="1:5">
      <c r="A40" s="271">
        <v>44986</v>
      </c>
      <c r="B40" s="270">
        <v>25.061053581585874</v>
      </c>
      <c r="C40" s="270">
        <v>-16.180314877609177</v>
      </c>
      <c r="D40" s="270">
        <v>6.4526578108331911</v>
      </c>
      <c r="E40" s="269">
        <v>3944867.4017088879</v>
      </c>
    </row>
    <row r="41" spans="1:5" ht="16.5">
      <c r="A41" s="52"/>
      <c r="B41"/>
      <c r="C41"/>
    </row>
    <row r="42" spans="1:5" ht="16.5">
      <c r="A42" s="52"/>
      <c r="B42"/>
      <c r="C42"/>
    </row>
    <row r="43" spans="1:5" ht="16.5">
      <c r="A43" s="52"/>
      <c r="B43"/>
      <c r="C43"/>
    </row>
    <row r="44" spans="1:5" ht="16.5">
      <c r="A44" s="52"/>
      <c r="B44"/>
      <c r="C44"/>
    </row>
    <row r="45" spans="1:5" ht="16.5">
      <c r="A45" s="52"/>
      <c r="B45"/>
      <c r="C45"/>
    </row>
    <row r="46" spans="1:5" ht="16.5">
      <c r="A46" s="52"/>
      <c r="B46"/>
      <c r="C46"/>
    </row>
    <row r="47" spans="1:5" ht="16.5">
      <c r="A47" s="52"/>
      <c r="B47"/>
      <c r="C47"/>
    </row>
    <row r="48" spans="1:5" ht="16.5">
      <c r="A48" s="52"/>
      <c r="B48"/>
      <c r="C48"/>
    </row>
    <row r="49" spans="1:3" ht="16.5">
      <c r="A49" s="52"/>
      <c r="B49"/>
      <c r="C49"/>
    </row>
    <row r="50" spans="1:3" ht="16.5">
      <c r="A50" s="52"/>
      <c r="B50"/>
      <c r="C50"/>
    </row>
    <row r="51" spans="1:3" ht="16.5">
      <c r="A51" s="52"/>
      <c r="B51"/>
      <c r="C51"/>
    </row>
    <row r="52" spans="1:3" ht="16.5">
      <c r="A52" s="52"/>
      <c r="B52"/>
      <c r="C52"/>
    </row>
    <row r="53" spans="1:3" ht="16.5">
      <c r="A53" s="52"/>
      <c r="B53"/>
      <c r="C53"/>
    </row>
    <row r="54" spans="1:3" ht="16.5">
      <c r="A54" s="52"/>
      <c r="B54"/>
      <c r="C54"/>
    </row>
    <row r="55" spans="1:3" ht="16.5">
      <c r="A55" s="52"/>
      <c r="B55"/>
      <c r="C55"/>
    </row>
    <row r="56" spans="1:3" ht="16.5">
      <c r="A56" s="52"/>
      <c r="B56"/>
      <c r="C56"/>
    </row>
    <row r="57" spans="1:3" ht="16.5">
      <c r="A57" s="52"/>
      <c r="B57"/>
      <c r="C57"/>
    </row>
    <row r="58" spans="1:3" ht="16.5">
      <c r="A58" s="52"/>
      <c r="B58"/>
      <c r="C58"/>
    </row>
    <row r="59" spans="1:3" ht="16.5">
      <c r="A59" s="52"/>
      <c r="B59"/>
      <c r="C59"/>
    </row>
    <row r="60" spans="1:3" ht="16.5">
      <c r="A60" s="52"/>
      <c r="B60"/>
      <c r="C60"/>
    </row>
    <row r="61" spans="1:3" ht="16.5">
      <c r="A61" s="52"/>
      <c r="B61"/>
      <c r="C61"/>
    </row>
    <row r="62" spans="1:3" ht="16.5">
      <c r="A62" s="52"/>
      <c r="B62"/>
      <c r="C62"/>
    </row>
    <row r="63" spans="1:3" ht="16.5">
      <c r="A63" s="52"/>
      <c r="B63"/>
      <c r="C63"/>
    </row>
  </sheetData>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D6AA2-E578-4126-ADC7-20AE7DC5FDAF}">
  <sheetPr>
    <tabColor theme="2"/>
  </sheetPr>
  <dimension ref="A1:F63"/>
  <sheetViews>
    <sheetView workbookViewId="0"/>
  </sheetViews>
  <sheetFormatPr defaultColWidth="8.88671875" defaultRowHeight="14.25"/>
  <cols>
    <col min="1" max="5" width="8.88671875" style="18"/>
    <col min="6" max="6" width="8.88671875" style="18" hidden="1" customWidth="1"/>
    <col min="7" max="16384" width="8.88671875" style="18"/>
  </cols>
  <sheetData>
    <row r="1" spans="1:6" ht="15">
      <c r="A1" s="67" t="s">
        <v>0</v>
      </c>
      <c r="B1" s="315" t="s">
        <v>711</v>
      </c>
      <c r="C1" s="315" t="s">
        <v>709</v>
      </c>
      <c r="D1" s="315" t="s">
        <v>710</v>
      </c>
      <c r="E1" s="315" t="s">
        <v>713</v>
      </c>
      <c r="F1" s="273" t="s">
        <v>169</v>
      </c>
    </row>
    <row r="2" spans="1:6" ht="15">
      <c r="A2" s="271">
        <v>43831</v>
      </c>
      <c r="B2" s="270">
        <v>11.601315636443953</v>
      </c>
      <c r="C2" s="277">
        <v>28.404320176434116</v>
      </c>
      <c r="D2" s="276">
        <v>-3.5892279052696368</v>
      </c>
      <c r="E2" s="275">
        <v>945544.16188673989</v>
      </c>
      <c r="F2" s="272">
        <v>17.299999999999997</v>
      </c>
    </row>
    <row r="3" spans="1:6" ht="15">
      <c r="A3" s="271">
        <v>43862</v>
      </c>
      <c r="B3" s="270">
        <v>12.72759166106486</v>
      </c>
      <c r="C3" s="277">
        <v>30.155693573238651</v>
      </c>
      <c r="D3" s="276">
        <v>-3.1339704252387786</v>
      </c>
      <c r="E3" s="275">
        <v>965525.04725495004</v>
      </c>
      <c r="F3" s="272">
        <v>17.445995574359138</v>
      </c>
    </row>
    <row r="4" spans="1:6" ht="15">
      <c r="A4" s="271">
        <v>43891</v>
      </c>
      <c r="B4" s="270">
        <v>14.047005696360355</v>
      </c>
      <c r="C4" s="277">
        <v>26.538803492066716</v>
      </c>
      <c r="D4" s="276">
        <v>2.3692978606380031</v>
      </c>
      <c r="E4" s="275">
        <v>988574.4018690302</v>
      </c>
      <c r="F4" s="272">
        <v>18.386364381808484</v>
      </c>
    </row>
    <row r="5" spans="1:6" ht="15">
      <c r="A5" s="271">
        <v>43922</v>
      </c>
      <c r="B5" s="270">
        <v>9.2007968814098149</v>
      </c>
      <c r="C5" s="277">
        <v>23.646883712841579</v>
      </c>
      <c r="D5" s="276">
        <v>-4.490706936898694</v>
      </c>
      <c r="E5" s="275">
        <v>955615.98051469994</v>
      </c>
      <c r="F5" s="272">
        <v>19.954084437131677</v>
      </c>
    </row>
    <row r="6" spans="1:6" ht="15">
      <c r="A6" s="271">
        <v>43952</v>
      </c>
      <c r="B6" s="270">
        <v>9.8645943839769537</v>
      </c>
      <c r="C6" s="277">
        <v>23.529049498439985</v>
      </c>
      <c r="D6" s="276">
        <v>-3.3900346716672942</v>
      </c>
      <c r="E6" s="275">
        <v>913751.16384981992</v>
      </c>
      <c r="F6" s="272">
        <v>20.02</v>
      </c>
    </row>
    <row r="7" spans="1:6" ht="15">
      <c r="A7" s="271">
        <v>43983</v>
      </c>
      <c r="B7" s="270">
        <v>11.611147634885647</v>
      </c>
      <c r="C7" s="277">
        <v>25.908403242850618</v>
      </c>
      <c r="D7" s="276">
        <v>-2.7022493352180477</v>
      </c>
      <c r="E7" s="275">
        <v>915017.34963612002</v>
      </c>
      <c r="F7" s="272">
        <v>19.478562992093988</v>
      </c>
    </row>
    <row r="8" spans="1:6" ht="15">
      <c r="A8" s="271">
        <v>44013</v>
      </c>
      <c r="B8" s="270">
        <v>13.469458548144459</v>
      </c>
      <c r="C8" s="277">
        <v>28.038992529791372</v>
      </c>
      <c r="D8" s="276">
        <v>-1.4790536820178113</v>
      </c>
      <c r="E8" s="275">
        <v>925983.34466513013</v>
      </c>
      <c r="F8" s="272">
        <v>19.141659864274921</v>
      </c>
    </row>
    <row r="9" spans="1:6" ht="15">
      <c r="A9" s="271">
        <v>44044</v>
      </c>
      <c r="B9" s="270">
        <v>13.026120685994789</v>
      </c>
      <c r="C9" s="277">
        <v>27.374209249293425</v>
      </c>
      <c r="D9" s="276">
        <v>-1.8757258669580155</v>
      </c>
      <c r="E9" s="275">
        <v>999553.07269041007</v>
      </c>
      <c r="F9" s="272">
        <v>18.54782579564057</v>
      </c>
    </row>
    <row r="10" spans="1:6" ht="15">
      <c r="A10" s="271">
        <v>44075</v>
      </c>
      <c r="B10" s="270">
        <v>12.104501761414848</v>
      </c>
      <c r="C10" s="277">
        <v>25.851303792155239</v>
      </c>
      <c r="D10" s="276">
        <v>-2.2596083261114268</v>
      </c>
      <c r="E10" s="275">
        <v>929874.47785071994</v>
      </c>
      <c r="F10" s="272">
        <v>18.714585947651635</v>
      </c>
    </row>
    <row r="11" spans="1:6" ht="15">
      <c r="A11" s="271">
        <v>44105</v>
      </c>
      <c r="B11" s="270">
        <v>7.0832356422800533</v>
      </c>
      <c r="C11" s="277">
        <v>19.307396659476787</v>
      </c>
      <c r="D11" s="276">
        <v>-6.133326072874417</v>
      </c>
      <c r="E11" s="275">
        <v>931301.1075548199</v>
      </c>
      <c r="F11" s="272">
        <v>18.178030153777339</v>
      </c>
    </row>
    <row r="12" spans="1:6" ht="15">
      <c r="A12" s="271">
        <v>44136</v>
      </c>
      <c r="B12" s="270">
        <v>6.1723752290597584</v>
      </c>
      <c r="C12" s="277">
        <v>15.192729073775105</v>
      </c>
      <c r="D12" s="276">
        <v>-3.8957870914573305</v>
      </c>
      <c r="E12" s="275">
        <v>925133.22769878013</v>
      </c>
      <c r="F12" s="272">
        <v>17.879106426163808</v>
      </c>
    </row>
    <row r="13" spans="1:6" ht="15">
      <c r="A13" s="271">
        <v>44166</v>
      </c>
      <c r="B13" s="270">
        <v>6.0891232323546456</v>
      </c>
      <c r="C13" s="277">
        <v>11.434113353063701</v>
      </c>
      <c r="D13" s="276">
        <v>-0.38401443355628539</v>
      </c>
      <c r="E13" s="275">
        <v>1033952.7562617699</v>
      </c>
      <c r="F13" s="272">
        <v>17.661148319671206</v>
      </c>
    </row>
    <row r="14" spans="1:6" ht="15">
      <c r="A14" s="271">
        <v>44197</v>
      </c>
      <c r="B14" s="270">
        <v>6.0633604301782009</v>
      </c>
      <c r="C14" s="277">
        <v>9.2363912461673152</v>
      </c>
      <c r="D14" s="276">
        <v>2.242908549204726</v>
      </c>
      <c r="E14" s="275">
        <v>907299.25748619996</v>
      </c>
      <c r="F14" s="272">
        <v>17.926397448037971</v>
      </c>
    </row>
    <row r="15" spans="1:6" ht="15">
      <c r="A15" s="271">
        <v>44228</v>
      </c>
      <c r="B15" s="270">
        <v>7.5739206400769001</v>
      </c>
      <c r="C15" s="277">
        <v>9.815013294469809</v>
      </c>
      <c r="D15" s="276">
        <v>4.8333099420445684</v>
      </c>
      <c r="E15" s="275">
        <v>927501.75945322996</v>
      </c>
      <c r="F15" s="272">
        <v>17.432985487126601</v>
      </c>
    </row>
    <row r="16" spans="1:6" ht="15">
      <c r="A16" s="271">
        <v>44256</v>
      </c>
      <c r="B16" s="270">
        <v>9.9616471644381406</v>
      </c>
      <c r="C16" s="277">
        <v>15.098815386837709</v>
      </c>
      <c r="D16" s="276">
        <v>4.0254208979866206</v>
      </c>
      <c r="E16" s="275">
        <v>908426.58679641993</v>
      </c>
      <c r="F16" s="272">
        <v>17.487890009000701</v>
      </c>
    </row>
    <row r="17" spans="1:6" ht="15">
      <c r="A17" s="271">
        <v>44287</v>
      </c>
      <c r="B17" s="270">
        <v>12.426985548766226</v>
      </c>
      <c r="C17" s="277">
        <v>14.559499773768131</v>
      </c>
      <c r="D17" s="276">
        <v>9.8104272687276879</v>
      </c>
      <c r="E17" s="275">
        <v>928308.48690896994</v>
      </c>
      <c r="F17" s="272">
        <v>17.57861782895899</v>
      </c>
    </row>
    <row r="18" spans="1:6" ht="15">
      <c r="A18" s="271">
        <v>44317</v>
      </c>
      <c r="B18" s="270">
        <v>11.514082877544721</v>
      </c>
      <c r="C18" s="277">
        <v>13.321117473189458</v>
      </c>
      <c r="D18" s="276">
        <v>9.272840113920843</v>
      </c>
      <c r="E18" s="275">
        <v>936519.94878757</v>
      </c>
      <c r="F18" s="272"/>
    </row>
    <row r="19" spans="1:6" ht="15">
      <c r="A19" s="271">
        <v>44348</v>
      </c>
      <c r="B19" s="270">
        <v>11.621210787253307</v>
      </c>
      <c r="C19" s="277">
        <v>13.437902515712461</v>
      </c>
      <c r="D19" s="276">
        <v>9.2676620863275101</v>
      </c>
      <c r="E19" s="275">
        <v>933428.67996082001</v>
      </c>
      <c r="F19" s="272"/>
    </row>
    <row r="20" spans="1:6" ht="15">
      <c r="A20" s="271">
        <v>44378</v>
      </c>
      <c r="B20" s="270">
        <v>11.060265540434489</v>
      </c>
      <c r="C20" s="277">
        <v>12.012018492451784</v>
      </c>
      <c r="D20" s="276">
        <v>9.7911819855318694</v>
      </c>
      <c r="E20" s="275">
        <v>910943.73293563991</v>
      </c>
      <c r="F20" s="272"/>
    </row>
    <row r="21" spans="1:6" ht="15">
      <c r="A21" s="271">
        <v>44409</v>
      </c>
      <c r="B21" s="270">
        <v>12.082769571564912</v>
      </c>
      <c r="C21" s="277">
        <v>10.988248781424144</v>
      </c>
      <c r="D21" s="276">
        <v>13.558391489937332</v>
      </c>
      <c r="E21" s="275">
        <v>900098.89647310018</v>
      </c>
      <c r="F21" s="272"/>
    </row>
    <row r="22" spans="1:6" ht="15">
      <c r="A22" s="271">
        <v>44440</v>
      </c>
      <c r="B22" s="270">
        <v>12.456534650688619</v>
      </c>
      <c r="C22" s="277">
        <v>12.36764661120135</v>
      </c>
      <c r="D22" s="276">
        <v>12.576127170930857</v>
      </c>
      <c r="E22" s="275">
        <v>884547.00956330006</v>
      </c>
      <c r="F22" s="272"/>
    </row>
    <row r="23" spans="1:6" ht="15">
      <c r="A23" s="271">
        <v>44470</v>
      </c>
      <c r="B23" s="270">
        <v>18.032299692489882</v>
      </c>
      <c r="C23" s="277">
        <v>17.094269649477049</v>
      </c>
      <c r="D23" s="276">
        <v>19.321356671478298</v>
      </c>
      <c r="E23" s="275">
        <v>865935.75547151</v>
      </c>
      <c r="F23" s="272"/>
    </row>
    <row r="24" spans="1:6" ht="15">
      <c r="A24" s="271">
        <v>44501</v>
      </c>
      <c r="B24" s="270">
        <v>18.27892126684203</v>
      </c>
      <c r="C24" s="277">
        <v>18.796712519627619</v>
      </c>
      <c r="D24" s="276">
        <v>17.586191283893122</v>
      </c>
      <c r="E24" s="275">
        <v>894003.92983317003</v>
      </c>
      <c r="F24" s="272"/>
    </row>
    <row r="25" spans="1:6" ht="15">
      <c r="A25" s="271">
        <v>44531</v>
      </c>
      <c r="B25" s="270">
        <v>17.566009787173389</v>
      </c>
      <c r="C25" s="277">
        <v>19.005420680242224</v>
      </c>
      <c r="D25" s="276">
        <v>15.615977297142935</v>
      </c>
      <c r="E25" s="275">
        <v>879645.79740889999</v>
      </c>
      <c r="F25" s="272"/>
    </row>
    <row r="26" spans="1:6" ht="15">
      <c r="A26" s="271">
        <v>44562</v>
      </c>
      <c r="B26" s="270">
        <v>19.065893188817878</v>
      </c>
      <c r="C26" s="277">
        <v>22.692801208907575</v>
      </c>
      <c r="D26" s="276">
        <v>14.400254166160606</v>
      </c>
      <c r="E26" s="275">
        <v>897366.28449255018</v>
      </c>
      <c r="F26" s="272"/>
    </row>
    <row r="27" spans="1:6" ht="15">
      <c r="A27" s="271">
        <v>44593</v>
      </c>
      <c r="B27" s="270">
        <v>16.575865297662247</v>
      </c>
      <c r="C27" s="277">
        <v>19.22677793076792</v>
      </c>
      <c r="D27" s="276">
        <v>13.180039747124511</v>
      </c>
      <c r="E27" s="275">
        <v>871429.70773172996</v>
      </c>
      <c r="F27" s="272"/>
    </row>
    <row r="28" spans="1:6" ht="15">
      <c r="A28" s="271">
        <v>44621</v>
      </c>
      <c r="B28" s="270">
        <v>13.039110302972881</v>
      </c>
      <c r="C28" s="277">
        <v>14.18584568542002</v>
      </c>
      <c r="D28" s="276">
        <v>11.572950718262589</v>
      </c>
      <c r="E28" s="275">
        <v>825375.67642600986</v>
      </c>
      <c r="F28" s="272"/>
    </row>
    <row r="29" spans="1:6" ht="15">
      <c r="A29" s="271">
        <v>44652</v>
      </c>
      <c r="B29" s="270">
        <v>11.621666256055844</v>
      </c>
      <c r="C29" s="277">
        <v>16.3936122254437</v>
      </c>
      <c r="D29" s="276">
        <v>5.5133499133271657</v>
      </c>
      <c r="E29" s="275">
        <v>830352.53054136992</v>
      </c>
      <c r="F29" s="272"/>
    </row>
    <row r="30" spans="1:6">
      <c r="A30" s="271">
        <v>44682</v>
      </c>
      <c r="B30" s="270">
        <v>12.601440562088841</v>
      </c>
      <c r="C30" s="277">
        <v>15.205143916226596</v>
      </c>
      <c r="D30" s="276">
        <v>9.2524605677661498</v>
      </c>
      <c r="E30" s="275">
        <v>909102.27739303012</v>
      </c>
    </row>
    <row r="31" spans="1:6">
      <c r="A31" s="271">
        <v>44713</v>
      </c>
      <c r="B31" s="270">
        <v>10.268789716692153</v>
      </c>
      <c r="C31" s="277">
        <v>11.954722352681753</v>
      </c>
      <c r="D31" s="276">
        <v>8.0012823580243282</v>
      </c>
      <c r="E31" s="275">
        <v>944662.89364885981</v>
      </c>
    </row>
    <row r="32" spans="1:6">
      <c r="A32" s="271">
        <v>44743</v>
      </c>
      <c r="B32" s="270">
        <v>11.699138813153345</v>
      </c>
      <c r="C32" s="277">
        <v>11.69963417139105</v>
      </c>
      <c r="D32" s="276">
        <v>11.698464933201153</v>
      </c>
      <c r="E32" s="275">
        <v>943049.23046039999</v>
      </c>
    </row>
    <row r="33" spans="1:5">
      <c r="A33" s="271">
        <v>44774</v>
      </c>
      <c r="B33" s="270">
        <v>10.813897468549396</v>
      </c>
      <c r="C33" s="277">
        <v>12.940620852420004</v>
      </c>
      <c r="D33" s="276">
        <v>8.011563732370524</v>
      </c>
      <c r="E33" s="275">
        <v>991513.48635600985</v>
      </c>
    </row>
    <row r="34" spans="1:5">
      <c r="A34" s="271">
        <v>44805</v>
      </c>
      <c r="B34" s="270">
        <v>13.12946608074709</v>
      </c>
      <c r="C34" s="277">
        <v>11.281827680215908</v>
      </c>
      <c r="D34" s="276">
        <v>15.610728236178861</v>
      </c>
      <c r="E34" s="275">
        <v>1121917.41065579</v>
      </c>
    </row>
    <row r="35" spans="1:5">
      <c r="A35" s="271">
        <v>44835</v>
      </c>
      <c r="B35" s="270">
        <v>13.622120482284636</v>
      </c>
      <c r="C35" s="277">
        <v>11.954656273916578</v>
      </c>
      <c r="D35" s="276">
        <v>15.870809229445243</v>
      </c>
      <c r="E35" s="275">
        <v>1439608.1240216102</v>
      </c>
    </row>
    <row r="36" spans="1:5">
      <c r="A36" s="271">
        <v>44866</v>
      </c>
      <c r="B36" s="270">
        <v>16.888657388705074</v>
      </c>
      <c r="C36" s="277">
        <v>14.345767303473716</v>
      </c>
      <c r="D36" s="276">
        <v>20.325700371836685</v>
      </c>
      <c r="E36" s="275">
        <v>1398274.8289494398</v>
      </c>
    </row>
    <row r="37" spans="1:5">
      <c r="A37" s="271">
        <v>44896</v>
      </c>
      <c r="B37" s="270">
        <v>17.460421550041072</v>
      </c>
      <c r="C37" s="277">
        <v>13.70092682604268</v>
      </c>
      <c r="D37" s="276">
        <v>22.702885241734176</v>
      </c>
      <c r="E37" s="275">
        <v>1428484.44855512</v>
      </c>
    </row>
    <row r="38" spans="1:5">
      <c r="A38" s="271">
        <v>44927</v>
      </c>
      <c r="B38" s="270">
        <v>17.058475215913887</v>
      </c>
      <c r="C38" s="277">
        <v>13.095850303888851</v>
      </c>
      <c r="D38" s="276">
        <v>22.52548248081737</v>
      </c>
      <c r="E38" s="275">
        <v>1414796.3488029398</v>
      </c>
    </row>
    <row r="39" spans="1:5">
      <c r="A39" s="271">
        <v>44958</v>
      </c>
      <c r="B39" s="270">
        <v>17.790752935177853</v>
      </c>
      <c r="C39" s="277">
        <v>14.340733560706878</v>
      </c>
      <c r="D39" s="276">
        <v>22.446350755298461</v>
      </c>
      <c r="E39" s="275">
        <v>1311990.44717628</v>
      </c>
    </row>
    <row r="40" spans="1:5">
      <c r="A40" s="271">
        <v>44986</v>
      </c>
      <c r="B40" s="270">
        <v>20.812154357016524</v>
      </c>
      <c r="C40" s="277">
        <v>20.498569568845284</v>
      </c>
      <c r="D40" s="276">
        <v>21.222477839520771</v>
      </c>
      <c r="E40" s="275">
        <v>1276667.66205785</v>
      </c>
    </row>
    <row r="41" spans="1:5" ht="16.5">
      <c r="A41" s="52"/>
      <c r="B41"/>
      <c r="C41"/>
    </row>
    <row r="42" spans="1:5" ht="16.5">
      <c r="A42" s="52"/>
      <c r="B42"/>
      <c r="C42"/>
    </row>
    <row r="43" spans="1:5" ht="16.5">
      <c r="A43" s="52"/>
      <c r="B43"/>
      <c r="C43"/>
    </row>
    <row r="44" spans="1:5" ht="16.5">
      <c r="A44" s="52"/>
      <c r="B44"/>
      <c r="C44"/>
    </row>
    <row r="45" spans="1:5" ht="16.5">
      <c r="A45" s="52"/>
      <c r="B45"/>
      <c r="C45"/>
    </row>
    <row r="46" spans="1:5" ht="16.5">
      <c r="A46" s="52"/>
      <c r="B46"/>
      <c r="C46"/>
    </row>
    <row r="47" spans="1:5" ht="16.5">
      <c r="A47" s="52"/>
      <c r="B47"/>
      <c r="C47"/>
    </row>
    <row r="48" spans="1:5" ht="16.5">
      <c r="A48" s="52"/>
      <c r="B48"/>
      <c r="C48"/>
    </row>
    <row r="49" spans="1:3" ht="16.5">
      <c r="A49" s="52"/>
      <c r="B49"/>
      <c r="C49"/>
    </row>
    <row r="50" spans="1:3" ht="16.5">
      <c r="A50" s="52"/>
      <c r="B50"/>
      <c r="C50"/>
    </row>
    <row r="51" spans="1:3" ht="16.5">
      <c r="A51" s="52"/>
      <c r="B51"/>
      <c r="C51"/>
    </row>
    <row r="52" spans="1:3" ht="16.5">
      <c r="A52" s="52"/>
      <c r="B52"/>
      <c r="C52"/>
    </row>
    <row r="53" spans="1:3" ht="16.5">
      <c r="A53" s="52"/>
      <c r="B53"/>
      <c r="C53"/>
    </row>
    <row r="54" spans="1:3" ht="16.5">
      <c r="A54" s="52"/>
      <c r="B54"/>
      <c r="C54"/>
    </row>
    <row r="55" spans="1:3" ht="16.5">
      <c r="A55" s="52"/>
      <c r="B55"/>
      <c r="C55"/>
    </row>
    <row r="56" spans="1:3" ht="16.5">
      <c r="A56" s="52"/>
      <c r="B56"/>
      <c r="C56"/>
    </row>
    <row r="57" spans="1:3" ht="16.5">
      <c r="A57" s="52"/>
      <c r="B57"/>
      <c r="C57"/>
    </row>
    <row r="58" spans="1:3" ht="16.5">
      <c r="A58" s="52"/>
      <c r="B58"/>
      <c r="C58"/>
    </row>
    <row r="59" spans="1:3" ht="16.5">
      <c r="A59" s="52"/>
      <c r="B59"/>
      <c r="C59"/>
    </row>
    <row r="60" spans="1:3" ht="16.5">
      <c r="A60" s="52"/>
      <c r="B60"/>
      <c r="C60"/>
    </row>
    <row r="61" spans="1:3" ht="16.5">
      <c r="A61" s="52"/>
      <c r="B61"/>
      <c r="C61"/>
    </row>
    <row r="62" spans="1:3" ht="16.5">
      <c r="A62" s="52"/>
      <c r="B62"/>
      <c r="C62"/>
    </row>
    <row r="63" spans="1:3" ht="16.5">
      <c r="A63" s="52"/>
      <c r="B63"/>
      <c r="C63"/>
    </row>
  </sheetData>
  <hyperlinks>
    <hyperlink ref="A1" location="Ցանկ!A1" display="Ցանկ!A1" xr:uid="{926D77E7-BF51-48CE-8154-0C4A7FC5027E}"/>
  </hyperlinks>
  <pageMargins left="0.7" right="0.7" top="0.75" bottom="0.75" header="0.3" footer="0.3"/>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5F3EC-BE84-4DD6-92A1-CC61A2455238}">
  <sheetPr>
    <tabColor theme="2"/>
  </sheetPr>
  <dimension ref="A1:F63"/>
  <sheetViews>
    <sheetView workbookViewId="0"/>
  </sheetViews>
  <sheetFormatPr defaultColWidth="8.88671875" defaultRowHeight="14.25"/>
  <cols>
    <col min="1" max="5" width="8.88671875" style="18"/>
    <col min="6" max="6" width="8.88671875" style="18" hidden="1" customWidth="1"/>
    <col min="7" max="16384" width="8.88671875" style="18"/>
  </cols>
  <sheetData>
    <row r="1" spans="1:6" ht="15">
      <c r="A1" s="67" t="s">
        <v>906</v>
      </c>
      <c r="B1" s="315" t="s">
        <v>711</v>
      </c>
      <c r="C1" s="315" t="s">
        <v>709</v>
      </c>
      <c r="D1" s="315" t="s">
        <v>710</v>
      </c>
      <c r="E1" s="315" t="s">
        <v>713</v>
      </c>
      <c r="F1" s="273" t="s">
        <v>169</v>
      </c>
    </row>
    <row r="2" spans="1:6" ht="15">
      <c r="A2" s="271">
        <v>43831</v>
      </c>
      <c r="B2" s="278">
        <v>28.425770311651043</v>
      </c>
      <c r="C2" s="274">
        <v>29.530055966129737</v>
      </c>
      <c r="D2" s="274">
        <v>22.167572162519527</v>
      </c>
      <c r="E2" s="269">
        <v>945544.16188673989</v>
      </c>
      <c r="F2" s="272">
        <v>17.299999999999997</v>
      </c>
    </row>
    <row r="3" spans="1:6" ht="15">
      <c r="A3" s="271">
        <v>43862</v>
      </c>
      <c r="B3" s="278">
        <v>27.853166881780346</v>
      </c>
      <c r="C3" s="274">
        <v>26.21950980839236</v>
      </c>
      <c r="D3" s="274">
        <v>37.195493714511528</v>
      </c>
      <c r="E3" s="269">
        <v>965525.04725495004</v>
      </c>
      <c r="F3" s="272">
        <v>17.445995574359138</v>
      </c>
    </row>
    <row r="4" spans="1:6" ht="15">
      <c r="A4" s="271">
        <v>43891</v>
      </c>
      <c r="B4" s="278">
        <v>31.509768244952458</v>
      </c>
      <c r="C4" s="274">
        <v>30.036994168503334</v>
      </c>
      <c r="D4" s="274">
        <v>39.958538192850398</v>
      </c>
      <c r="E4" s="269">
        <v>988574.4018690302</v>
      </c>
      <c r="F4" s="272">
        <v>18.386364381808484</v>
      </c>
    </row>
    <row r="5" spans="1:6" ht="15">
      <c r="A5" s="271">
        <v>43922</v>
      </c>
      <c r="B5" s="278">
        <v>20.74791582908669</v>
      </c>
      <c r="C5" s="274">
        <v>17.377252934732844</v>
      </c>
      <c r="D5" s="274">
        <v>40.660777622901136</v>
      </c>
      <c r="E5" s="269">
        <v>955615.98051469994</v>
      </c>
      <c r="F5" s="272">
        <v>19.954084437131677</v>
      </c>
    </row>
    <row r="6" spans="1:6" ht="15">
      <c r="A6" s="271">
        <v>43952</v>
      </c>
      <c r="B6" s="278">
        <v>11.175115772526583</v>
      </c>
      <c r="C6" s="274">
        <v>6.5513096564651914</v>
      </c>
      <c r="D6" s="274">
        <v>39.220642059878742</v>
      </c>
      <c r="E6" s="269">
        <v>913751.16384981992</v>
      </c>
      <c r="F6" s="272">
        <v>20.02</v>
      </c>
    </row>
    <row r="7" spans="1:6" ht="15">
      <c r="A7" s="271">
        <v>43983</v>
      </c>
      <c r="B7" s="278">
        <v>12.422107710177842</v>
      </c>
      <c r="C7" s="274">
        <v>9.9130413326567108</v>
      </c>
      <c r="D7" s="274">
        <v>26.703689059886639</v>
      </c>
      <c r="E7" s="269">
        <v>915017.34963612002</v>
      </c>
      <c r="F7" s="272">
        <v>19.478562992093988</v>
      </c>
    </row>
    <row r="8" spans="1:6" ht="15">
      <c r="A8" s="271">
        <v>44013</v>
      </c>
      <c r="B8" s="278">
        <v>7.514292110809949</v>
      </c>
      <c r="C8" s="274">
        <v>4.5979567145476175</v>
      </c>
      <c r="D8" s="274">
        <v>24.902488537810147</v>
      </c>
      <c r="E8" s="269">
        <v>925983.34466513013</v>
      </c>
      <c r="F8" s="272">
        <v>19.141659864274921</v>
      </c>
    </row>
    <row r="9" spans="1:6" ht="15">
      <c r="A9" s="271">
        <v>44044</v>
      </c>
      <c r="B9" s="278">
        <v>10.999796319613822</v>
      </c>
      <c r="C9" s="274">
        <v>8.6386147079025992</v>
      </c>
      <c r="D9" s="274">
        <v>25.673021688862352</v>
      </c>
      <c r="E9" s="269">
        <v>999553.07269041007</v>
      </c>
      <c r="F9" s="272">
        <v>18.54782579564057</v>
      </c>
    </row>
    <row r="10" spans="1:6" ht="15">
      <c r="A10" s="271">
        <v>44075</v>
      </c>
      <c r="B10" s="278">
        <v>1.4649011358822814</v>
      </c>
      <c r="C10" s="274">
        <v>-1.4898594277904567</v>
      </c>
      <c r="D10" s="274">
        <v>20.240774138469721</v>
      </c>
      <c r="E10" s="269">
        <v>929874.47785071994</v>
      </c>
      <c r="F10" s="272">
        <v>18.714585947651635</v>
      </c>
    </row>
    <row r="11" spans="1:6" ht="15">
      <c r="A11" s="271">
        <v>44105</v>
      </c>
      <c r="B11" s="278">
        <v>-0.68326717020958938</v>
      </c>
      <c r="C11" s="274">
        <v>-3.3583628329760238</v>
      </c>
      <c r="D11" s="274">
        <v>15.34182334637188</v>
      </c>
      <c r="E11" s="269">
        <v>931301.1075548199</v>
      </c>
      <c r="F11" s="272">
        <v>18.178030153777339</v>
      </c>
    </row>
    <row r="12" spans="1:6" ht="15">
      <c r="A12" s="271">
        <v>44136</v>
      </c>
      <c r="B12" s="278">
        <v>2.4534876794898608</v>
      </c>
      <c r="C12" s="274">
        <v>0.77610040714646988</v>
      </c>
      <c r="D12" s="274">
        <v>11.989211078880263</v>
      </c>
      <c r="E12" s="269">
        <v>925133.22769878013</v>
      </c>
      <c r="F12" s="272">
        <v>17.879106426163808</v>
      </c>
    </row>
    <row r="13" spans="1:6" ht="15">
      <c r="A13" s="271">
        <v>44166</v>
      </c>
      <c r="B13" s="278">
        <v>-1.21582862780013</v>
      </c>
      <c r="C13" s="274">
        <v>-3.4024103894048521</v>
      </c>
      <c r="D13" s="274">
        <v>14.005463537219804</v>
      </c>
      <c r="E13" s="269">
        <v>1033952.7562617699</v>
      </c>
      <c r="F13" s="272">
        <v>17.661148319671206</v>
      </c>
    </row>
    <row r="14" spans="1:6" ht="15">
      <c r="A14" s="271">
        <v>44197</v>
      </c>
      <c r="B14" s="278">
        <v>-4.0447507310738411</v>
      </c>
      <c r="C14" s="274">
        <v>-6.4212092818330886</v>
      </c>
      <c r="D14" s="274">
        <v>10.234740473231872</v>
      </c>
      <c r="E14" s="269">
        <v>907299.25748619996</v>
      </c>
      <c r="F14" s="272">
        <v>17.926397448037971</v>
      </c>
    </row>
    <row r="15" spans="1:6" ht="15">
      <c r="A15" s="271">
        <v>44228</v>
      </c>
      <c r="B15" s="278">
        <v>-3.9380943984646222</v>
      </c>
      <c r="C15" s="274">
        <v>-4.1535721070670339</v>
      </c>
      <c r="D15" s="274">
        <v>-2.8044335455908316</v>
      </c>
      <c r="E15" s="269">
        <v>927501.75945322996</v>
      </c>
      <c r="F15" s="272">
        <v>17.432985487126601</v>
      </c>
    </row>
    <row r="16" spans="1:6" ht="15">
      <c r="A16" s="271">
        <v>44256</v>
      </c>
      <c r="B16" s="278">
        <v>-8.1074135564384697</v>
      </c>
      <c r="C16" s="274">
        <v>-10.58951073846575</v>
      </c>
      <c r="D16" s="274">
        <v>5.122093415230192</v>
      </c>
      <c r="E16" s="269">
        <v>908426.58679641993</v>
      </c>
      <c r="F16" s="272">
        <v>17.487890009000701</v>
      </c>
    </row>
    <row r="17" spans="1:6" ht="15">
      <c r="A17" s="271">
        <v>44287</v>
      </c>
      <c r="B17" s="278">
        <v>-2.8575802584446151</v>
      </c>
      <c r="C17" s="274">
        <v>-5.0240616326104766</v>
      </c>
      <c r="D17" s="274">
        <v>7.8227392762251684</v>
      </c>
      <c r="E17" s="269">
        <v>928308.48690896994</v>
      </c>
      <c r="F17" s="272">
        <v>17.57861782895899</v>
      </c>
    </row>
    <row r="18" spans="1:6" ht="15">
      <c r="A18" s="271">
        <v>44317</v>
      </c>
      <c r="B18" s="278">
        <v>2.4917927154062984</v>
      </c>
      <c r="C18" s="274">
        <v>0.78425206980713513</v>
      </c>
      <c r="D18" s="274">
        <v>10.418451963879411</v>
      </c>
      <c r="E18" s="269">
        <v>936519.94878757</v>
      </c>
      <c r="F18" s="272"/>
    </row>
    <row r="19" spans="1:6" ht="15">
      <c r="A19" s="271">
        <v>44348</v>
      </c>
      <c r="B19" s="278">
        <v>2.0121290959151454</v>
      </c>
      <c r="C19" s="274">
        <v>-0.60343560525916895</v>
      </c>
      <c r="D19" s="274">
        <v>14.92698545272394</v>
      </c>
      <c r="E19" s="269">
        <v>933428.67996082001</v>
      </c>
      <c r="F19" s="272"/>
    </row>
    <row r="20" spans="1:6" ht="15">
      <c r="A20" s="271">
        <v>44378</v>
      </c>
      <c r="B20" s="278">
        <v>-1.624177347912138</v>
      </c>
      <c r="C20" s="274">
        <v>-4.9538032783934769</v>
      </c>
      <c r="D20" s="274">
        <v>15.000936315510563</v>
      </c>
      <c r="E20" s="269">
        <v>910943.73293563991</v>
      </c>
      <c r="F20" s="272"/>
    </row>
    <row r="21" spans="1:6" ht="15">
      <c r="A21" s="271">
        <v>44409</v>
      </c>
      <c r="B21" s="278">
        <v>-9.9498644878973508</v>
      </c>
      <c r="C21" s="274">
        <v>-14.55900956954091</v>
      </c>
      <c r="D21" s="274">
        <v>14.810597061733171</v>
      </c>
      <c r="E21" s="269">
        <v>900098.89647310018</v>
      </c>
      <c r="F21" s="272"/>
    </row>
    <row r="22" spans="1:6" ht="15">
      <c r="A22" s="271">
        <v>44440</v>
      </c>
      <c r="B22" s="278">
        <v>-4.8745792434467328</v>
      </c>
      <c r="C22" s="274">
        <v>-10.275337813999148</v>
      </c>
      <c r="D22" s="274">
        <v>23.241954803248806</v>
      </c>
      <c r="E22" s="269">
        <v>884547.00956330006</v>
      </c>
      <c r="F22" s="272"/>
    </row>
    <row r="23" spans="1:6" ht="15">
      <c r="A23" s="271">
        <v>44470</v>
      </c>
      <c r="B23" s="278">
        <v>-7.0187130191362153</v>
      </c>
      <c r="C23" s="274">
        <v>-12.290994747100271</v>
      </c>
      <c r="D23" s="274">
        <v>19.444175612672726</v>
      </c>
      <c r="E23" s="269">
        <v>865935.75547151</v>
      </c>
      <c r="F23" s="272"/>
    </row>
    <row r="24" spans="1:6" ht="15">
      <c r="A24" s="271">
        <v>44501</v>
      </c>
      <c r="B24" s="278">
        <v>-3.3648448605659298</v>
      </c>
      <c r="C24" s="274">
        <v>-7.9118539903046567</v>
      </c>
      <c r="D24" s="274">
        <v>19.896107496665032</v>
      </c>
      <c r="E24" s="269">
        <v>894003.92983317003</v>
      </c>
      <c r="F24" s="272"/>
    </row>
    <row r="25" spans="1:6" ht="15">
      <c r="A25" s="271">
        <v>44531</v>
      </c>
      <c r="B25" s="278">
        <v>-14.923985445018092</v>
      </c>
      <c r="C25" s="274">
        <v>-20.935807215198878</v>
      </c>
      <c r="D25" s="274">
        <v>20.535507612828276</v>
      </c>
      <c r="E25" s="269">
        <v>879645.79740889999</v>
      </c>
      <c r="F25" s="272"/>
    </row>
    <row r="26" spans="1:6" ht="15">
      <c r="A26" s="271">
        <v>44562</v>
      </c>
      <c r="B26" s="278">
        <v>-1.094784649242464</v>
      </c>
      <c r="C26" s="274">
        <v>-5.5878204424905711</v>
      </c>
      <c r="D26" s="274">
        <v>21.823457956859016</v>
      </c>
      <c r="E26" s="269">
        <v>897366.28449255018</v>
      </c>
      <c r="F26" s="272"/>
    </row>
    <row r="27" spans="1:6" ht="15">
      <c r="A27" s="271">
        <v>44593</v>
      </c>
      <c r="B27" s="278">
        <v>-6.0454927605263995</v>
      </c>
      <c r="C27" s="274">
        <v>-11.440493931574704</v>
      </c>
      <c r="D27" s="274">
        <v>21.944437816768076</v>
      </c>
      <c r="E27" s="269">
        <v>871429.70773172996</v>
      </c>
      <c r="F27" s="272"/>
    </row>
    <row r="28" spans="1:6" ht="15">
      <c r="A28" s="271">
        <v>44621</v>
      </c>
      <c r="B28" s="278">
        <v>-9.1422809038747257</v>
      </c>
      <c r="C28" s="274">
        <v>-14.122793734047153</v>
      </c>
      <c r="D28" s="274">
        <v>13.436132037414939</v>
      </c>
      <c r="E28" s="269">
        <v>825375.67642600986</v>
      </c>
      <c r="F28" s="272"/>
    </row>
    <row r="29" spans="1:6" ht="15">
      <c r="A29" s="271">
        <v>44652</v>
      </c>
      <c r="B29" s="278">
        <v>-10.552091007351265</v>
      </c>
      <c r="C29" s="274">
        <v>-15.586256480369132</v>
      </c>
      <c r="D29" s="274">
        <v>11.308404675267054</v>
      </c>
      <c r="E29" s="269">
        <v>830352.53054136992</v>
      </c>
      <c r="F29" s="272"/>
    </row>
    <row r="30" spans="1:6">
      <c r="A30" s="271">
        <v>44682</v>
      </c>
      <c r="B30" s="278">
        <v>-2.9276121058643896</v>
      </c>
      <c r="C30" s="274">
        <v>-5.2690797665065938</v>
      </c>
      <c r="D30" s="274">
        <v>6.9934535974892169</v>
      </c>
      <c r="E30" s="269">
        <v>909102.27739303012</v>
      </c>
    </row>
    <row r="31" spans="1:6">
      <c r="A31" s="271">
        <v>44713</v>
      </c>
      <c r="B31" s="278">
        <v>1.2035428018465588</v>
      </c>
      <c r="C31" s="274">
        <v>-1.4429654653325383</v>
      </c>
      <c r="D31" s="274">
        <v>12.505319590762262</v>
      </c>
      <c r="E31" s="269">
        <v>944662.89364885981</v>
      </c>
    </row>
    <row r="32" spans="1:6">
      <c r="A32" s="271">
        <v>44743</v>
      </c>
      <c r="B32" s="278">
        <v>3.5244215821427032</v>
      </c>
      <c r="C32" s="274">
        <v>1.3792322612839496</v>
      </c>
      <c r="D32" s="274">
        <v>12.376967158084698</v>
      </c>
      <c r="E32" s="269">
        <v>943049.23046039999</v>
      </c>
    </row>
    <row r="33" spans="1:5">
      <c r="A33" s="271">
        <v>44774</v>
      </c>
      <c r="B33" s="278">
        <v>10.156060655235081</v>
      </c>
      <c r="C33" s="274">
        <v>9.7154490431927254</v>
      </c>
      <c r="D33" s="274">
        <v>11.917544216077498</v>
      </c>
      <c r="E33" s="269">
        <v>991513.48635600985</v>
      </c>
    </row>
    <row r="34" spans="1:5">
      <c r="A34" s="271">
        <v>44805</v>
      </c>
      <c r="B34" s="278">
        <v>26.83524996706274</v>
      </c>
      <c r="C34" s="274">
        <v>31.106210231494259</v>
      </c>
      <c r="D34" s="274">
        <v>10.647525456883809</v>
      </c>
      <c r="E34" s="269">
        <v>1121917.41065579</v>
      </c>
    </row>
    <row r="35" spans="1:5">
      <c r="A35" s="271">
        <v>44835</v>
      </c>
      <c r="B35" s="278">
        <v>66.248837159718661</v>
      </c>
      <c r="C35" s="274">
        <v>82.18241352570665</v>
      </c>
      <c r="D35" s="274">
        <v>7.522743368057319</v>
      </c>
      <c r="E35" s="269">
        <v>1439608.1240216102</v>
      </c>
    </row>
    <row r="36" spans="1:5">
      <c r="A36" s="271">
        <v>44866</v>
      </c>
      <c r="B36" s="278">
        <v>56.405892892481106</v>
      </c>
      <c r="C36" s="274">
        <v>68.393740623223579</v>
      </c>
      <c r="D36" s="274">
        <v>9.3036563279394144</v>
      </c>
      <c r="E36" s="269">
        <v>1398274.8289494398</v>
      </c>
    </row>
    <row r="37" spans="1:5">
      <c r="A37" s="271">
        <v>44896</v>
      </c>
      <c r="B37" s="278">
        <v>62.393141962695523</v>
      </c>
      <c r="C37" s="274">
        <v>73.569127475247427</v>
      </c>
      <c r="D37" s="274">
        <v>19.15399713835572</v>
      </c>
      <c r="E37" s="269">
        <v>1428484.44855512</v>
      </c>
    </row>
    <row r="38" spans="1:5">
      <c r="A38" s="271">
        <v>44927</v>
      </c>
      <c r="B38" s="278">
        <v>57.660965566918975</v>
      </c>
      <c r="C38" s="274">
        <v>68.932865026539588</v>
      </c>
      <c r="D38" s="274">
        <v>13.101944472316513</v>
      </c>
      <c r="E38" s="269">
        <v>1414796.3488029398</v>
      </c>
    </row>
    <row r="39" spans="1:5">
      <c r="A39" s="271">
        <v>44958</v>
      </c>
      <c r="B39" s="278">
        <v>50.556084505232043</v>
      </c>
      <c r="C39" s="274">
        <v>60.246244603265666</v>
      </c>
      <c r="D39" s="274">
        <v>14.045867002720156</v>
      </c>
      <c r="E39" s="269">
        <v>1311990.44717628</v>
      </c>
    </row>
    <row r="40" spans="1:5">
      <c r="A40" s="271">
        <v>44986</v>
      </c>
      <c r="B40" s="278">
        <v>54.67716077919772</v>
      </c>
      <c r="C40" s="274">
        <v>67.324533816272464</v>
      </c>
      <c r="D40" s="274">
        <v>11.271519689443391</v>
      </c>
      <c r="E40" s="269">
        <v>1276667.66205785</v>
      </c>
    </row>
    <row r="41" spans="1:5" ht="16.5">
      <c r="A41" s="52"/>
      <c r="B41"/>
      <c r="C41"/>
    </row>
    <row r="42" spans="1:5" ht="16.5">
      <c r="A42" s="52"/>
      <c r="B42"/>
      <c r="C42"/>
    </row>
    <row r="43" spans="1:5" ht="16.5">
      <c r="A43" s="52"/>
      <c r="B43"/>
      <c r="C43"/>
    </row>
    <row r="44" spans="1:5" ht="16.5">
      <c r="A44" s="52"/>
      <c r="B44"/>
      <c r="C44"/>
    </row>
    <row r="45" spans="1:5" ht="16.5">
      <c r="A45" s="52"/>
      <c r="B45"/>
      <c r="C45"/>
    </row>
    <row r="46" spans="1:5" ht="16.5">
      <c r="A46" s="52"/>
      <c r="B46"/>
      <c r="C46"/>
    </row>
    <row r="47" spans="1:5" ht="16.5">
      <c r="A47" s="52"/>
      <c r="B47"/>
      <c r="C47"/>
    </row>
    <row r="48" spans="1:5" ht="16.5">
      <c r="A48" s="52"/>
      <c r="B48"/>
      <c r="C48"/>
    </row>
    <row r="49" spans="1:3" ht="16.5">
      <c r="A49" s="52"/>
      <c r="B49"/>
      <c r="C49"/>
    </row>
    <row r="50" spans="1:3" ht="16.5">
      <c r="A50" s="52"/>
      <c r="B50"/>
      <c r="C50"/>
    </row>
    <row r="51" spans="1:3" ht="16.5">
      <c r="A51" s="52"/>
      <c r="B51"/>
      <c r="C51"/>
    </row>
    <row r="52" spans="1:3" ht="16.5">
      <c r="A52" s="52"/>
      <c r="B52"/>
      <c r="C52"/>
    </row>
    <row r="53" spans="1:3" ht="16.5">
      <c r="A53" s="52"/>
      <c r="B53"/>
      <c r="C53"/>
    </row>
    <row r="54" spans="1:3" ht="16.5">
      <c r="A54" s="52"/>
      <c r="B54"/>
      <c r="C54"/>
    </row>
    <row r="55" spans="1:3" ht="16.5">
      <c r="A55" s="52"/>
      <c r="B55"/>
      <c r="C55"/>
    </row>
    <row r="56" spans="1:3" ht="16.5">
      <c r="A56" s="52"/>
      <c r="B56"/>
      <c r="C56"/>
    </row>
    <row r="57" spans="1:3" ht="16.5">
      <c r="A57" s="52"/>
      <c r="B57"/>
      <c r="C57"/>
    </row>
    <row r="58" spans="1:3" ht="16.5">
      <c r="A58" s="52"/>
      <c r="B58"/>
      <c r="C58"/>
    </row>
    <row r="59" spans="1:3" ht="16.5">
      <c r="A59" s="52"/>
      <c r="B59"/>
      <c r="C59"/>
    </row>
    <row r="60" spans="1:3" ht="16.5">
      <c r="A60" s="52"/>
      <c r="B60"/>
      <c r="C60"/>
    </row>
    <row r="61" spans="1:3" ht="16.5">
      <c r="A61" s="52"/>
      <c r="B61"/>
      <c r="C61"/>
    </row>
    <row r="62" spans="1:3" ht="16.5">
      <c r="A62" s="52"/>
      <c r="B62"/>
      <c r="C62"/>
    </row>
    <row r="63" spans="1:3" ht="16.5">
      <c r="A63" s="52"/>
      <c r="B63"/>
      <c r="C63"/>
    </row>
  </sheetData>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FB063-1F20-40B2-BF33-7DBD378324D1}">
  <sheetPr>
    <tabColor theme="2"/>
  </sheetPr>
  <dimension ref="A1:D818"/>
  <sheetViews>
    <sheetView zoomScale="110" zoomScaleNormal="110" workbookViewId="0"/>
  </sheetViews>
  <sheetFormatPr defaultColWidth="8.88671875" defaultRowHeight="16.5"/>
  <cols>
    <col min="1" max="1" width="9.44140625" style="16" bestFit="1" customWidth="1"/>
    <col min="2" max="3" width="9.44140625" style="16" customWidth="1"/>
    <col min="4" max="4" width="9" bestFit="1" customWidth="1"/>
  </cols>
  <sheetData>
    <row r="1" spans="1:4">
      <c r="A1" s="67" t="s">
        <v>906</v>
      </c>
      <c r="B1" s="145" t="s">
        <v>170</v>
      </c>
      <c r="C1" s="145" t="s">
        <v>171</v>
      </c>
      <c r="D1" s="145" t="s">
        <v>172</v>
      </c>
    </row>
    <row r="2" spans="1:4">
      <c r="A2" s="150">
        <v>43838</v>
      </c>
      <c r="B2" s="145">
        <v>479.76</v>
      </c>
      <c r="C2" s="145">
        <v>534.16</v>
      </c>
      <c r="D2" s="145">
        <v>7.75</v>
      </c>
    </row>
    <row r="3" spans="1:4">
      <c r="A3" s="150">
        <v>43839</v>
      </c>
      <c r="B3" s="145">
        <v>479.62</v>
      </c>
      <c r="C3" s="145">
        <v>532.33000000000004</v>
      </c>
      <c r="D3" s="145">
        <v>7.84</v>
      </c>
    </row>
    <row r="4" spans="1:4">
      <c r="A4" s="150">
        <v>43840</v>
      </c>
      <c r="B4" s="145">
        <v>479.26</v>
      </c>
      <c r="C4" s="145">
        <v>531.79</v>
      </c>
      <c r="D4" s="145">
        <v>7.81</v>
      </c>
    </row>
    <row r="5" spans="1:4">
      <c r="A5" s="150">
        <v>43843</v>
      </c>
      <c r="B5" s="145">
        <v>479.36</v>
      </c>
      <c r="C5" s="145">
        <v>532.71</v>
      </c>
      <c r="D5" s="145">
        <v>7.86</v>
      </c>
    </row>
    <row r="6" spans="1:4">
      <c r="A6" s="150">
        <v>43844</v>
      </c>
      <c r="B6" s="145">
        <v>479.39</v>
      </c>
      <c r="C6" s="145">
        <v>533.61</v>
      </c>
      <c r="D6" s="145">
        <v>7.81</v>
      </c>
    </row>
    <row r="7" spans="1:4">
      <c r="A7" s="150">
        <v>43845</v>
      </c>
      <c r="B7" s="145">
        <v>479.63</v>
      </c>
      <c r="C7" s="145">
        <v>533.67999999999995</v>
      </c>
      <c r="D7" s="145">
        <v>7.79</v>
      </c>
    </row>
    <row r="8" spans="1:4">
      <c r="A8" s="150">
        <v>43846</v>
      </c>
      <c r="B8" s="145">
        <v>479.76</v>
      </c>
      <c r="C8" s="145">
        <v>535.12</v>
      </c>
      <c r="D8" s="145">
        <v>7.79</v>
      </c>
    </row>
    <row r="9" spans="1:4">
      <c r="A9" s="150">
        <v>43847</v>
      </c>
      <c r="B9" s="145">
        <v>479.61</v>
      </c>
      <c r="C9" s="145">
        <v>533.71</v>
      </c>
      <c r="D9" s="145">
        <v>7.81</v>
      </c>
    </row>
    <row r="10" spans="1:4">
      <c r="A10" s="150">
        <v>43850</v>
      </c>
      <c r="B10" s="145">
        <v>479.34</v>
      </c>
      <c r="C10" s="145">
        <v>531.59</v>
      </c>
      <c r="D10" s="145">
        <v>7.78</v>
      </c>
    </row>
    <row r="11" spans="1:4">
      <c r="A11" s="150">
        <v>43851</v>
      </c>
      <c r="B11" s="145">
        <v>479.33</v>
      </c>
      <c r="C11" s="145">
        <v>531.82000000000005</v>
      </c>
      <c r="D11" s="145">
        <v>7.75</v>
      </c>
    </row>
    <row r="12" spans="1:4">
      <c r="A12" s="150">
        <v>43852</v>
      </c>
      <c r="B12" s="145">
        <v>478.9</v>
      </c>
      <c r="C12" s="145">
        <v>531.24</v>
      </c>
      <c r="D12" s="145">
        <v>7.73</v>
      </c>
    </row>
    <row r="13" spans="1:4">
      <c r="A13" s="150">
        <v>43853</v>
      </c>
      <c r="B13" s="145">
        <v>478.73</v>
      </c>
      <c r="C13" s="145">
        <v>530.62</v>
      </c>
      <c r="D13" s="145">
        <v>7.73</v>
      </c>
    </row>
    <row r="14" spans="1:4">
      <c r="A14" s="150">
        <v>43854</v>
      </c>
      <c r="B14" s="145">
        <v>478.87</v>
      </c>
      <c r="C14" s="145">
        <v>528.42999999999995</v>
      </c>
      <c r="D14" s="145">
        <v>7.75</v>
      </c>
    </row>
    <row r="15" spans="1:4">
      <c r="A15" s="150">
        <v>43859</v>
      </c>
      <c r="B15" s="145">
        <v>478.58</v>
      </c>
      <c r="C15" s="145">
        <v>526.53</v>
      </c>
      <c r="D15" s="145">
        <v>7.65</v>
      </c>
    </row>
    <row r="16" spans="1:4">
      <c r="A16" s="150">
        <v>43860</v>
      </c>
      <c r="B16" s="145">
        <v>478.69</v>
      </c>
      <c r="C16" s="145">
        <v>527.47</v>
      </c>
      <c r="D16" s="145">
        <v>7.61</v>
      </c>
    </row>
    <row r="17" spans="1:4">
      <c r="A17" s="150">
        <v>43861</v>
      </c>
      <c r="B17" s="145">
        <v>478.6</v>
      </c>
      <c r="C17" s="145">
        <v>527.79999999999995</v>
      </c>
      <c r="D17" s="145">
        <v>7.56</v>
      </c>
    </row>
    <row r="18" spans="1:4">
      <c r="A18" s="150">
        <v>43862</v>
      </c>
      <c r="B18" s="145">
        <v>478.76</v>
      </c>
      <c r="C18" s="145">
        <v>527.98</v>
      </c>
      <c r="D18" s="145">
        <v>7.56</v>
      </c>
    </row>
    <row r="19" spans="1:4">
      <c r="A19" s="150">
        <v>43864</v>
      </c>
      <c r="B19" s="145">
        <v>478.85</v>
      </c>
      <c r="C19" s="145">
        <v>530.23</v>
      </c>
      <c r="D19" s="145">
        <v>7.49</v>
      </c>
    </row>
    <row r="20" spans="1:4">
      <c r="A20" s="150">
        <v>43865</v>
      </c>
      <c r="B20" s="145">
        <v>478.8</v>
      </c>
      <c r="C20" s="145">
        <v>529.30999999999995</v>
      </c>
      <c r="D20" s="145">
        <v>7.57</v>
      </c>
    </row>
    <row r="21" spans="1:4">
      <c r="A21" s="150">
        <v>43866</v>
      </c>
      <c r="B21" s="145">
        <v>478.72</v>
      </c>
      <c r="C21" s="145">
        <v>527.79</v>
      </c>
      <c r="D21" s="145">
        <v>7.64</v>
      </c>
    </row>
    <row r="22" spans="1:4">
      <c r="A22" s="150">
        <v>43867</v>
      </c>
      <c r="B22" s="145">
        <v>478.85</v>
      </c>
      <c r="C22" s="145">
        <v>526.78</v>
      </c>
      <c r="D22" s="145">
        <v>7.58</v>
      </c>
    </row>
    <row r="23" spans="1:4">
      <c r="A23" s="150">
        <v>43868</v>
      </c>
      <c r="B23" s="145">
        <v>478.47</v>
      </c>
      <c r="C23" s="145">
        <v>524.16</v>
      </c>
      <c r="D23" s="145">
        <v>7.5</v>
      </c>
    </row>
    <row r="24" spans="1:4">
      <c r="A24" s="150">
        <v>43871</v>
      </c>
      <c r="B24" s="145">
        <v>478.98</v>
      </c>
      <c r="C24" s="145">
        <v>524.48</v>
      </c>
      <c r="D24" s="145">
        <v>7.49</v>
      </c>
    </row>
    <row r="25" spans="1:4">
      <c r="A25" s="150">
        <v>43872</v>
      </c>
      <c r="B25" s="145">
        <v>479.05</v>
      </c>
      <c r="C25" s="145">
        <v>522.74</v>
      </c>
      <c r="D25" s="145">
        <v>7.5</v>
      </c>
    </row>
    <row r="26" spans="1:4">
      <c r="A26" s="150">
        <v>43873</v>
      </c>
      <c r="B26" s="145">
        <v>479.29</v>
      </c>
      <c r="C26" s="145">
        <v>523.34</v>
      </c>
      <c r="D26" s="145">
        <v>7.59</v>
      </c>
    </row>
    <row r="27" spans="1:4">
      <c r="A27" s="150">
        <v>43874</v>
      </c>
      <c r="B27" s="145">
        <v>479.11</v>
      </c>
      <c r="C27" s="145">
        <v>521.37</v>
      </c>
      <c r="D27" s="145">
        <v>7.52</v>
      </c>
    </row>
    <row r="28" spans="1:4">
      <c r="A28" s="150">
        <v>43875</v>
      </c>
      <c r="B28" s="145">
        <v>479.05</v>
      </c>
      <c r="C28" s="145">
        <v>519.53</v>
      </c>
      <c r="D28" s="145">
        <v>7.54</v>
      </c>
    </row>
    <row r="29" spans="1:4">
      <c r="A29" s="150">
        <v>43878</v>
      </c>
      <c r="B29" s="145">
        <v>479.05</v>
      </c>
      <c r="C29" s="145">
        <v>519.42999999999995</v>
      </c>
      <c r="D29" s="145">
        <v>7.57</v>
      </c>
    </row>
    <row r="30" spans="1:4">
      <c r="A30" s="150">
        <v>43879</v>
      </c>
      <c r="B30" s="145">
        <v>478.95</v>
      </c>
      <c r="C30" s="145">
        <v>518.37</v>
      </c>
      <c r="D30" s="145">
        <v>7.51</v>
      </c>
    </row>
    <row r="31" spans="1:4">
      <c r="A31" s="150">
        <v>43880</v>
      </c>
      <c r="B31" s="145">
        <v>478.63</v>
      </c>
      <c r="C31" s="145">
        <v>517.05999999999995</v>
      </c>
      <c r="D31" s="145">
        <v>7.53</v>
      </c>
    </row>
    <row r="32" spans="1:4">
      <c r="A32" s="150">
        <v>43881</v>
      </c>
      <c r="B32" s="145">
        <v>478.37</v>
      </c>
      <c r="C32" s="145">
        <v>516.69000000000005</v>
      </c>
      <c r="D32" s="145">
        <v>7.5</v>
      </c>
    </row>
    <row r="33" spans="1:4">
      <c r="A33" s="150">
        <v>43882</v>
      </c>
      <c r="B33" s="145">
        <v>478.35</v>
      </c>
      <c r="C33" s="145">
        <v>517.04999999999995</v>
      </c>
      <c r="D33" s="145">
        <v>7.43</v>
      </c>
    </row>
    <row r="34" spans="1:4">
      <c r="A34" s="150">
        <v>43885</v>
      </c>
      <c r="B34" s="145">
        <v>478.42</v>
      </c>
      <c r="C34" s="145">
        <v>517.54999999999995</v>
      </c>
      <c r="D34" s="145">
        <v>7.43</v>
      </c>
    </row>
    <row r="35" spans="1:4">
      <c r="A35" s="150">
        <v>43886</v>
      </c>
      <c r="B35" s="145">
        <v>478.33</v>
      </c>
      <c r="C35" s="145">
        <v>517.46</v>
      </c>
      <c r="D35" s="145">
        <v>7.31</v>
      </c>
    </row>
    <row r="36" spans="1:4">
      <c r="A36" s="150">
        <v>43887</v>
      </c>
      <c r="B36" s="145">
        <v>478.39</v>
      </c>
      <c r="C36" s="145">
        <v>520.91999999999996</v>
      </c>
      <c r="D36" s="145">
        <v>7.28</v>
      </c>
    </row>
    <row r="37" spans="1:4">
      <c r="A37" s="150">
        <v>43888</v>
      </c>
      <c r="B37" s="145">
        <v>478.49</v>
      </c>
      <c r="C37" s="145">
        <v>523.13</v>
      </c>
      <c r="D37" s="145">
        <v>7.28</v>
      </c>
    </row>
    <row r="38" spans="1:4">
      <c r="A38" s="150">
        <v>43889</v>
      </c>
      <c r="B38" s="145">
        <v>478.6</v>
      </c>
      <c r="C38" s="145">
        <v>528.57000000000005</v>
      </c>
      <c r="D38" s="145">
        <v>7.09</v>
      </c>
    </row>
    <row r="39" spans="1:4">
      <c r="A39" s="150">
        <v>43892</v>
      </c>
      <c r="B39" s="145">
        <v>478.8</v>
      </c>
      <c r="C39" s="145">
        <v>530.41</v>
      </c>
      <c r="D39" s="145">
        <v>7.19</v>
      </c>
    </row>
    <row r="40" spans="1:4">
      <c r="A40" s="150">
        <v>43893</v>
      </c>
      <c r="B40" s="145">
        <v>478.87</v>
      </c>
      <c r="C40" s="145">
        <v>532.89</v>
      </c>
      <c r="D40" s="145">
        <v>7.21</v>
      </c>
    </row>
    <row r="41" spans="1:4">
      <c r="A41" s="150">
        <v>43894</v>
      </c>
      <c r="B41" s="145">
        <v>479.12</v>
      </c>
      <c r="C41" s="145">
        <v>534.51</v>
      </c>
      <c r="D41" s="145">
        <v>7.29</v>
      </c>
    </row>
    <row r="42" spans="1:4">
      <c r="A42" s="150">
        <v>43895</v>
      </c>
      <c r="B42" s="145">
        <v>479.6</v>
      </c>
      <c r="C42" s="145">
        <v>535.91</v>
      </c>
      <c r="D42" s="145">
        <v>7.23</v>
      </c>
    </row>
    <row r="43" spans="1:4">
      <c r="A43" s="150">
        <v>43896</v>
      </c>
      <c r="B43" s="145">
        <v>479.82</v>
      </c>
      <c r="C43" s="145">
        <v>541.96</v>
      </c>
      <c r="D43" s="145">
        <v>7.04</v>
      </c>
    </row>
    <row r="44" spans="1:4">
      <c r="A44" s="150">
        <v>43899</v>
      </c>
      <c r="B44" s="145">
        <v>480.48</v>
      </c>
      <c r="C44" s="145">
        <v>547.70000000000005</v>
      </c>
      <c r="D44" s="145">
        <v>6.51</v>
      </c>
    </row>
    <row r="45" spans="1:4">
      <c r="A45" s="150">
        <v>43900</v>
      </c>
      <c r="B45" s="145">
        <v>482.09</v>
      </c>
      <c r="C45" s="145">
        <v>547.12</v>
      </c>
      <c r="D45" s="145">
        <v>6.7</v>
      </c>
    </row>
    <row r="46" spans="1:4">
      <c r="A46" s="150">
        <v>43901</v>
      </c>
      <c r="B46" s="145">
        <v>483.03</v>
      </c>
      <c r="C46" s="145">
        <v>546.11</v>
      </c>
      <c r="D46" s="145">
        <v>6.75</v>
      </c>
    </row>
    <row r="47" spans="1:4">
      <c r="A47" s="150">
        <v>43902</v>
      </c>
      <c r="B47" s="145">
        <v>484.33</v>
      </c>
      <c r="C47" s="145">
        <v>544.48</v>
      </c>
      <c r="D47" s="145">
        <v>6.5</v>
      </c>
    </row>
    <row r="48" spans="1:4">
      <c r="A48" s="150">
        <v>43903</v>
      </c>
      <c r="B48" s="145">
        <v>487.85</v>
      </c>
      <c r="C48" s="145">
        <v>544.59</v>
      </c>
      <c r="D48" s="145">
        <v>6.71</v>
      </c>
    </row>
    <row r="49" spans="1:4">
      <c r="A49" s="150">
        <v>43906</v>
      </c>
      <c r="B49" s="145">
        <v>489.8</v>
      </c>
      <c r="C49" s="145">
        <v>548.23</v>
      </c>
      <c r="D49" s="145">
        <v>6.55</v>
      </c>
    </row>
    <row r="50" spans="1:4">
      <c r="A50" s="150">
        <v>43907</v>
      </c>
      <c r="B50" s="145">
        <v>490.76</v>
      </c>
      <c r="C50" s="145">
        <v>544.29999999999995</v>
      </c>
      <c r="D50" s="145">
        <v>6.56</v>
      </c>
    </row>
    <row r="51" spans="1:4">
      <c r="A51" s="150">
        <v>43908</v>
      </c>
      <c r="B51" s="145">
        <v>490.53</v>
      </c>
      <c r="C51" s="145">
        <v>539.92999999999995</v>
      </c>
      <c r="D51" s="145">
        <v>6.3</v>
      </c>
    </row>
    <row r="52" spans="1:4">
      <c r="A52" s="150">
        <v>43909</v>
      </c>
      <c r="B52" s="145">
        <v>492.22</v>
      </c>
      <c r="C52" s="145">
        <v>532.39</v>
      </c>
      <c r="D52" s="145">
        <v>6.15</v>
      </c>
    </row>
    <row r="53" spans="1:4">
      <c r="A53" s="150">
        <v>43910</v>
      </c>
      <c r="B53" s="145">
        <v>493.58</v>
      </c>
      <c r="C53" s="145">
        <v>529.12</v>
      </c>
      <c r="D53" s="145">
        <v>6.34</v>
      </c>
    </row>
    <row r="54" spans="1:4">
      <c r="A54" s="150">
        <v>43913</v>
      </c>
      <c r="B54" s="145">
        <v>495.01</v>
      </c>
      <c r="C54" s="145">
        <v>528.77</v>
      </c>
      <c r="D54" s="145">
        <v>6.13</v>
      </c>
    </row>
    <row r="55" spans="1:4">
      <c r="A55" s="150">
        <v>43914</v>
      </c>
      <c r="B55" s="145">
        <v>495.43</v>
      </c>
      <c r="C55" s="145">
        <v>537.49</v>
      </c>
      <c r="D55" s="145">
        <v>6.29</v>
      </c>
    </row>
    <row r="56" spans="1:4">
      <c r="A56" s="150">
        <v>43915</v>
      </c>
      <c r="B56" s="145">
        <v>495.93</v>
      </c>
      <c r="C56" s="145">
        <v>537.74</v>
      </c>
      <c r="D56" s="145">
        <v>6.4</v>
      </c>
    </row>
    <row r="57" spans="1:4">
      <c r="A57" s="150">
        <v>43916</v>
      </c>
      <c r="B57" s="145">
        <v>497.24</v>
      </c>
      <c r="C57" s="145">
        <v>544.33000000000004</v>
      </c>
      <c r="D57" s="145">
        <v>6.35</v>
      </c>
    </row>
    <row r="58" spans="1:4">
      <c r="A58" s="150">
        <v>43917</v>
      </c>
      <c r="B58" s="145">
        <v>498.43</v>
      </c>
      <c r="C58" s="145">
        <v>548.22</v>
      </c>
      <c r="D58" s="145">
        <v>6.4</v>
      </c>
    </row>
    <row r="59" spans="1:4">
      <c r="A59" s="150">
        <v>43920</v>
      </c>
      <c r="B59" s="145">
        <v>500.8</v>
      </c>
      <c r="C59" s="145">
        <v>554.34</v>
      </c>
      <c r="D59" s="145">
        <v>6.3</v>
      </c>
    </row>
    <row r="60" spans="1:4">
      <c r="A60" s="150">
        <v>43921</v>
      </c>
      <c r="B60" s="145">
        <v>504.47</v>
      </c>
      <c r="C60" s="145">
        <v>553.45000000000005</v>
      </c>
      <c r="D60" s="145">
        <v>6.46</v>
      </c>
    </row>
    <row r="61" spans="1:4">
      <c r="A61" s="150">
        <v>43922</v>
      </c>
      <c r="B61" s="146">
        <v>504.96</v>
      </c>
      <c r="C61" s="146">
        <v>552.07000000000005</v>
      </c>
      <c r="D61" s="146">
        <v>6.4</v>
      </c>
    </row>
    <row r="62" spans="1:4">
      <c r="A62" s="150">
        <v>43923</v>
      </c>
      <c r="B62" s="146">
        <v>504.5</v>
      </c>
      <c r="C62" s="146">
        <v>551.62</v>
      </c>
      <c r="D62" s="146">
        <v>6.43</v>
      </c>
    </row>
    <row r="63" spans="1:4">
      <c r="A63" s="150">
        <v>43924</v>
      </c>
      <c r="B63" s="146">
        <v>502.97</v>
      </c>
      <c r="C63" s="146">
        <v>543.86</v>
      </c>
      <c r="D63" s="146">
        <v>6.56</v>
      </c>
    </row>
    <row r="64" spans="1:4">
      <c r="A64" s="150">
        <v>43927</v>
      </c>
      <c r="B64" s="146">
        <v>501.55</v>
      </c>
      <c r="C64" s="146">
        <v>542.38</v>
      </c>
      <c r="D64" s="146">
        <v>6.58</v>
      </c>
    </row>
    <row r="65" spans="1:4">
      <c r="A65" s="150">
        <v>43928</v>
      </c>
      <c r="B65" s="146">
        <v>499.37</v>
      </c>
      <c r="C65" s="146">
        <v>543.05999999999995</v>
      </c>
      <c r="D65" s="146">
        <v>6.62</v>
      </c>
    </row>
    <row r="66" spans="1:4">
      <c r="A66" s="150">
        <v>43929</v>
      </c>
      <c r="B66" s="146">
        <v>496.58</v>
      </c>
      <c r="C66" s="146">
        <v>539.42999999999995</v>
      </c>
      <c r="D66" s="146">
        <v>6.56</v>
      </c>
    </row>
    <row r="67" spans="1:4">
      <c r="A67" s="150">
        <v>43930</v>
      </c>
      <c r="B67" s="146">
        <v>493.1</v>
      </c>
      <c r="C67" s="146">
        <v>536.59</v>
      </c>
      <c r="D67" s="146">
        <v>6.66</v>
      </c>
    </row>
    <row r="68" spans="1:4">
      <c r="A68" s="150">
        <v>43931</v>
      </c>
      <c r="B68" s="146">
        <v>491.18</v>
      </c>
      <c r="C68" s="146">
        <v>537.6</v>
      </c>
      <c r="D68" s="146">
        <v>6.67</v>
      </c>
    </row>
    <row r="69" spans="1:4">
      <c r="A69" s="150">
        <v>43934</v>
      </c>
      <c r="B69" s="146">
        <v>486.53</v>
      </c>
      <c r="C69" s="146">
        <v>532.02</v>
      </c>
      <c r="D69" s="146">
        <v>6.6</v>
      </c>
    </row>
    <row r="70" spans="1:4">
      <c r="A70" s="150">
        <v>43935</v>
      </c>
      <c r="B70" s="146">
        <v>485.52</v>
      </c>
      <c r="C70" s="146">
        <v>531.29999999999995</v>
      </c>
      <c r="D70" s="146">
        <v>6.61</v>
      </c>
    </row>
    <row r="71" spans="1:4">
      <c r="A71" s="150">
        <v>43936</v>
      </c>
      <c r="B71" s="146">
        <v>486.12</v>
      </c>
      <c r="C71" s="146">
        <v>531.52</v>
      </c>
      <c r="D71" s="146">
        <v>6.57</v>
      </c>
    </row>
    <row r="72" spans="1:4">
      <c r="A72" s="150">
        <v>43937</v>
      </c>
      <c r="B72" s="146">
        <v>484.57</v>
      </c>
      <c r="C72" s="146">
        <v>526.78</v>
      </c>
      <c r="D72" s="146">
        <v>6.54</v>
      </c>
    </row>
    <row r="73" spans="1:4">
      <c r="A73" s="150">
        <v>43938</v>
      </c>
      <c r="B73" s="146">
        <v>483.96</v>
      </c>
      <c r="C73" s="146">
        <v>523.45000000000005</v>
      </c>
      <c r="D73" s="146">
        <v>6.52</v>
      </c>
    </row>
    <row r="74" spans="1:4">
      <c r="A74" s="150">
        <v>43941</v>
      </c>
      <c r="B74" s="146">
        <v>482.52</v>
      </c>
      <c r="C74" s="146">
        <v>524.89</v>
      </c>
      <c r="D74" s="146">
        <v>6.49</v>
      </c>
    </row>
    <row r="75" spans="1:4">
      <c r="A75" s="150">
        <v>43942</v>
      </c>
      <c r="B75" s="146">
        <v>480.87</v>
      </c>
      <c r="C75" s="146">
        <v>520.92999999999995</v>
      </c>
      <c r="D75" s="146">
        <v>6.28</v>
      </c>
    </row>
    <row r="76" spans="1:4">
      <c r="A76" s="150">
        <v>43943</v>
      </c>
      <c r="B76" s="146">
        <v>479.81</v>
      </c>
      <c r="C76" s="146">
        <v>520.92999999999995</v>
      </c>
      <c r="D76" s="146">
        <v>6.26</v>
      </c>
    </row>
    <row r="77" spans="1:4">
      <c r="A77" s="150">
        <v>43944</v>
      </c>
      <c r="B77" s="146">
        <v>479.67</v>
      </c>
      <c r="C77" s="146">
        <v>516.84</v>
      </c>
      <c r="D77" s="146">
        <v>6.38</v>
      </c>
    </row>
    <row r="78" spans="1:4">
      <c r="A78" s="150">
        <v>43948</v>
      </c>
      <c r="B78" s="146">
        <v>479.58</v>
      </c>
      <c r="C78" s="146">
        <v>520.20000000000005</v>
      </c>
      <c r="D78" s="146">
        <v>6.45</v>
      </c>
    </row>
    <row r="79" spans="1:4">
      <c r="A79" s="150">
        <v>43949</v>
      </c>
      <c r="B79" s="146">
        <v>479.63</v>
      </c>
      <c r="C79" s="146">
        <v>521.74</v>
      </c>
      <c r="D79" s="146">
        <v>6.49</v>
      </c>
    </row>
    <row r="80" spans="1:4">
      <c r="A80" s="150">
        <v>43950</v>
      </c>
      <c r="B80" s="146">
        <v>479.52</v>
      </c>
      <c r="C80" s="146">
        <v>520.57000000000005</v>
      </c>
      <c r="D80" s="146">
        <v>6.51</v>
      </c>
    </row>
    <row r="81" spans="1:4">
      <c r="A81" s="150">
        <v>43951</v>
      </c>
      <c r="B81" s="146">
        <v>479.28</v>
      </c>
      <c r="C81" s="146">
        <v>520.74</v>
      </c>
      <c r="D81" s="146">
        <v>6.56</v>
      </c>
    </row>
    <row r="82" spans="1:4">
      <c r="A82" s="150">
        <v>43955</v>
      </c>
      <c r="B82" s="146">
        <v>480</v>
      </c>
      <c r="C82" s="146">
        <v>524.92999999999995</v>
      </c>
      <c r="D82" s="146">
        <v>6.36</v>
      </c>
    </row>
    <row r="83" spans="1:4">
      <c r="A83" s="150">
        <v>43956</v>
      </c>
      <c r="B83" s="146">
        <v>480.67</v>
      </c>
      <c r="C83" s="146">
        <v>521.38</v>
      </c>
      <c r="D83" s="146">
        <v>6.49</v>
      </c>
    </row>
    <row r="84" spans="1:4">
      <c r="A84" s="150">
        <v>43957</v>
      </c>
      <c r="B84" s="146">
        <v>481.97</v>
      </c>
      <c r="C84" s="146">
        <v>519.79999999999995</v>
      </c>
      <c r="D84" s="146">
        <v>6.48</v>
      </c>
    </row>
    <row r="85" spans="1:4">
      <c r="A85" s="150">
        <v>43958</v>
      </c>
      <c r="B85" s="146">
        <v>483.14</v>
      </c>
      <c r="C85" s="146">
        <v>521.74</v>
      </c>
      <c r="D85" s="146">
        <v>6.55</v>
      </c>
    </row>
    <row r="86" spans="1:4">
      <c r="A86" s="150">
        <v>43959</v>
      </c>
      <c r="B86" s="146">
        <v>484.11</v>
      </c>
      <c r="C86" s="146">
        <v>524.73</v>
      </c>
      <c r="D86" s="146">
        <v>6.58</v>
      </c>
    </row>
    <row r="87" spans="1:4">
      <c r="A87" s="150">
        <v>43962</v>
      </c>
      <c r="B87" s="146">
        <v>486.02</v>
      </c>
      <c r="C87" s="146">
        <v>526.21</v>
      </c>
      <c r="D87" s="146">
        <v>6.59</v>
      </c>
    </row>
    <row r="88" spans="1:4">
      <c r="A88" s="150">
        <v>43963</v>
      </c>
      <c r="B88" s="146">
        <v>487.15</v>
      </c>
      <c r="C88" s="146">
        <v>527.04999999999995</v>
      </c>
      <c r="D88" s="146">
        <v>6.63</v>
      </c>
    </row>
    <row r="89" spans="1:4">
      <c r="A89" s="150">
        <v>43964</v>
      </c>
      <c r="B89" s="146">
        <v>487.66</v>
      </c>
      <c r="C89" s="146">
        <v>528.66999999999996</v>
      </c>
      <c r="D89" s="146">
        <v>6.65</v>
      </c>
    </row>
    <row r="90" spans="1:4">
      <c r="A90" s="150">
        <v>43965</v>
      </c>
      <c r="B90" s="146">
        <v>488.9</v>
      </c>
      <c r="C90" s="146">
        <v>528.4</v>
      </c>
      <c r="D90" s="146">
        <v>6.63</v>
      </c>
    </row>
    <row r="91" spans="1:4">
      <c r="A91" s="150">
        <v>43966</v>
      </c>
      <c r="B91" s="146">
        <v>487.89</v>
      </c>
      <c r="C91" s="146">
        <v>527.41</v>
      </c>
      <c r="D91" s="146">
        <v>6.65</v>
      </c>
    </row>
    <row r="92" spans="1:4">
      <c r="A92" s="150">
        <v>43969</v>
      </c>
      <c r="B92" s="146">
        <v>485.88</v>
      </c>
      <c r="C92" s="146">
        <v>525.04</v>
      </c>
      <c r="D92" s="146">
        <v>6.67</v>
      </c>
    </row>
    <row r="93" spans="1:4">
      <c r="A93" s="150">
        <v>43970</v>
      </c>
      <c r="B93" s="146">
        <v>484.65</v>
      </c>
      <c r="C93" s="146">
        <v>530.5</v>
      </c>
      <c r="D93" s="146">
        <v>6.7</v>
      </c>
    </row>
    <row r="94" spans="1:4">
      <c r="A94" s="150">
        <v>43971</v>
      </c>
      <c r="B94" s="146">
        <v>483.63</v>
      </c>
      <c r="C94" s="146">
        <v>529.57000000000005</v>
      </c>
      <c r="D94" s="146">
        <v>6.73</v>
      </c>
    </row>
    <row r="95" spans="1:4">
      <c r="A95" s="150">
        <v>43972</v>
      </c>
      <c r="B95" s="146">
        <v>481.68</v>
      </c>
      <c r="C95" s="146">
        <v>528.07000000000005</v>
      </c>
      <c r="D95" s="146">
        <v>6.79</v>
      </c>
    </row>
    <row r="96" spans="1:4">
      <c r="A96" s="150">
        <v>43973</v>
      </c>
      <c r="B96" s="146">
        <v>481.99</v>
      </c>
      <c r="C96" s="146">
        <v>524.94000000000005</v>
      </c>
      <c r="D96" s="146">
        <v>6.71</v>
      </c>
    </row>
    <row r="97" spans="1:4">
      <c r="A97" s="150">
        <v>43974</v>
      </c>
      <c r="B97" s="146">
        <v>482.24</v>
      </c>
      <c r="C97" s="146">
        <v>525.21</v>
      </c>
      <c r="D97" s="146">
        <v>6.71</v>
      </c>
    </row>
    <row r="98" spans="1:4">
      <c r="A98" s="150">
        <v>43976</v>
      </c>
      <c r="B98" s="146">
        <v>483</v>
      </c>
      <c r="C98" s="146">
        <v>526.57000000000005</v>
      </c>
      <c r="D98" s="146">
        <v>6.76</v>
      </c>
    </row>
    <row r="99" spans="1:4">
      <c r="A99" s="150">
        <v>43977</v>
      </c>
      <c r="B99" s="146">
        <v>483.82</v>
      </c>
      <c r="C99" s="146">
        <v>530.41</v>
      </c>
      <c r="D99" s="146">
        <v>6.81</v>
      </c>
    </row>
    <row r="100" spans="1:4">
      <c r="A100" s="150">
        <v>43978</v>
      </c>
      <c r="B100" s="146">
        <v>483.91</v>
      </c>
      <c r="C100" s="146">
        <v>533.66</v>
      </c>
      <c r="D100" s="146">
        <v>6.83</v>
      </c>
    </row>
    <row r="101" spans="1:4">
      <c r="A101" s="150">
        <v>43983</v>
      </c>
      <c r="B101" s="146">
        <v>483.02</v>
      </c>
      <c r="C101" s="146">
        <v>536.78</v>
      </c>
      <c r="D101" s="146">
        <v>6.92</v>
      </c>
    </row>
    <row r="102" spans="1:4">
      <c r="A102" s="150">
        <v>43984</v>
      </c>
      <c r="B102" s="146">
        <v>482.49</v>
      </c>
      <c r="C102" s="146">
        <v>539.28</v>
      </c>
      <c r="D102" s="146">
        <v>7.02</v>
      </c>
    </row>
    <row r="103" spans="1:4">
      <c r="A103" s="150">
        <v>43985</v>
      </c>
      <c r="B103" s="146">
        <v>482.38</v>
      </c>
      <c r="C103" s="146">
        <v>540.89</v>
      </c>
      <c r="D103" s="146">
        <v>7.05</v>
      </c>
    </row>
    <row r="104" spans="1:4">
      <c r="A104" s="150">
        <v>43986</v>
      </c>
      <c r="B104" s="146">
        <v>482.11</v>
      </c>
      <c r="C104" s="146">
        <v>539.87</v>
      </c>
      <c r="D104" s="146">
        <v>6.97</v>
      </c>
    </row>
    <row r="105" spans="1:4">
      <c r="A105" s="150">
        <v>43987</v>
      </c>
      <c r="B105" s="146">
        <v>481.74</v>
      </c>
      <c r="C105" s="146">
        <v>546</v>
      </c>
      <c r="D105" s="146">
        <v>7.01</v>
      </c>
    </row>
    <row r="106" spans="1:4">
      <c r="A106" s="150">
        <v>43990</v>
      </c>
      <c r="B106" s="146">
        <v>481.42</v>
      </c>
      <c r="C106" s="146">
        <v>543.66999999999996</v>
      </c>
      <c r="D106" s="146">
        <v>7.06</v>
      </c>
    </row>
    <row r="107" spans="1:4">
      <c r="A107" s="150">
        <v>43991</v>
      </c>
      <c r="B107" s="146">
        <v>481.23</v>
      </c>
      <c r="C107" s="146">
        <v>542.15</v>
      </c>
      <c r="D107" s="146">
        <v>6.99</v>
      </c>
    </row>
    <row r="108" spans="1:4">
      <c r="A108" s="150">
        <v>43992</v>
      </c>
      <c r="B108" s="146">
        <v>481.03</v>
      </c>
      <c r="C108" s="146">
        <v>546.4</v>
      </c>
      <c r="D108" s="146">
        <v>6.99</v>
      </c>
    </row>
    <row r="109" spans="1:4">
      <c r="A109" s="150">
        <v>43993</v>
      </c>
      <c r="B109" s="146">
        <v>481.61</v>
      </c>
      <c r="C109" s="146">
        <v>548.16999999999996</v>
      </c>
      <c r="D109" s="146">
        <v>6.99</v>
      </c>
    </row>
    <row r="110" spans="1:4">
      <c r="A110" s="150">
        <v>43994</v>
      </c>
      <c r="B110" s="146">
        <v>481.79</v>
      </c>
      <c r="C110" s="146">
        <v>545.53</v>
      </c>
      <c r="D110" s="146">
        <v>6.93</v>
      </c>
    </row>
    <row r="111" spans="1:4">
      <c r="A111" s="150">
        <v>43997</v>
      </c>
      <c r="B111" s="146">
        <v>481.41</v>
      </c>
      <c r="C111" s="146">
        <v>541.59</v>
      </c>
      <c r="D111" s="146">
        <v>6.84</v>
      </c>
    </row>
    <row r="112" spans="1:4">
      <c r="A112" s="150">
        <v>43998</v>
      </c>
      <c r="B112" s="146">
        <v>481.27</v>
      </c>
      <c r="C112" s="146">
        <v>545.28</v>
      </c>
      <c r="D112" s="146">
        <v>6.9</v>
      </c>
    </row>
    <row r="113" spans="1:4">
      <c r="A113" s="150">
        <v>43999</v>
      </c>
      <c r="B113" s="146">
        <v>480.33</v>
      </c>
      <c r="C113" s="146">
        <v>539.51</v>
      </c>
      <c r="D113" s="146">
        <v>6.88</v>
      </c>
    </row>
    <row r="114" spans="1:4">
      <c r="A114" s="150">
        <v>44000</v>
      </c>
      <c r="B114" s="146">
        <v>479.93</v>
      </c>
      <c r="C114" s="146">
        <v>539.87</v>
      </c>
      <c r="D114" s="146">
        <v>6.93</v>
      </c>
    </row>
    <row r="115" spans="1:4">
      <c r="A115" s="150">
        <v>44001</v>
      </c>
      <c r="B115" s="146">
        <v>479.67</v>
      </c>
      <c r="C115" s="146">
        <v>537.80999999999995</v>
      </c>
      <c r="D115" s="146">
        <v>6.91</v>
      </c>
    </row>
    <row r="116" spans="1:4">
      <c r="A116" s="150">
        <v>44004</v>
      </c>
      <c r="B116" s="146">
        <v>478.99</v>
      </c>
      <c r="C116" s="146">
        <v>537.09</v>
      </c>
      <c r="D116" s="146">
        <v>6.9</v>
      </c>
    </row>
    <row r="117" spans="1:4">
      <c r="A117" s="150">
        <v>44005</v>
      </c>
      <c r="B117" s="146">
        <v>479.43</v>
      </c>
      <c r="C117" s="146">
        <v>541.13</v>
      </c>
      <c r="D117" s="146">
        <v>6.97</v>
      </c>
    </row>
    <row r="118" spans="1:4">
      <c r="A118" s="150">
        <v>44006</v>
      </c>
      <c r="B118" s="146">
        <v>480.08</v>
      </c>
      <c r="C118" s="146">
        <v>542.73</v>
      </c>
      <c r="D118" s="146">
        <v>6.95</v>
      </c>
    </row>
    <row r="119" spans="1:4">
      <c r="A119" s="150">
        <v>44007</v>
      </c>
      <c r="B119" s="146">
        <v>481.3</v>
      </c>
      <c r="C119" s="146">
        <v>540.36</v>
      </c>
      <c r="D119" s="146">
        <v>6.94</v>
      </c>
    </row>
    <row r="120" spans="1:4">
      <c r="A120" s="150">
        <v>44008</v>
      </c>
      <c r="B120" s="146">
        <v>481.94</v>
      </c>
      <c r="C120" s="146">
        <v>540.69000000000005</v>
      </c>
      <c r="D120" s="146">
        <v>6.95</v>
      </c>
    </row>
    <row r="121" spans="1:4">
      <c r="A121" s="150">
        <v>44011</v>
      </c>
      <c r="B121" s="146">
        <v>482.44</v>
      </c>
      <c r="C121" s="146">
        <v>543.85</v>
      </c>
      <c r="D121" s="146">
        <v>6.89</v>
      </c>
    </row>
    <row r="122" spans="1:4">
      <c r="A122" s="150">
        <v>44012</v>
      </c>
      <c r="B122" s="146">
        <v>482.36</v>
      </c>
      <c r="C122" s="146">
        <v>540.44000000000005</v>
      </c>
      <c r="D122" s="146">
        <v>6.81</v>
      </c>
    </row>
    <row r="123" spans="1:4">
      <c r="A123" s="150">
        <v>44013</v>
      </c>
      <c r="B123" s="146">
        <v>482.52</v>
      </c>
      <c r="C123" s="146">
        <v>540.76</v>
      </c>
      <c r="D123" s="146">
        <v>6.79</v>
      </c>
    </row>
    <row r="124" spans="1:4">
      <c r="A124" s="150">
        <v>44014</v>
      </c>
      <c r="B124" s="146">
        <v>483.36</v>
      </c>
      <c r="C124" s="146">
        <v>545.47</v>
      </c>
      <c r="D124" s="146">
        <v>6.88</v>
      </c>
    </row>
    <row r="125" spans="1:4">
      <c r="A125" s="150">
        <v>44015</v>
      </c>
      <c r="B125" s="146">
        <v>483.84</v>
      </c>
      <c r="C125" s="146">
        <v>543.29999999999995</v>
      </c>
      <c r="D125" s="146">
        <v>6.81</v>
      </c>
    </row>
    <row r="126" spans="1:4">
      <c r="A126" s="150">
        <v>44018</v>
      </c>
      <c r="B126" s="146">
        <v>484.35</v>
      </c>
      <c r="C126" s="146">
        <v>547.07000000000005</v>
      </c>
      <c r="D126" s="146">
        <v>6.74</v>
      </c>
    </row>
    <row r="127" spans="1:4">
      <c r="A127" s="150">
        <v>44019</v>
      </c>
      <c r="B127" s="146">
        <v>485.12</v>
      </c>
      <c r="C127" s="146">
        <v>546.91999999999996</v>
      </c>
      <c r="D127" s="146">
        <v>6.72</v>
      </c>
    </row>
    <row r="128" spans="1:4">
      <c r="A128" s="150">
        <v>44020</v>
      </c>
      <c r="B128" s="146">
        <v>485.74</v>
      </c>
      <c r="C128" s="146">
        <v>547.57000000000005</v>
      </c>
      <c r="D128" s="146">
        <v>6.82</v>
      </c>
    </row>
    <row r="129" spans="1:4">
      <c r="A129" s="150">
        <v>44021</v>
      </c>
      <c r="B129" s="146">
        <v>486.6</v>
      </c>
      <c r="C129" s="146">
        <v>551.22</v>
      </c>
      <c r="D129" s="146">
        <v>6.87</v>
      </c>
    </row>
    <row r="130" spans="1:4">
      <c r="A130" s="150">
        <v>44022</v>
      </c>
      <c r="B130" s="146">
        <v>486.73</v>
      </c>
      <c r="C130" s="146">
        <v>549.62</v>
      </c>
      <c r="D130" s="146">
        <v>6.84</v>
      </c>
    </row>
    <row r="131" spans="1:4">
      <c r="A131" s="150">
        <v>44025</v>
      </c>
      <c r="B131" s="146">
        <v>486.54</v>
      </c>
      <c r="C131" s="146">
        <v>550.71</v>
      </c>
      <c r="D131" s="146">
        <v>6.86</v>
      </c>
    </row>
    <row r="132" spans="1:4">
      <c r="A132" s="150">
        <v>44026</v>
      </c>
      <c r="B132" s="146">
        <v>485.62</v>
      </c>
      <c r="C132" s="146">
        <v>551.66</v>
      </c>
      <c r="D132" s="146">
        <v>6.82</v>
      </c>
    </row>
    <row r="133" spans="1:4">
      <c r="A133" s="150">
        <v>44027</v>
      </c>
      <c r="B133" s="146">
        <v>484.5</v>
      </c>
      <c r="C133" s="146">
        <v>553.64</v>
      </c>
      <c r="D133" s="146">
        <v>6.83</v>
      </c>
    </row>
    <row r="134" spans="1:4">
      <c r="A134" s="150">
        <v>44028</v>
      </c>
      <c r="B134" s="146">
        <v>483.64</v>
      </c>
      <c r="C134" s="146">
        <v>550.33000000000004</v>
      </c>
      <c r="D134" s="146">
        <v>6.79</v>
      </c>
    </row>
    <row r="135" spans="1:4">
      <c r="A135" s="150">
        <v>44029</v>
      </c>
      <c r="B135" s="146">
        <v>482.62</v>
      </c>
      <c r="C135" s="146">
        <v>550.77</v>
      </c>
      <c r="D135" s="146">
        <v>6.72</v>
      </c>
    </row>
    <row r="136" spans="1:4">
      <c r="A136" s="150">
        <v>44032</v>
      </c>
      <c r="B136" s="146">
        <v>482.81</v>
      </c>
      <c r="C136" s="146">
        <v>553.05999999999995</v>
      </c>
      <c r="D136" s="146">
        <v>6.73</v>
      </c>
    </row>
    <row r="137" spans="1:4">
      <c r="A137" s="150">
        <v>44033</v>
      </c>
      <c r="B137" s="146">
        <v>483.7</v>
      </c>
      <c r="C137" s="146">
        <v>553.59</v>
      </c>
      <c r="D137" s="146">
        <v>6.83</v>
      </c>
    </row>
    <row r="138" spans="1:4">
      <c r="A138" s="150">
        <v>44034</v>
      </c>
      <c r="B138" s="146">
        <v>484.16</v>
      </c>
      <c r="C138" s="146">
        <v>558.96</v>
      </c>
      <c r="D138" s="146">
        <v>6.83</v>
      </c>
    </row>
    <row r="139" spans="1:4">
      <c r="A139" s="150">
        <v>44035</v>
      </c>
      <c r="B139" s="146">
        <v>485.19</v>
      </c>
      <c r="C139" s="146">
        <v>562.42999999999995</v>
      </c>
      <c r="D139" s="146">
        <v>6.82</v>
      </c>
    </row>
    <row r="140" spans="1:4">
      <c r="A140" s="150">
        <v>44036</v>
      </c>
      <c r="B140" s="146">
        <v>485.29</v>
      </c>
      <c r="C140" s="146">
        <v>562.79</v>
      </c>
      <c r="D140" s="146">
        <v>6.8</v>
      </c>
    </row>
    <row r="141" spans="1:4">
      <c r="A141" s="150">
        <v>44039</v>
      </c>
      <c r="B141" s="146">
        <v>484.97</v>
      </c>
      <c r="C141" s="146">
        <v>567.71</v>
      </c>
      <c r="D141" s="146">
        <v>6.78</v>
      </c>
    </row>
    <row r="142" spans="1:4">
      <c r="A142" s="150">
        <v>44040</v>
      </c>
      <c r="B142" s="146">
        <v>484.64</v>
      </c>
      <c r="C142" s="146">
        <v>568.29</v>
      </c>
      <c r="D142" s="146">
        <v>6.71</v>
      </c>
    </row>
    <row r="143" spans="1:4">
      <c r="A143" s="150">
        <v>44041</v>
      </c>
      <c r="B143" s="146">
        <v>484.42</v>
      </c>
      <c r="C143" s="146">
        <v>569.24</v>
      </c>
      <c r="D143" s="146">
        <v>6.69</v>
      </c>
    </row>
    <row r="144" spans="1:4">
      <c r="A144" s="150">
        <v>44042</v>
      </c>
      <c r="B144" s="146">
        <v>485.16</v>
      </c>
      <c r="C144" s="146">
        <v>570.26</v>
      </c>
      <c r="D144" s="146">
        <v>6.6</v>
      </c>
    </row>
    <row r="145" spans="1:4">
      <c r="A145" s="150">
        <v>44043</v>
      </c>
      <c r="B145" s="146">
        <v>485.33</v>
      </c>
      <c r="C145" s="146">
        <v>575.46</v>
      </c>
      <c r="D145" s="146">
        <v>6.57</v>
      </c>
    </row>
    <row r="146" spans="1:4">
      <c r="A146" s="150">
        <v>44046</v>
      </c>
      <c r="B146" s="146">
        <v>485.83</v>
      </c>
      <c r="C146" s="146">
        <v>570.55999999999995</v>
      </c>
      <c r="D146" s="146">
        <v>6.57</v>
      </c>
    </row>
    <row r="147" spans="1:4">
      <c r="A147" s="150">
        <v>44047</v>
      </c>
      <c r="B147" s="146">
        <v>485.66</v>
      </c>
      <c r="C147" s="146">
        <v>572.79</v>
      </c>
      <c r="D147" s="146">
        <v>6.59</v>
      </c>
    </row>
    <row r="148" spans="1:4">
      <c r="A148" s="150">
        <v>44048</v>
      </c>
      <c r="B148" s="146">
        <v>485.52</v>
      </c>
      <c r="C148" s="146">
        <v>575.63</v>
      </c>
      <c r="D148" s="146">
        <v>6.66</v>
      </c>
    </row>
    <row r="149" spans="1:4">
      <c r="A149" s="150">
        <v>44049</v>
      </c>
      <c r="B149" s="146">
        <v>485.18</v>
      </c>
      <c r="C149" s="146">
        <v>575.37</v>
      </c>
      <c r="D149" s="146">
        <v>6.62</v>
      </c>
    </row>
    <row r="150" spans="1:4">
      <c r="A150" s="150">
        <v>44050</v>
      </c>
      <c r="B150" s="146">
        <v>485</v>
      </c>
      <c r="C150" s="146">
        <v>573.16999999999996</v>
      </c>
      <c r="D150" s="146">
        <v>6.58</v>
      </c>
    </row>
    <row r="151" spans="1:4">
      <c r="A151" s="150">
        <v>44053</v>
      </c>
      <c r="B151" s="146">
        <v>485.23</v>
      </c>
      <c r="C151" s="146">
        <v>570.67999999999995</v>
      </c>
      <c r="D151" s="146">
        <v>6.59</v>
      </c>
    </row>
    <row r="152" spans="1:4">
      <c r="A152" s="150">
        <v>44054</v>
      </c>
      <c r="B152" s="146">
        <v>485.32</v>
      </c>
      <c r="C152" s="146">
        <v>572.14</v>
      </c>
      <c r="D152" s="146">
        <v>6.66</v>
      </c>
    </row>
    <row r="153" spans="1:4">
      <c r="A153" s="150">
        <v>44055</v>
      </c>
      <c r="B153" s="146">
        <v>485</v>
      </c>
      <c r="C153" s="146">
        <v>570.6</v>
      </c>
      <c r="D153" s="146">
        <v>6.64</v>
      </c>
    </row>
    <row r="154" spans="1:4">
      <c r="A154" s="150">
        <v>44056</v>
      </c>
      <c r="B154" s="146">
        <v>485.17</v>
      </c>
      <c r="C154" s="146">
        <v>574.15</v>
      </c>
      <c r="D154" s="146">
        <v>6.6</v>
      </c>
    </row>
    <row r="155" spans="1:4">
      <c r="A155" s="150">
        <v>44057</v>
      </c>
      <c r="B155" s="146">
        <v>484.83</v>
      </c>
      <c r="C155" s="146">
        <v>571.91</v>
      </c>
      <c r="D155" s="146">
        <v>6.61</v>
      </c>
    </row>
    <row r="156" spans="1:4">
      <c r="A156" s="150">
        <v>44060</v>
      </c>
      <c r="B156" s="146">
        <v>484.65</v>
      </c>
      <c r="C156" s="146">
        <v>574.5</v>
      </c>
      <c r="D156" s="146">
        <v>6.6</v>
      </c>
    </row>
    <row r="157" spans="1:4">
      <c r="A157" s="150">
        <v>44061</v>
      </c>
      <c r="B157" s="146">
        <v>484.21</v>
      </c>
      <c r="C157" s="146">
        <v>576.26</v>
      </c>
      <c r="D157" s="146">
        <v>6.62</v>
      </c>
    </row>
    <row r="158" spans="1:4">
      <c r="A158" s="150">
        <v>44062</v>
      </c>
      <c r="B158" s="146">
        <v>484.3</v>
      </c>
      <c r="C158" s="146">
        <v>578.21</v>
      </c>
      <c r="D158" s="146">
        <v>6.6</v>
      </c>
    </row>
    <row r="159" spans="1:4">
      <c r="A159" s="150">
        <v>44063</v>
      </c>
      <c r="B159" s="146">
        <v>484.72</v>
      </c>
      <c r="C159" s="146">
        <v>573.71</v>
      </c>
      <c r="D159" s="146">
        <v>6.56</v>
      </c>
    </row>
    <row r="160" spans="1:4">
      <c r="A160" s="150">
        <v>44064</v>
      </c>
      <c r="B160" s="146">
        <v>485.05</v>
      </c>
      <c r="C160" s="146">
        <v>572.94000000000005</v>
      </c>
      <c r="D160" s="146">
        <v>6.53</v>
      </c>
    </row>
    <row r="161" spans="1:4">
      <c r="A161" s="150">
        <v>44067</v>
      </c>
      <c r="B161" s="146">
        <v>485.25</v>
      </c>
      <c r="C161" s="146">
        <v>574.20000000000005</v>
      </c>
      <c r="D161" s="146">
        <v>6.54</v>
      </c>
    </row>
    <row r="162" spans="1:4">
      <c r="A162" s="150">
        <v>44068</v>
      </c>
      <c r="B162" s="146">
        <v>485.71</v>
      </c>
      <c r="C162" s="146">
        <v>574.5</v>
      </c>
      <c r="D162" s="146">
        <v>6.5</v>
      </c>
    </row>
    <row r="163" spans="1:4">
      <c r="A163" s="150">
        <v>44069</v>
      </c>
      <c r="B163" s="146">
        <v>487.17</v>
      </c>
      <c r="C163" s="146">
        <v>575.69000000000005</v>
      </c>
      <c r="D163" s="146">
        <v>6.43</v>
      </c>
    </row>
    <row r="164" spans="1:4">
      <c r="A164" s="150">
        <v>44070</v>
      </c>
      <c r="B164" s="146">
        <v>487.03</v>
      </c>
      <c r="C164" s="146">
        <v>575.91</v>
      </c>
      <c r="D164" s="146">
        <v>6.49</v>
      </c>
    </row>
    <row r="165" spans="1:4">
      <c r="A165" s="150">
        <v>44071</v>
      </c>
      <c r="B165" s="146">
        <v>487.24</v>
      </c>
      <c r="C165" s="146">
        <v>579.23</v>
      </c>
      <c r="D165" s="146">
        <v>6.54</v>
      </c>
    </row>
    <row r="166" spans="1:4">
      <c r="A166" s="150">
        <v>44074</v>
      </c>
      <c r="B166" s="146">
        <v>487.2</v>
      </c>
      <c r="C166" s="146">
        <v>580.54999999999995</v>
      </c>
      <c r="D166" s="146">
        <v>6.61</v>
      </c>
    </row>
    <row r="167" spans="1:4">
      <c r="A167" s="150">
        <v>44075</v>
      </c>
      <c r="B167" s="146">
        <v>486.86</v>
      </c>
      <c r="C167" s="146">
        <v>583.01</v>
      </c>
      <c r="D167" s="146">
        <v>6.6</v>
      </c>
    </row>
    <row r="168" spans="1:4">
      <c r="A168" s="150">
        <v>44076</v>
      </c>
      <c r="B168" s="146">
        <v>487.29</v>
      </c>
      <c r="C168" s="146">
        <v>578.51</v>
      </c>
      <c r="D168" s="146">
        <v>6.59</v>
      </c>
    </row>
    <row r="169" spans="1:4">
      <c r="A169" s="150">
        <v>44077</v>
      </c>
      <c r="B169" s="146">
        <v>487.48</v>
      </c>
      <c r="C169" s="146">
        <v>576.35</v>
      </c>
      <c r="D169" s="146">
        <v>6.47</v>
      </c>
    </row>
    <row r="170" spans="1:4">
      <c r="A170" s="150">
        <v>44078</v>
      </c>
      <c r="B170" s="146">
        <v>488</v>
      </c>
      <c r="C170" s="146">
        <v>578.42999999999995</v>
      </c>
      <c r="D170" s="146">
        <v>6.51</v>
      </c>
    </row>
    <row r="171" spans="1:4">
      <c r="A171" s="150">
        <v>44081</v>
      </c>
      <c r="B171" s="146">
        <v>488.12</v>
      </c>
      <c r="C171" s="146">
        <v>577.25</v>
      </c>
      <c r="D171" s="146">
        <v>6.42</v>
      </c>
    </row>
    <row r="172" spans="1:4">
      <c r="A172" s="150">
        <v>44082</v>
      </c>
      <c r="B172" s="146">
        <v>488.57</v>
      </c>
      <c r="C172" s="146">
        <v>575.88</v>
      </c>
      <c r="D172" s="146">
        <v>6.39</v>
      </c>
    </row>
    <row r="173" spans="1:4">
      <c r="A173" s="150">
        <v>44083</v>
      </c>
      <c r="B173" s="146">
        <v>488.81</v>
      </c>
      <c r="C173" s="146">
        <v>575.08000000000004</v>
      </c>
      <c r="D173" s="146">
        <v>6.44</v>
      </c>
    </row>
    <row r="174" spans="1:4">
      <c r="A174" s="150">
        <v>44084</v>
      </c>
      <c r="B174" s="146">
        <v>488.33</v>
      </c>
      <c r="C174" s="146">
        <v>578.09</v>
      </c>
      <c r="D174" s="146">
        <v>6.48</v>
      </c>
    </row>
    <row r="175" spans="1:4">
      <c r="A175" s="150">
        <v>44085</v>
      </c>
      <c r="B175" s="146">
        <v>487.67</v>
      </c>
      <c r="C175" s="146">
        <v>579.01</v>
      </c>
      <c r="D175" s="146">
        <v>6.51</v>
      </c>
    </row>
    <row r="176" spans="1:4">
      <c r="A176" s="150">
        <v>44088</v>
      </c>
      <c r="B176" s="146">
        <v>486.37</v>
      </c>
      <c r="C176" s="146">
        <v>576.64</v>
      </c>
      <c r="D176" s="146">
        <v>6.46</v>
      </c>
    </row>
    <row r="177" spans="1:4">
      <c r="A177" s="150">
        <v>44089</v>
      </c>
      <c r="B177" s="146">
        <v>485.31</v>
      </c>
      <c r="C177" s="146">
        <v>576.6</v>
      </c>
      <c r="D177" s="146">
        <v>6.46</v>
      </c>
    </row>
    <row r="178" spans="1:4">
      <c r="A178" s="150">
        <v>44090</v>
      </c>
      <c r="B178" s="146">
        <v>484.93</v>
      </c>
      <c r="C178" s="146">
        <v>575.95000000000005</v>
      </c>
      <c r="D178" s="146">
        <v>6.49</v>
      </c>
    </row>
    <row r="179" spans="1:4">
      <c r="A179" s="150">
        <v>44091</v>
      </c>
      <c r="B179" s="146">
        <v>484.4</v>
      </c>
      <c r="C179" s="146">
        <v>571.59</v>
      </c>
      <c r="D179" s="146">
        <v>6.46</v>
      </c>
    </row>
    <row r="180" spans="1:4">
      <c r="A180" s="150">
        <v>44092</v>
      </c>
      <c r="B180" s="146">
        <v>485.26</v>
      </c>
      <c r="C180" s="146">
        <v>574.98</v>
      </c>
      <c r="D180" s="146">
        <v>6.46</v>
      </c>
    </row>
    <row r="181" spans="1:4">
      <c r="A181" s="150">
        <v>44096</v>
      </c>
      <c r="B181" s="146">
        <v>485.29</v>
      </c>
      <c r="C181" s="146">
        <v>569.58000000000004</v>
      </c>
      <c r="D181" s="146">
        <v>6.39</v>
      </c>
    </row>
    <row r="182" spans="1:4">
      <c r="A182" s="150">
        <v>44097</v>
      </c>
      <c r="B182" s="146">
        <v>485.42</v>
      </c>
      <c r="C182" s="146">
        <v>568.62</v>
      </c>
      <c r="D182" s="146">
        <v>6.36</v>
      </c>
    </row>
    <row r="183" spans="1:4">
      <c r="A183" s="150">
        <v>44098</v>
      </c>
      <c r="B183" s="146">
        <v>485.32</v>
      </c>
      <c r="C183" s="146">
        <v>565.05999999999995</v>
      </c>
      <c r="D183" s="146">
        <v>6.28</v>
      </c>
    </row>
    <row r="184" spans="1:4">
      <c r="A184" s="150">
        <v>44099</v>
      </c>
      <c r="B184" s="146">
        <v>485.27</v>
      </c>
      <c r="C184" s="146">
        <v>565.04999999999995</v>
      </c>
      <c r="D184" s="146">
        <v>6.28</v>
      </c>
    </row>
    <row r="185" spans="1:4">
      <c r="A185" s="150">
        <v>44102</v>
      </c>
      <c r="B185" s="146">
        <v>485.66</v>
      </c>
      <c r="C185" s="146">
        <v>565.54999999999995</v>
      </c>
      <c r="D185" s="146">
        <v>6.16</v>
      </c>
    </row>
    <row r="186" spans="1:4">
      <c r="A186" s="150">
        <v>44103</v>
      </c>
      <c r="B186" s="146">
        <v>487.62</v>
      </c>
      <c r="C186" s="146">
        <v>570.03</v>
      </c>
      <c r="D186" s="146">
        <v>6.14</v>
      </c>
    </row>
    <row r="187" spans="1:4">
      <c r="A187" s="150">
        <v>44104</v>
      </c>
      <c r="B187" s="146">
        <v>488.41</v>
      </c>
      <c r="C187" s="146">
        <v>571.78</v>
      </c>
      <c r="D187" s="146">
        <v>6.24</v>
      </c>
    </row>
    <row r="188" spans="1:4">
      <c r="A188" s="150">
        <v>44105</v>
      </c>
      <c r="B188" s="147">
        <v>488.58</v>
      </c>
      <c r="C188" s="147">
        <v>573.92999999999995</v>
      </c>
      <c r="D188" s="147">
        <v>6.32</v>
      </c>
    </row>
    <row r="189" spans="1:4">
      <c r="A189" s="150">
        <v>44106</v>
      </c>
      <c r="B189" s="147">
        <v>488.6</v>
      </c>
      <c r="C189" s="147">
        <v>572.54</v>
      </c>
      <c r="D189" s="147">
        <v>6.22</v>
      </c>
    </row>
    <row r="190" spans="1:4">
      <c r="A190" s="150">
        <v>44109</v>
      </c>
      <c r="B190" s="147">
        <v>488.59</v>
      </c>
      <c r="C190" s="147">
        <v>574.39</v>
      </c>
      <c r="D190" s="147">
        <v>6.24</v>
      </c>
    </row>
    <row r="191" spans="1:4">
      <c r="A191" s="150">
        <v>44110</v>
      </c>
      <c r="B191" s="147">
        <v>490.14</v>
      </c>
      <c r="C191" s="147">
        <v>577.29</v>
      </c>
      <c r="D191" s="147">
        <v>6.25</v>
      </c>
    </row>
    <row r="192" spans="1:4">
      <c r="A192" s="150">
        <v>44111</v>
      </c>
      <c r="B192" s="147">
        <v>490.17</v>
      </c>
      <c r="C192" s="147">
        <v>576.34</v>
      </c>
      <c r="D192" s="147">
        <v>6.26</v>
      </c>
    </row>
    <row r="193" spans="1:4">
      <c r="A193" s="150">
        <v>44112</v>
      </c>
      <c r="B193" s="147">
        <v>491.15</v>
      </c>
      <c r="C193" s="147">
        <v>577.45000000000005</v>
      </c>
      <c r="D193" s="147">
        <v>6.3</v>
      </c>
    </row>
    <row r="194" spans="1:4">
      <c r="A194" s="150">
        <v>44113</v>
      </c>
      <c r="B194" s="147">
        <v>490.95</v>
      </c>
      <c r="C194" s="147">
        <v>579.03</v>
      </c>
      <c r="D194" s="147">
        <v>6.36</v>
      </c>
    </row>
    <row r="195" spans="1:4">
      <c r="A195" s="150">
        <v>44116</v>
      </c>
      <c r="B195" s="147">
        <v>489.65</v>
      </c>
      <c r="C195" s="147">
        <v>577.92999999999995</v>
      </c>
      <c r="D195" s="147">
        <v>6.35</v>
      </c>
    </row>
    <row r="196" spans="1:4">
      <c r="A196" s="150">
        <v>44117</v>
      </c>
      <c r="B196" s="147">
        <v>490.99</v>
      </c>
      <c r="C196" s="147">
        <v>578.73</v>
      </c>
      <c r="D196" s="147">
        <v>6.37</v>
      </c>
    </row>
    <row r="197" spans="1:4">
      <c r="A197" s="150">
        <v>44118</v>
      </c>
      <c r="B197" s="147">
        <v>491.34</v>
      </c>
      <c r="C197" s="147">
        <v>576.44000000000005</v>
      </c>
      <c r="D197" s="147">
        <v>6.36</v>
      </c>
    </row>
    <row r="198" spans="1:4">
      <c r="A198" s="150">
        <v>44119</v>
      </c>
      <c r="B198" s="147">
        <v>491.68</v>
      </c>
      <c r="C198" s="147">
        <v>575.80999999999995</v>
      </c>
      <c r="D198" s="147">
        <v>6.3</v>
      </c>
    </row>
    <row r="199" spans="1:4">
      <c r="A199" s="150">
        <v>44120</v>
      </c>
      <c r="B199" s="147">
        <v>492.15</v>
      </c>
      <c r="C199" s="147">
        <v>576.26</v>
      </c>
      <c r="D199" s="147">
        <v>6.29</v>
      </c>
    </row>
    <row r="200" spans="1:4">
      <c r="A200" s="150">
        <v>44123</v>
      </c>
      <c r="B200" s="147">
        <v>492.4</v>
      </c>
      <c r="C200" s="147">
        <v>578.91</v>
      </c>
      <c r="D200" s="147">
        <v>6.34</v>
      </c>
    </row>
    <row r="201" spans="1:4">
      <c r="A201" s="150">
        <v>44124</v>
      </c>
      <c r="B201" s="147">
        <v>493.33</v>
      </c>
      <c r="C201" s="147">
        <v>582.42999999999995</v>
      </c>
      <c r="D201" s="147">
        <v>6.33</v>
      </c>
    </row>
    <row r="202" spans="1:4">
      <c r="A202" s="150">
        <v>44125</v>
      </c>
      <c r="B202" s="147">
        <v>494.37</v>
      </c>
      <c r="C202" s="147">
        <v>585.48</v>
      </c>
      <c r="D202" s="147">
        <v>6.41</v>
      </c>
    </row>
    <row r="203" spans="1:4">
      <c r="A203" s="150">
        <v>44126</v>
      </c>
      <c r="B203" s="147">
        <v>494.31</v>
      </c>
      <c r="C203" s="147">
        <v>584.77</v>
      </c>
      <c r="D203" s="147">
        <v>6.42</v>
      </c>
    </row>
    <row r="204" spans="1:4">
      <c r="A204" s="150">
        <v>44127</v>
      </c>
      <c r="B204" s="147">
        <v>494.01</v>
      </c>
      <c r="C204" s="147">
        <v>585.25</v>
      </c>
      <c r="D204" s="147">
        <v>6.47</v>
      </c>
    </row>
    <row r="205" spans="1:4">
      <c r="A205" s="150">
        <v>44130</v>
      </c>
      <c r="B205" s="147">
        <v>493.24</v>
      </c>
      <c r="C205" s="147">
        <v>582.41999999999996</v>
      </c>
      <c r="D205" s="147">
        <v>6.45</v>
      </c>
    </row>
    <row r="206" spans="1:4">
      <c r="A206" s="150">
        <v>44131</v>
      </c>
      <c r="B206" s="147">
        <v>493.18</v>
      </c>
      <c r="C206" s="147">
        <v>582.25</v>
      </c>
      <c r="D206" s="147">
        <v>6.44</v>
      </c>
    </row>
    <row r="207" spans="1:4">
      <c r="A207" s="150">
        <v>44132</v>
      </c>
      <c r="B207" s="147">
        <v>492.71</v>
      </c>
      <c r="C207" s="147">
        <v>578.69000000000005</v>
      </c>
      <c r="D207" s="147">
        <v>6.31</v>
      </c>
    </row>
    <row r="208" spans="1:4">
      <c r="A208" s="150">
        <v>44133</v>
      </c>
      <c r="B208" s="147">
        <v>493.15</v>
      </c>
      <c r="C208" s="147">
        <v>578.32000000000005</v>
      </c>
      <c r="D208" s="147">
        <v>6.21</v>
      </c>
    </row>
    <row r="209" spans="1:4">
      <c r="A209" s="150">
        <v>44134</v>
      </c>
      <c r="B209" s="147">
        <v>493.6</v>
      </c>
      <c r="C209" s="147">
        <v>576.08000000000004</v>
      </c>
      <c r="D209" s="147">
        <v>6.24</v>
      </c>
    </row>
    <row r="210" spans="1:4">
      <c r="A210" s="150">
        <v>44137</v>
      </c>
      <c r="B210" s="147">
        <v>493.76</v>
      </c>
      <c r="C210" s="147">
        <v>574.79</v>
      </c>
      <c r="D210" s="147">
        <v>6.15</v>
      </c>
    </row>
    <row r="211" spans="1:4">
      <c r="A211" s="150">
        <v>44138</v>
      </c>
      <c r="B211" s="147">
        <v>493.66</v>
      </c>
      <c r="C211" s="147">
        <v>577.34</v>
      </c>
      <c r="D211" s="147">
        <v>6.2</v>
      </c>
    </row>
    <row r="212" spans="1:4">
      <c r="A212" s="150">
        <v>44139</v>
      </c>
      <c r="B212" s="147">
        <v>493.5</v>
      </c>
      <c r="C212" s="147">
        <v>576.11</v>
      </c>
      <c r="D212" s="147">
        <v>6.23</v>
      </c>
    </row>
    <row r="213" spans="1:4">
      <c r="A213" s="150">
        <v>44140</v>
      </c>
      <c r="B213" s="147">
        <v>493.87</v>
      </c>
      <c r="C213" s="147">
        <v>582.32000000000005</v>
      </c>
      <c r="D213" s="147">
        <v>6.35</v>
      </c>
    </row>
    <row r="214" spans="1:4">
      <c r="A214" s="150">
        <v>44141</v>
      </c>
      <c r="B214" s="147">
        <v>493.74</v>
      </c>
      <c r="C214" s="147">
        <v>585.17999999999995</v>
      </c>
      <c r="D214" s="147">
        <v>6.36</v>
      </c>
    </row>
    <row r="215" spans="1:4">
      <c r="A215" s="150">
        <v>44144</v>
      </c>
      <c r="B215" s="147">
        <v>493.75</v>
      </c>
      <c r="C215" s="147">
        <v>586.23</v>
      </c>
      <c r="D215" s="147">
        <v>6.4</v>
      </c>
    </row>
    <row r="216" spans="1:4">
      <c r="A216" s="150">
        <v>44145</v>
      </c>
      <c r="B216" s="147">
        <v>494.13</v>
      </c>
      <c r="C216" s="147">
        <v>583.37</v>
      </c>
      <c r="D216" s="147">
        <v>6.48</v>
      </c>
    </row>
    <row r="217" spans="1:4">
      <c r="A217" s="150">
        <v>44146</v>
      </c>
      <c r="B217" s="147">
        <v>494.76</v>
      </c>
      <c r="C217" s="147">
        <v>583.47</v>
      </c>
      <c r="D217" s="147">
        <v>6.5</v>
      </c>
    </row>
    <row r="218" spans="1:4">
      <c r="A218" s="150">
        <v>44147</v>
      </c>
      <c r="B218" s="147">
        <v>495.58</v>
      </c>
      <c r="C218" s="147">
        <v>585.28</v>
      </c>
      <c r="D218" s="147">
        <v>6.45</v>
      </c>
    </row>
    <row r="219" spans="1:4">
      <c r="A219" s="150">
        <v>44148</v>
      </c>
      <c r="B219" s="147">
        <v>495.94</v>
      </c>
      <c r="C219" s="147">
        <v>586.6</v>
      </c>
      <c r="D219" s="147">
        <v>6.42</v>
      </c>
    </row>
    <row r="220" spans="1:4">
      <c r="A220" s="150">
        <v>44151</v>
      </c>
      <c r="B220" s="147">
        <v>497.14</v>
      </c>
      <c r="C220" s="147">
        <v>588.86</v>
      </c>
      <c r="D220" s="147">
        <v>6.47</v>
      </c>
    </row>
    <row r="221" spans="1:4">
      <c r="A221" s="150">
        <v>44152</v>
      </c>
      <c r="B221" s="147">
        <v>497.38</v>
      </c>
      <c r="C221" s="147">
        <v>590.24</v>
      </c>
      <c r="D221" s="147">
        <v>6.49</v>
      </c>
    </row>
    <row r="222" spans="1:4">
      <c r="A222" s="150">
        <v>44153</v>
      </c>
      <c r="B222" s="147">
        <v>498.8</v>
      </c>
      <c r="C222" s="147">
        <v>592.87</v>
      </c>
      <c r="D222" s="147">
        <v>6.59</v>
      </c>
    </row>
    <row r="223" spans="1:4">
      <c r="A223" s="150">
        <v>44154</v>
      </c>
      <c r="B223" s="147">
        <v>500.82</v>
      </c>
      <c r="C223" s="147">
        <v>592.47</v>
      </c>
      <c r="D223" s="147">
        <v>6.55</v>
      </c>
    </row>
    <row r="224" spans="1:4">
      <c r="A224" s="150">
        <v>44155</v>
      </c>
      <c r="B224" s="147">
        <v>503.22</v>
      </c>
      <c r="C224" s="147">
        <v>596.72</v>
      </c>
      <c r="D224" s="147">
        <v>6.6</v>
      </c>
    </row>
    <row r="225" spans="1:4">
      <c r="A225" s="150">
        <v>44158</v>
      </c>
      <c r="B225" s="147">
        <v>505.32</v>
      </c>
      <c r="C225" s="147">
        <v>600.12</v>
      </c>
      <c r="D225" s="147">
        <v>6.66</v>
      </c>
    </row>
    <row r="226" spans="1:4">
      <c r="A226" s="150">
        <v>44159</v>
      </c>
      <c r="B226" s="147">
        <v>512.30999999999995</v>
      </c>
      <c r="C226" s="147">
        <v>608.83000000000004</v>
      </c>
      <c r="D226" s="147">
        <v>6.75</v>
      </c>
    </row>
    <row r="227" spans="1:4">
      <c r="A227" s="150">
        <v>44160</v>
      </c>
      <c r="B227" s="147">
        <v>511.69</v>
      </c>
      <c r="C227" s="147">
        <v>609.05999999999995</v>
      </c>
      <c r="D227" s="147">
        <v>6.78</v>
      </c>
    </row>
    <row r="228" spans="1:4">
      <c r="A228" s="150">
        <v>44161</v>
      </c>
      <c r="B228" s="147">
        <v>508.12</v>
      </c>
      <c r="C228" s="147">
        <v>604.82000000000005</v>
      </c>
      <c r="D228" s="147">
        <v>6.72</v>
      </c>
    </row>
    <row r="229" spans="1:4">
      <c r="A229" s="150">
        <v>44162</v>
      </c>
      <c r="B229" s="147">
        <v>508.21</v>
      </c>
      <c r="C229" s="147">
        <v>605.94000000000005</v>
      </c>
      <c r="D229" s="147">
        <v>6.7</v>
      </c>
    </row>
    <row r="230" spans="1:4">
      <c r="A230" s="150">
        <v>44165</v>
      </c>
      <c r="B230" s="147">
        <v>506.4</v>
      </c>
      <c r="C230" s="147">
        <v>606.82000000000005</v>
      </c>
      <c r="D230" s="147">
        <v>6.65</v>
      </c>
    </row>
    <row r="231" spans="1:4">
      <c r="A231" s="150">
        <v>44166</v>
      </c>
      <c r="B231" s="147">
        <v>506.98</v>
      </c>
      <c r="C231" s="147">
        <v>607.41</v>
      </c>
      <c r="D231" s="147">
        <v>6.66</v>
      </c>
    </row>
    <row r="232" spans="1:4">
      <c r="A232" s="150">
        <v>44167</v>
      </c>
      <c r="B232" s="147">
        <v>509.14</v>
      </c>
      <c r="C232" s="147">
        <v>613.77</v>
      </c>
      <c r="D232" s="147">
        <v>6.73</v>
      </c>
    </row>
    <row r="233" spans="1:4">
      <c r="A233" s="150">
        <v>44168</v>
      </c>
      <c r="B233" s="147">
        <v>510</v>
      </c>
      <c r="C233" s="147">
        <v>617.61</v>
      </c>
      <c r="D233" s="147">
        <v>6.79</v>
      </c>
    </row>
    <row r="234" spans="1:4">
      <c r="A234" s="150">
        <v>44169</v>
      </c>
      <c r="B234" s="147">
        <v>511.25</v>
      </c>
      <c r="C234" s="147">
        <v>622.14</v>
      </c>
      <c r="D234" s="147">
        <v>6.88</v>
      </c>
    </row>
    <row r="235" spans="1:4">
      <c r="A235" s="150">
        <v>44172</v>
      </c>
      <c r="B235" s="147">
        <v>512.54</v>
      </c>
      <c r="C235" s="147">
        <v>619.76</v>
      </c>
      <c r="D235" s="147">
        <v>6.89</v>
      </c>
    </row>
    <row r="236" spans="1:4">
      <c r="A236" s="150">
        <v>44173</v>
      </c>
      <c r="B236" s="147">
        <v>514.13</v>
      </c>
      <c r="C236" s="147">
        <v>623.74</v>
      </c>
      <c r="D236" s="147">
        <v>7.03</v>
      </c>
    </row>
    <row r="237" spans="1:4">
      <c r="A237" s="150">
        <v>44174</v>
      </c>
      <c r="B237" s="147">
        <v>515.48</v>
      </c>
      <c r="C237" s="147">
        <v>624.97</v>
      </c>
      <c r="D237" s="147">
        <v>7.03</v>
      </c>
    </row>
    <row r="238" spans="1:4">
      <c r="A238" s="150">
        <v>44175</v>
      </c>
      <c r="B238" s="147">
        <v>518.77</v>
      </c>
      <c r="C238" s="147">
        <v>627.91999999999996</v>
      </c>
      <c r="D238" s="147">
        <v>7.06</v>
      </c>
    </row>
    <row r="239" spans="1:4">
      <c r="A239" s="150">
        <v>44176</v>
      </c>
      <c r="B239" s="147">
        <v>520.62</v>
      </c>
      <c r="C239" s="147">
        <v>630.94000000000005</v>
      </c>
      <c r="D239" s="147">
        <v>7.11</v>
      </c>
    </row>
    <row r="240" spans="1:4">
      <c r="A240" s="150">
        <v>44179</v>
      </c>
      <c r="B240" s="147">
        <v>522.46</v>
      </c>
      <c r="C240" s="147">
        <v>635</v>
      </c>
      <c r="D240" s="147">
        <v>7.16</v>
      </c>
    </row>
    <row r="241" spans="1:4">
      <c r="A241" s="150">
        <v>44180</v>
      </c>
      <c r="B241" s="147">
        <v>525.09</v>
      </c>
      <c r="C241" s="147">
        <v>638.35</v>
      </c>
      <c r="D241" s="147">
        <v>7.15</v>
      </c>
    </row>
    <row r="242" spans="1:4">
      <c r="A242" s="150">
        <v>44181</v>
      </c>
      <c r="B242" s="147">
        <v>524.9</v>
      </c>
      <c r="C242" s="147">
        <v>640.64</v>
      </c>
      <c r="D242" s="147">
        <v>7.16</v>
      </c>
    </row>
    <row r="243" spans="1:4">
      <c r="A243" s="150">
        <v>44182</v>
      </c>
      <c r="B243" s="147">
        <v>523.41999999999996</v>
      </c>
      <c r="C243" s="147">
        <v>640.20000000000005</v>
      </c>
      <c r="D243" s="147">
        <v>7.19</v>
      </c>
    </row>
    <row r="244" spans="1:4">
      <c r="A244" s="150">
        <v>44183</v>
      </c>
      <c r="B244" s="147">
        <v>522.23</v>
      </c>
      <c r="C244" s="147">
        <v>639.73</v>
      </c>
      <c r="D244" s="147">
        <v>7.1</v>
      </c>
    </row>
    <row r="245" spans="1:4">
      <c r="A245" s="150">
        <v>44186</v>
      </c>
      <c r="B245" s="147">
        <v>521.66</v>
      </c>
      <c r="C245" s="147">
        <v>634.96</v>
      </c>
      <c r="D245" s="147">
        <v>6.95</v>
      </c>
    </row>
    <row r="246" spans="1:4">
      <c r="A246" s="150">
        <v>44187</v>
      </c>
      <c r="B246" s="147">
        <v>521.97</v>
      </c>
      <c r="C246" s="147">
        <v>637.05999999999995</v>
      </c>
      <c r="D246" s="147">
        <v>6.91</v>
      </c>
    </row>
    <row r="247" spans="1:4">
      <c r="A247" s="150">
        <v>44188</v>
      </c>
      <c r="B247" s="147">
        <v>522.21</v>
      </c>
      <c r="C247" s="147">
        <v>636.78</v>
      </c>
      <c r="D247" s="147">
        <v>6.93</v>
      </c>
    </row>
    <row r="248" spans="1:4">
      <c r="A248" s="150">
        <v>44189</v>
      </c>
      <c r="B248" s="147">
        <v>522.48</v>
      </c>
      <c r="C248" s="147">
        <v>636.96</v>
      </c>
      <c r="D248" s="147">
        <v>6.99</v>
      </c>
    </row>
    <row r="249" spans="1:4">
      <c r="A249" s="150">
        <v>44190</v>
      </c>
      <c r="B249" s="148">
        <v>522.57000000000005</v>
      </c>
      <c r="C249" s="148">
        <v>637.07000000000005</v>
      </c>
      <c r="D249" s="148">
        <v>7.09</v>
      </c>
    </row>
    <row r="250" spans="1:4">
      <c r="A250" s="150">
        <v>44193</v>
      </c>
      <c r="B250" s="148">
        <v>523.25</v>
      </c>
      <c r="C250" s="148">
        <v>640.92999999999995</v>
      </c>
      <c r="D250" s="148">
        <v>7.1</v>
      </c>
    </row>
    <row r="251" spans="1:4">
      <c r="A251" s="150">
        <v>44194</v>
      </c>
      <c r="B251" s="148">
        <v>522.29999999999995</v>
      </c>
      <c r="C251" s="148">
        <v>639.82000000000005</v>
      </c>
      <c r="D251" s="148">
        <v>7.1</v>
      </c>
    </row>
    <row r="252" spans="1:4">
      <c r="A252" s="150">
        <v>44195</v>
      </c>
      <c r="B252" s="148">
        <v>522.59</v>
      </c>
      <c r="C252" s="148">
        <v>641.11</v>
      </c>
      <c r="D252" s="148">
        <v>7.02</v>
      </c>
    </row>
    <row r="253" spans="1:4">
      <c r="A253" s="150">
        <v>44204</v>
      </c>
      <c r="B253" s="148">
        <v>522.79</v>
      </c>
      <c r="C253" s="148">
        <v>639.74</v>
      </c>
      <c r="D253" s="148">
        <v>7.02</v>
      </c>
    </row>
    <row r="254" spans="1:4">
      <c r="A254" s="150">
        <v>44207</v>
      </c>
      <c r="B254" s="148">
        <v>523.76</v>
      </c>
      <c r="C254" s="148">
        <v>636.84</v>
      </c>
      <c r="D254" s="148">
        <v>7.03</v>
      </c>
    </row>
    <row r="255" spans="1:4">
      <c r="A255" s="150">
        <v>44208</v>
      </c>
      <c r="B255" s="148">
        <v>525.44000000000005</v>
      </c>
      <c r="C255" s="148">
        <v>639.04</v>
      </c>
      <c r="D255" s="148">
        <v>7.09</v>
      </c>
    </row>
    <row r="256" spans="1:4">
      <c r="A256" s="150">
        <v>44209</v>
      </c>
      <c r="B256" s="148">
        <v>526.89</v>
      </c>
      <c r="C256" s="148">
        <v>642.33000000000004</v>
      </c>
      <c r="D256" s="148">
        <v>7.14</v>
      </c>
    </row>
    <row r="257" spans="1:4">
      <c r="A257" s="150">
        <v>44210</v>
      </c>
      <c r="B257" s="148">
        <v>525.45000000000005</v>
      </c>
      <c r="C257" s="148">
        <v>639.32000000000005</v>
      </c>
      <c r="D257" s="148">
        <v>7.16</v>
      </c>
    </row>
    <row r="258" spans="1:4">
      <c r="A258" s="150">
        <v>44211</v>
      </c>
      <c r="B258" s="148">
        <v>522.53</v>
      </c>
      <c r="C258" s="148">
        <v>634.35</v>
      </c>
      <c r="D258" s="148">
        <v>7.13</v>
      </c>
    </row>
    <row r="259" spans="1:4">
      <c r="A259" s="150">
        <v>44214</v>
      </c>
      <c r="B259" s="148">
        <v>522.19000000000005</v>
      </c>
      <c r="C259" s="148">
        <v>629.91999999999996</v>
      </c>
      <c r="D259" s="148">
        <v>7.03</v>
      </c>
    </row>
    <row r="260" spans="1:4">
      <c r="A260" s="150">
        <v>44215</v>
      </c>
      <c r="B260" s="148">
        <v>519.30999999999995</v>
      </c>
      <c r="C260" s="148">
        <v>629.4</v>
      </c>
      <c r="D260" s="148">
        <v>7.04</v>
      </c>
    </row>
    <row r="261" spans="1:4">
      <c r="A261" s="150">
        <v>44216</v>
      </c>
      <c r="B261" s="148">
        <v>519.19000000000005</v>
      </c>
      <c r="C261" s="148">
        <v>629.57000000000005</v>
      </c>
      <c r="D261" s="148">
        <v>7.08</v>
      </c>
    </row>
    <row r="262" spans="1:4">
      <c r="A262" s="150">
        <v>44217</v>
      </c>
      <c r="B262" s="148">
        <v>518.89</v>
      </c>
      <c r="C262" s="148">
        <v>629.98</v>
      </c>
      <c r="D262" s="148">
        <v>7.05</v>
      </c>
    </row>
    <row r="263" spans="1:4">
      <c r="A263" s="150">
        <v>44218</v>
      </c>
      <c r="B263" s="148">
        <v>518.44000000000005</v>
      </c>
      <c r="C263" s="148">
        <v>631.1</v>
      </c>
      <c r="D263" s="148">
        <v>6.95</v>
      </c>
    </row>
    <row r="264" spans="1:4">
      <c r="A264" s="150">
        <v>44221</v>
      </c>
      <c r="B264" s="148">
        <v>518.36</v>
      </c>
      <c r="C264" s="148">
        <v>629.39</v>
      </c>
      <c r="D264" s="148">
        <v>6.88</v>
      </c>
    </row>
    <row r="265" spans="1:4">
      <c r="A265" s="150">
        <v>44222</v>
      </c>
      <c r="B265" s="148">
        <v>518.26</v>
      </c>
      <c r="C265" s="148">
        <v>628.49</v>
      </c>
      <c r="D265" s="148">
        <v>6.86</v>
      </c>
    </row>
    <row r="266" spans="1:4">
      <c r="A266" s="150">
        <v>44223</v>
      </c>
      <c r="B266" s="148">
        <v>518.16</v>
      </c>
      <c r="C266" s="148">
        <v>628.05999999999995</v>
      </c>
      <c r="D266" s="148">
        <v>6.89</v>
      </c>
    </row>
    <row r="267" spans="1:4">
      <c r="A267" s="150">
        <v>44225</v>
      </c>
      <c r="B267" s="148">
        <v>518.27</v>
      </c>
      <c r="C267" s="148">
        <v>627.83000000000004</v>
      </c>
      <c r="D267" s="148">
        <v>6.8</v>
      </c>
    </row>
    <row r="268" spans="1:4">
      <c r="A268" s="150">
        <v>44228</v>
      </c>
      <c r="B268" s="148">
        <v>518.88</v>
      </c>
      <c r="C268" s="148">
        <v>627.48</v>
      </c>
      <c r="D268" s="148">
        <v>6.87</v>
      </c>
    </row>
    <row r="269" spans="1:4">
      <c r="A269" s="150">
        <v>44229</v>
      </c>
      <c r="B269" s="148">
        <v>519.20000000000005</v>
      </c>
      <c r="C269" s="148">
        <v>626.52</v>
      </c>
      <c r="D269" s="148">
        <v>6.84</v>
      </c>
    </row>
    <row r="270" spans="1:4">
      <c r="A270" s="150">
        <v>44230</v>
      </c>
      <c r="B270" s="148">
        <v>520.15</v>
      </c>
      <c r="C270" s="148">
        <v>625.58000000000004</v>
      </c>
      <c r="D270" s="148">
        <v>6.84</v>
      </c>
    </row>
    <row r="271" spans="1:4">
      <c r="A271" s="150">
        <v>44231</v>
      </c>
      <c r="B271" s="148">
        <v>520.6</v>
      </c>
      <c r="C271" s="148">
        <v>623.94000000000005</v>
      </c>
      <c r="D271" s="148">
        <v>6.9</v>
      </c>
    </row>
    <row r="272" spans="1:4">
      <c r="A272" s="150">
        <v>44232</v>
      </c>
      <c r="B272" s="148">
        <v>521.13</v>
      </c>
      <c r="C272" s="148">
        <v>624.21</v>
      </c>
      <c r="D272" s="148">
        <v>6.95</v>
      </c>
    </row>
    <row r="273" spans="1:4">
      <c r="A273" s="150">
        <v>44235</v>
      </c>
      <c r="B273" s="148">
        <v>521.79999999999995</v>
      </c>
      <c r="C273" s="148">
        <v>627.66999999999996</v>
      </c>
      <c r="D273" s="148">
        <v>7.01</v>
      </c>
    </row>
    <row r="274" spans="1:4">
      <c r="A274" s="150">
        <v>44236</v>
      </c>
      <c r="B274" s="148">
        <v>522.6</v>
      </c>
      <c r="C274" s="148">
        <v>632.76</v>
      </c>
      <c r="D274" s="148">
        <v>7.06</v>
      </c>
    </row>
    <row r="275" spans="1:4">
      <c r="A275" s="150">
        <v>44237</v>
      </c>
      <c r="B275" s="148">
        <v>523.13</v>
      </c>
      <c r="C275" s="148">
        <v>634.09</v>
      </c>
      <c r="D275" s="148">
        <v>7.09</v>
      </c>
    </row>
    <row r="276" spans="1:4">
      <c r="A276" s="150">
        <v>44238</v>
      </c>
      <c r="B276" s="148">
        <v>524.07000000000005</v>
      </c>
      <c r="C276" s="148">
        <v>635.59</v>
      </c>
      <c r="D276" s="148">
        <v>7.11</v>
      </c>
    </row>
    <row r="277" spans="1:4">
      <c r="A277" s="150">
        <v>44239</v>
      </c>
      <c r="B277" s="148">
        <v>524.28</v>
      </c>
      <c r="C277" s="148">
        <v>634.79999999999995</v>
      </c>
      <c r="D277" s="148">
        <v>7.06</v>
      </c>
    </row>
    <row r="278" spans="1:4">
      <c r="A278" s="150">
        <v>44242</v>
      </c>
      <c r="B278" s="148">
        <v>524.6</v>
      </c>
      <c r="C278" s="148">
        <v>636.6</v>
      </c>
      <c r="D278" s="148">
        <v>7.16</v>
      </c>
    </row>
    <row r="279" spans="1:4">
      <c r="A279" s="150">
        <v>44243</v>
      </c>
      <c r="B279" s="148">
        <v>524.91999999999996</v>
      </c>
      <c r="C279" s="148">
        <v>638.09</v>
      </c>
      <c r="D279" s="148">
        <v>7.16</v>
      </c>
    </row>
    <row r="280" spans="1:4">
      <c r="A280" s="150">
        <v>44244</v>
      </c>
      <c r="B280" s="148">
        <v>524.33000000000004</v>
      </c>
      <c r="C280" s="148">
        <v>632.6</v>
      </c>
      <c r="D280" s="148">
        <v>7.11</v>
      </c>
    </row>
    <row r="281" spans="1:4">
      <c r="A281" s="150">
        <v>44245</v>
      </c>
      <c r="B281" s="148">
        <v>524.34</v>
      </c>
      <c r="C281" s="148">
        <v>632.92999999999995</v>
      </c>
      <c r="D281" s="148">
        <v>7.12</v>
      </c>
    </row>
    <row r="282" spans="1:4">
      <c r="A282" s="150">
        <v>44246</v>
      </c>
      <c r="B282" s="148">
        <v>524.48</v>
      </c>
      <c r="C282" s="148">
        <v>636.4</v>
      </c>
      <c r="D282" s="148">
        <v>7.1</v>
      </c>
    </row>
    <row r="283" spans="1:4">
      <c r="A283" s="150">
        <v>44249</v>
      </c>
      <c r="B283" s="148">
        <v>525.1</v>
      </c>
      <c r="C283" s="148">
        <v>635.79</v>
      </c>
      <c r="D283" s="148">
        <v>7.03</v>
      </c>
    </row>
    <row r="284" spans="1:4">
      <c r="A284" s="150">
        <v>44250</v>
      </c>
      <c r="B284" s="148">
        <v>525.76</v>
      </c>
      <c r="C284" s="148">
        <v>638.75</v>
      </c>
      <c r="D284" s="148">
        <v>7.08</v>
      </c>
    </row>
    <row r="285" spans="1:4">
      <c r="A285" s="150">
        <v>44251</v>
      </c>
      <c r="B285" s="148">
        <v>526.45000000000005</v>
      </c>
      <c r="C285" s="148">
        <v>640.37</v>
      </c>
      <c r="D285" s="148">
        <v>7.16</v>
      </c>
    </row>
    <row r="286" spans="1:4">
      <c r="A286" s="150">
        <v>44252</v>
      </c>
      <c r="B286" s="148">
        <v>526.97</v>
      </c>
      <c r="C286" s="148">
        <v>643.96</v>
      </c>
      <c r="D286" s="148">
        <v>7.16</v>
      </c>
    </row>
    <row r="287" spans="1:4">
      <c r="A287" s="150">
        <v>44253</v>
      </c>
      <c r="B287" s="148">
        <v>527.96</v>
      </c>
      <c r="C287" s="148">
        <v>640.20000000000005</v>
      </c>
      <c r="D287" s="148">
        <v>7.08</v>
      </c>
    </row>
    <row r="288" spans="1:4">
      <c r="A288" s="150">
        <v>44256</v>
      </c>
      <c r="B288" s="148">
        <v>528.37</v>
      </c>
      <c r="C288" s="148">
        <v>636.1</v>
      </c>
      <c r="D288" s="148">
        <v>7.13</v>
      </c>
    </row>
    <row r="289" spans="1:4">
      <c r="A289" s="150">
        <v>44257</v>
      </c>
      <c r="B289" s="148">
        <v>527.36</v>
      </c>
      <c r="C289" s="148">
        <v>633.20000000000005</v>
      </c>
      <c r="D289" s="148">
        <v>7.07</v>
      </c>
    </row>
    <row r="290" spans="1:4">
      <c r="A290" s="150">
        <v>44258</v>
      </c>
      <c r="B290" s="148">
        <v>525.99</v>
      </c>
      <c r="C290" s="148">
        <v>636.45000000000005</v>
      </c>
      <c r="D290" s="148">
        <v>7.14</v>
      </c>
    </row>
    <row r="291" spans="1:4">
      <c r="A291" s="150">
        <v>44259</v>
      </c>
      <c r="B291" s="148">
        <v>524.98</v>
      </c>
      <c r="C291" s="148">
        <v>631.71</v>
      </c>
      <c r="D291" s="148">
        <v>7.11</v>
      </c>
    </row>
    <row r="292" spans="1:4">
      <c r="A292" s="150">
        <v>44260</v>
      </c>
      <c r="B292" s="148">
        <v>525.46</v>
      </c>
      <c r="C292" s="148">
        <v>626.82000000000005</v>
      </c>
      <c r="D292" s="148">
        <v>7.03</v>
      </c>
    </row>
    <row r="293" spans="1:4">
      <c r="A293" s="150">
        <v>44264</v>
      </c>
      <c r="B293" s="148">
        <v>525.29</v>
      </c>
      <c r="C293" s="148">
        <v>625.36</v>
      </c>
      <c r="D293" s="148">
        <v>7.1</v>
      </c>
    </row>
    <row r="294" spans="1:4">
      <c r="A294" s="150">
        <v>44265</v>
      </c>
      <c r="B294" s="148">
        <v>525.92999999999995</v>
      </c>
      <c r="C294" s="148">
        <v>625.91</v>
      </c>
      <c r="D294" s="148">
        <v>7.11</v>
      </c>
    </row>
    <row r="295" spans="1:4">
      <c r="A295" s="150">
        <v>44266</v>
      </c>
      <c r="B295" s="148">
        <v>526.38</v>
      </c>
      <c r="C295" s="148">
        <v>629.66</v>
      </c>
      <c r="D295" s="148">
        <v>7.16</v>
      </c>
    </row>
    <row r="296" spans="1:4">
      <c r="A296" s="150">
        <v>44267</v>
      </c>
      <c r="B296" s="148">
        <v>526.88</v>
      </c>
      <c r="C296" s="148">
        <v>627.66999999999996</v>
      </c>
      <c r="D296" s="148">
        <v>7.15</v>
      </c>
    </row>
    <row r="297" spans="1:4">
      <c r="A297" s="150">
        <v>44270</v>
      </c>
      <c r="B297" s="148">
        <v>527.04999999999995</v>
      </c>
      <c r="C297" s="148">
        <v>628.51</v>
      </c>
      <c r="D297" s="148">
        <v>7.21</v>
      </c>
    </row>
    <row r="298" spans="1:4">
      <c r="A298" s="150">
        <v>44271</v>
      </c>
      <c r="B298" s="148">
        <v>527.69000000000005</v>
      </c>
      <c r="C298" s="148">
        <v>629.53</v>
      </c>
      <c r="D298" s="148">
        <v>7.24</v>
      </c>
    </row>
    <row r="299" spans="1:4">
      <c r="A299" s="150">
        <v>44272</v>
      </c>
      <c r="B299" s="148">
        <v>527.69000000000005</v>
      </c>
      <c r="C299" s="148">
        <v>628.37</v>
      </c>
      <c r="D299" s="148">
        <v>7.22</v>
      </c>
    </row>
    <row r="300" spans="1:4">
      <c r="A300" s="150">
        <v>44273</v>
      </c>
      <c r="B300" s="148">
        <v>527.41999999999996</v>
      </c>
      <c r="C300" s="148">
        <v>629.79</v>
      </c>
      <c r="D300" s="148">
        <v>7.16</v>
      </c>
    </row>
    <row r="301" spans="1:4">
      <c r="A301" s="150">
        <v>44274</v>
      </c>
      <c r="B301" s="148">
        <v>527.87</v>
      </c>
      <c r="C301" s="148">
        <v>627.79999999999995</v>
      </c>
      <c r="D301" s="148">
        <v>7.12</v>
      </c>
    </row>
    <row r="302" spans="1:4">
      <c r="A302" s="150">
        <v>44277</v>
      </c>
      <c r="B302" s="148">
        <v>527.76</v>
      </c>
      <c r="C302" s="148">
        <v>627.98</v>
      </c>
      <c r="D302" s="148">
        <v>7.09</v>
      </c>
    </row>
    <row r="303" spans="1:4">
      <c r="A303" s="150">
        <v>44278</v>
      </c>
      <c r="B303" s="148">
        <v>528.12</v>
      </c>
      <c r="C303" s="148">
        <v>627.92999999999995</v>
      </c>
      <c r="D303" s="148">
        <v>6.93</v>
      </c>
    </row>
    <row r="304" spans="1:4">
      <c r="A304" s="150">
        <v>44279</v>
      </c>
      <c r="B304" s="148">
        <v>528.32000000000005</v>
      </c>
      <c r="C304" s="148">
        <v>625.16</v>
      </c>
      <c r="D304" s="148">
        <v>6.97</v>
      </c>
    </row>
    <row r="305" spans="1:4">
      <c r="A305" s="150">
        <v>44280</v>
      </c>
      <c r="B305" s="148">
        <v>528.67999999999995</v>
      </c>
      <c r="C305" s="148">
        <v>624.37</v>
      </c>
      <c r="D305" s="148">
        <v>6.96</v>
      </c>
    </row>
    <row r="306" spans="1:4">
      <c r="A306" s="150">
        <v>44281</v>
      </c>
      <c r="B306" s="148">
        <v>529.49</v>
      </c>
      <c r="C306" s="148">
        <v>624.37</v>
      </c>
      <c r="D306" s="148">
        <v>6.98</v>
      </c>
    </row>
    <row r="307" spans="1:4">
      <c r="A307" s="150">
        <v>44284</v>
      </c>
      <c r="B307" s="148">
        <v>530.08000000000004</v>
      </c>
      <c r="C307" s="148">
        <v>624.12</v>
      </c>
      <c r="D307" s="148">
        <v>6.98</v>
      </c>
    </row>
    <row r="308" spans="1:4">
      <c r="A308" s="150">
        <v>44285</v>
      </c>
      <c r="B308" s="148">
        <v>530.70000000000005</v>
      </c>
      <c r="C308" s="148">
        <v>622.94000000000005</v>
      </c>
      <c r="D308" s="148">
        <v>6.99</v>
      </c>
    </row>
    <row r="309" spans="1:4">
      <c r="A309" s="150">
        <v>44286</v>
      </c>
      <c r="B309" s="148">
        <v>531.16999999999996</v>
      </c>
      <c r="C309" s="148">
        <v>622.96</v>
      </c>
      <c r="D309" s="148">
        <v>7.02</v>
      </c>
    </row>
    <row r="310" spans="1:4">
      <c r="A310" s="150">
        <v>44287</v>
      </c>
      <c r="B310" s="148">
        <v>532.14</v>
      </c>
      <c r="C310" s="148">
        <v>624.63</v>
      </c>
      <c r="D310" s="148">
        <v>7.01</v>
      </c>
    </row>
    <row r="311" spans="1:4">
      <c r="A311" s="150">
        <v>44288</v>
      </c>
      <c r="B311" s="148">
        <v>533.16999999999996</v>
      </c>
      <c r="C311" s="148">
        <v>628.02</v>
      </c>
      <c r="D311" s="148">
        <v>7</v>
      </c>
    </row>
    <row r="312" spans="1:4">
      <c r="A312" s="150">
        <v>44291</v>
      </c>
      <c r="B312" s="148">
        <v>533.84</v>
      </c>
      <c r="C312" s="148">
        <v>626.73</v>
      </c>
      <c r="D312" s="148">
        <v>6.99</v>
      </c>
    </row>
    <row r="313" spans="1:4">
      <c r="A313" s="150">
        <v>44292</v>
      </c>
      <c r="B313" s="148">
        <v>535.11</v>
      </c>
      <c r="C313" s="148">
        <v>632.07000000000005</v>
      </c>
      <c r="D313" s="148">
        <v>7</v>
      </c>
    </row>
    <row r="314" spans="1:4">
      <c r="A314" s="150">
        <v>44293</v>
      </c>
      <c r="B314" s="148">
        <v>536.58000000000004</v>
      </c>
      <c r="C314" s="148">
        <v>637.66999999999996</v>
      </c>
      <c r="D314" s="148">
        <v>6.92</v>
      </c>
    </row>
    <row r="315" spans="1:4">
      <c r="A315" s="150">
        <v>44294</v>
      </c>
      <c r="B315" s="148">
        <v>537.36</v>
      </c>
      <c r="C315" s="148">
        <v>637.58000000000004</v>
      </c>
      <c r="D315" s="148">
        <v>6.97</v>
      </c>
    </row>
    <row r="316" spans="1:4">
      <c r="A316" s="150">
        <v>44295</v>
      </c>
      <c r="B316" s="148">
        <v>532.78</v>
      </c>
      <c r="C316" s="148">
        <v>633.58000000000004</v>
      </c>
      <c r="D316" s="148">
        <v>6.9</v>
      </c>
    </row>
    <row r="317" spans="1:4">
      <c r="A317" s="150">
        <v>44298</v>
      </c>
      <c r="B317" s="148">
        <v>528.1</v>
      </c>
      <c r="C317" s="148">
        <v>628.49</v>
      </c>
      <c r="D317" s="148">
        <v>6.83</v>
      </c>
    </row>
    <row r="318" spans="1:4">
      <c r="A318" s="150">
        <v>44299</v>
      </c>
      <c r="B318" s="148">
        <v>519.42999999999995</v>
      </c>
      <c r="C318" s="148">
        <v>617.91</v>
      </c>
      <c r="D318" s="148">
        <v>6.73</v>
      </c>
    </row>
    <row r="319" spans="1:4">
      <c r="A319" s="150">
        <v>44300</v>
      </c>
      <c r="B319" s="148">
        <v>519.34</v>
      </c>
      <c r="C319" s="148">
        <v>620.91999999999996</v>
      </c>
      <c r="D319" s="148">
        <v>6.86</v>
      </c>
    </row>
    <row r="320" spans="1:4">
      <c r="A320" s="150">
        <v>44301</v>
      </c>
      <c r="B320" s="148">
        <v>521.20000000000005</v>
      </c>
      <c r="C320" s="148">
        <v>624.29</v>
      </c>
      <c r="D320" s="148">
        <v>6.79</v>
      </c>
    </row>
    <row r="321" spans="1:4">
      <c r="A321" s="150">
        <v>44302</v>
      </c>
      <c r="B321" s="148">
        <v>522.20000000000005</v>
      </c>
      <c r="C321" s="148">
        <v>625.49</v>
      </c>
      <c r="D321" s="148">
        <v>6.89</v>
      </c>
    </row>
    <row r="322" spans="1:4">
      <c r="A322" s="150">
        <v>44305</v>
      </c>
      <c r="B322" s="148">
        <v>522.21</v>
      </c>
      <c r="C322" s="148">
        <v>628.69000000000005</v>
      </c>
      <c r="D322" s="148">
        <v>6.87</v>
      </c>
    </row>
    <row r="323" spans="1:4">
      <c r="A323" s="150">
        <v>44306</v>
      </c>
      <c r="B323" s="148">
        <v>521.89</v>
      </c>
      <c r="C323" s="148">
        <v>629.29</v>
      </c>
      <c r="D323" s="148">
        <v>6.85</v>
      </c>
    </row>
    <row r="324" spans="1:4">
      <c r="A324" s="150">
        <v>44307</v>
      </c>
      <c r="B324" s="148">
        <v>522.23</v>
      </c>
      <c r="C324" s="148">
        <v>626.94000000000005</v>
      </c>
      <c r="D324" s="148">
        <v>6.79</v>
      </c>
    </row>
    <row r="325" spans="1:4">
      <c r="A325" s="150">
        <v>44308</v>
      </c>
      <c r="B325" s="148">
        <v>522.24</v>
      </c>
      <c r="C325" s="148">
        <v>628.99</v>
      </c>
      <c r="D325" s="148">
        <v>6.86</v>
      </c>
    </row>
    <row r="326" spans="1:4">
      <c r="A326" s="150">
        <v>44309</v>
      </c>
      <c r="B326" s="148">
        <v>521.89</v>
      </c>
      <c r="C326" s="148">
        <v>629.24</v>
      </c>
      <c r="D326" s="148">
        <v>6.94</v>
      </c>
    </row>
    <row r="327" spans="1:4">
      <c r="A327" s="150">
        <v>44312</v>
      </c>
      <c r="B327" s="148">
        <v>520.46</v>
      </c>
      <c r="C327" s="148">
        <v>629.6</v>
      </c>
      <c r="D327" s="148">
        <v>6.95</v>
      </c>
    </row>
    <row r="328" spans="1:4">
      <c r="A328" s="150">
        <v>44313</v>
      </c>
      <c r="B328" s="148">
        <v>520.29</v>
      </c>
      <c r="C328" s="148">
        <v>627.78</v>
      </c>
      <c r="D328" s="148">
        <v>6.94</v>
      </c>
    </row>
    <row r="329" spans="1:4">
      <c r="A329" s="150">
        <v>44314</v>
      </c>
      <c r="B329" s="148">
        <v>519.80999999999995</v>
      </c>
      <c r="C329" s="148">
        <v>627.20000000000005</v>
      </c>
      <c r="D329" s="148">
        <v>6.95</v>
      </c>
    </row>
    <row r="330" spans="1:4">
      <c r="A330" s="150">
        <v>44315</v>
      </c>
      <c r="B330" s="148">
        <v>520.63</v>
      </c>
      <c r="C330" s="148">
        <v>630.95000000000005</v>
      </c>
      <c r="D330" s="148">
        <v>7.01</v>
      </c>
    </row>
    <row r="331" spans="1:4">
      <c r="A331" s="150">
        <v>44316</v>
      </c>
      <c r="B331" s="148">
        <v>520.69000000000005</v>
      </c>
      <c r="C331" s="148">
        <v>629.62</v>
      </c>
      <c r="D331" s="148">
        <v>6.95</v>
      </c>
    </row>
    <row r="332" spans="1:4">
      <c r="A332" s="150">
        <v>44319</v>
      </c>
      <c r="B332" s="148">
        <v>520.63</v>
      </c>
      <c r="C332" s="148">
        <v>627.41</v>
      </c>
      <c r="D332" s="148">
        <v>6.87</v>
      </c>
    </row>
    <row r="333" spans="1:4">
      <c r="A333" s="150">
        <v>44320</v>
      </c>
      <c r="B333" s="148">
        <v>520.88</v>
      </c>
      <c r="C333" s="148">
        <v>625.26</v>
      </c>
      <c r="D333" s="148">
        <v>6.93</v>
      </c>
    </row>
    <row r="334" spans="1:4">
      <c r="A334" s="150">
        <v>44321</v>
      </c>
      <c r="B334" s="148">
        <v>521.04</v>
      </c>
      <c r="C334" s="148">
        <v>625.46</v>
      </c>
      <c r="D334" s="148">
        <v>6.97</v>
      </c>
    </row>
    <row r="335" spans="1:4">
      <c r="A335" s="150">
        <v>44322</v>
      </c>
      <c r="B335" s="148">
        <v>521.45000000000005</v>
      </c>
      <c r="C335" s="148">
        <v>628.19000000000005</v>
      </c>
      <c r="D335" s="148">
        <v>6.99</v>
      </c>
    </row>
    <row r="336" spans="1:4">
      <c r="A336" s="150">
        <v>44323</v>
      </c>
      <c r="B336" s="148">
        <v>522.09</v>
      </c>
      <c r="C336" s="148">
        <v>630.67999999999995</v>
      </c>
      <c r="D336" s="148">
        <v>7.05</v>
      </c>
    </row>
    <row r="337" spans="1:4">
      <c r="A337" s="150">
        <v>44326</v>
      </c>
      <c r="B337" s="148">
        <v>522.37</v>
      </c>
      <c r="C337" s="148">
        <v>635.30999999999995</v>
      </c>
      <c r="D337" s="148">
        <v>7.06</v>
      </c>
    </row>
    <row r="338" spans="1:4">
      <c r="A338" s="150">
        <v>44327</v>
      </c>
      <c r="B338" s="148">
        <v>522.1</v>
      </c>
      <c r="C338" s="148">
        <v>635.08000000000004</v>
      </c>
      <c r="D338" s="148">
        <v>7.06</v>
      </c>
    </row>
    <row r="339" spans="1:4">
      <c r="A339" s="150">
        <v>44328</v>
      </c>
      <c r="B339" s="148">
        <v>522.27</v>
      </c>
      <c r="C339" s="148">
        <v>633.77</v>
      </c>
      <c r="D339" s="148">
        <v>7.03</v>
      </c>
    </row>
    <row r="340" spans="1:4">
      <c r="A340" s="150">
        <v>44329</v>
      </c>
      <c r="B340" s="148">
        <v>523.1</v>
      </c>
      <c r="C340" s="148">
        <v>631.16999999999996</v>
      </c>
      <c r="D340" s="148">
        <v>7.03</v>
      </c>
    </row>
    <row r="341" spans="1:4">
      <c r="A341" s="150">
        <v>44330</v>
      </c>
      <c r="B341" s="148">
        <v>522.48</v>
      </c>
      <c r="C341" s="148">
        <v>632.66999999999996</v>
      </c>
      <c r="D341" s="148">
        <v>7.06</v>
      </c>
    </row>
    <row r="342" spans="1:4">
      <c r="A342" s="150">
        <v>44333</v>
      </c>
      <c r="B342" s="148">
        <v>521.91</v>
      </c>
      <c r="C342" s="148">
        <v>634.42999999999995</v>
      </c>
      <c r="D342" s="148">
        <v>7.06</v>
      </c>
    </row>
    <row r="343" spans="1:4">
      <c r="A343" s="150">
        <v>44334</v>
      </c>
      <c r="B343" s="148">
        <v>521.54999999999995</v>
      </c>
      <c r="C343" s="148">
        <v>637.23</v>
      </c>
      <c r="D343" s="148">
        <v>7.08</v>
      </c>
    </row>
    <row r="344" spans="1:4">
      <c r="A344" s="150">
        <v>44335</v>
      </c>
      <c r="B344" s="148">
        <v>520.72</v>
      </c>
      <c r="C344" s="148">
        <v>635.85</v>
      </c>
      <c r="D344" s="148">
        <v>7.07</v>
      </c>
    </row>
    <row r="345" spans="1:4">
      <c r="A345" s="150">
        <v>44336</v>
      </c>
      <c r="B345" s="148">
        <v>520.74</v>
      </c>
      <c r="C345" s="148">
        <v>634.57000000000005</v>
      </c>
      <c r="D345" s="148">
        <v>7.07</v>
      </c>
    </row>
    <row r="346" spans="1:4">
      <c r="A346" s="150">
        <v>44337</v>
      </c>
      <c r="B346" s="148">
        <v>520.54</v>
      </c>
      <c r="C346" s="148">
        <v>636.46</v>
      </c>
      <c r="D346" s="148">
        <v>7.09</v>
      </c>
    </row>
    <row r="347" spans="1:4">
      <c r="A347" s="150">
        <v>44340</v>
      </c>
      <c r="B347" s="148">
        <v>520.58000000000004</v>
      </c>
      <c r="C347" s="148">
        <v>635.73</v>
      </c>
      <c r="D347" s="148">
        <v>7.07</v>
      </c>
    </row>
    <row r="348" spans="1:4">
      <c r="A348" s="150">
        <v>44341</v>
      </c>
      <c r="B348" s="148">
        <v>520.57000000000005</v>
      </c>
      <c r="C348" s="148">
        <v>638.01</v>
      </c>
      <c r="D348" s="148">
        <v>7.1</v>
      </c>
    </row>
    <row r="349" spans="1:4">
      <c r="A349" s="150">
        <v>44342</v>
      </c>
      <c r="B349" s="148">
        <v>520.67999999999995</v>
      </c>
      <c r="C349" s="148">
        <v>637.41999999999996</v>
      </c>
      <c r="D349" s="148">
        <v>7.08</v>
      </c>
    </row>
    <row r="350" spans="1:4">
      <c r="A350" s="150">
        <v>44343</v>
      </c>
      <c r="B350" s="148">
        <v>520.78</v>
      </c>
      <c r="C350" s="148">
        <v>635.04</v>
      </c>
      <c r="D350" s="148">
        <v>7.09</v>
      </c>
    </row>
    <row r="351" spans="1:4">
      <c r="A351" s="150">
        <v>44347</v>
      </c>
      <c r="B351" s="148">
        <v>520.61</v>
      </c>
      <c r="C351" s="148">
        <v>634.52</v>
      </c>
      <c r="D351" s="148">
        <v>7.09</v>
      </c>
    </row>
    <row r="352" spans="1:4">
      <c r="A352" s="150">
        <v>44348</v>
      </c>
      <c r="B352" s="148">
        <v>520.66999999999996</v>
      </c>
      <c r="C352" s="148">
        <v>636.73</v>
      </c>
      <c r="D352" s="148">
        <v>7.08</v>
      </c>
    </row>
    <row r="353" spans="1:4">
      <c r="A353" s="150">
        <v>44349</v>
      </c>
      <c r="B353" s="148">
        <v>520.66999999999996</v>
      </c>
      <c r="C353" s="148">
        <v>634.12</v>
      </c>
      <c r="D353" s="148">
        <v>7.08</v>
      </c>
    </row>
    <row r="354" spans="1:4">
      <c r="A354" s="150">
        <v>44350</v>
      </c>
      <c r="B354" s="148">
        <v>520.22</v>
      </c>
      <c r="C354" s="148">
        <v>634.55999999999995</v>
      </c>
      <c r="D354" s="148">
        <v>7.11</v>
      </c>
    </row>
    <row r="355" spans="1:4">
      <c r="A355" s="150">
        <v>44351</v>
      </c>
      <c r="B355" s="148">
        <v>520.04</v>
      </c>
      <c r="C355" s="148">
        <v>630.13</v>
      </c>
      <c r="D355" s="148">
        <v>7.1</v>
      </c>
    </row>
    <row r="356" spans="1:4">
      <c r="A356" s="150">
        <v>44354</v>
      </c>
      <c r="B356" s="148">
        <v>520.03</v>
      </c>
      <c r="C356" s="148">
        <v>632.29999999999995</v>
      </c>
      <c r="D356" s="148">
        <v>7.14</v>
      </c>
    </row>
    <row r="357" spans="1:4">
      <c r="A357" s="150">
        <v>44355</v>
      </c>
      <c r="B357" s="148">
        <v>519.83000000000004</v>
      </c>
      <c r="C357" s="148">
        <v>632.79</v>
      </c>
      <c r="D357" s="148">
        <v>7.15</v>
      </c>
    </row>
    <row r="358" spans="1:4">
      <c r="A358" s="150">
        <v>44356</v>
      </c>
      <c r="B358" s="148">
        <v>519.57000000000005</v>
      </c>
      <c r="C358" s="148">
        <v>633.29999999999995</v>
      </c>
      <c r="D358" s="148">
        <v>7.2</v>
      </c>
    </row>
    <row r="359" spans="1:4">
      <c r="A359" s="150">
        <v>44357</v>
      </c>
      <c r="B359" s="148">
        <v>519.28</v>
      </c>
      <c r="C359" s="148">
        <v>631.65</v>
      </c>
      <c r="D359" s="148">
        <v>7.19</v>
      </c>
    </row>
    <row r="360" spans="1:4">
      <c r="A360" s="150">
        <v>44358</v>
      </c>
      <c r="B360" s="148">
        <v>518.61</v>
      </c>
      <c r="C360" s="148">
        <v>630.16</v>
      </c>
      <c r="D360" s="148">
        <v>7.24</v>
      </c>
    </row>
    <row r="361" spans="1:4">
      <c r="A361" s="150">
        <v>44361</v>
      </c>
      <c r="B361" s="148">
        <v>516.99</v>
      </c>
      <c r="C361" s="148">
        <v>626.17999999999995</v>
      </c>
      <c r="D361" s="148">
        <v>7.15</v>
      </c>
    </row>
    <row r="362" spans="1:4">
      <c r="A362" s="150">
        <v>44362</v>
      </c>
      <c r="B362" s="148">
        <v>515.67999999999995</v>
      </c>
      <c r="C362" s="148">
        <v>625.16</v>
      </c>
      <c r="D362" s="148">
        <v>7.18</v>
      </c>
    </row>
    <row r="363" spans="1:4">
      <c r="A363" s="150">
        <v>44363</v>
      </c>
      <c r="B363" s="148">
        <v>514.87</v>
      </c>
      <c r="C363" s="148">
        <v>624.17999999999995</v>
      </c>
      <c r="D363" s="148">
        <v>7.16</v>
      </c>
    </row>
    <row r="364" spans="1:4">
      <c r="A364" s="150">
        <v>44364</v>
      </c>
      <c r="B364" s="148">
        <v>514.11</v>
      </c>
      <c r="C364" s="148">
        <v>614.36</v>
      </c>
      <c r="D364" s="148">
        <v>7.09</v>
      </c>
    </row>
    <row r="365" spans="1:4">
      <c r="A365" s="150">
        <v>44365</v>
      </c>
      <c r="B365" s="148">
        <v>513.73</v>
      </c>
      <c r="C365" s="148">
        <v>612.16</v>
      </c>
      <c r="D365" s="148">
        <v>7.12</v>
      </c>
    </row>
    <row r="366" spans="1:4">
      <c r="A366" s="150">
        <v>44368</v>
      </c>
      <c r="B366" s="148">
        <v>513.29</v>
      </c>
      <c r="C366" s="148">
        <v>610.71</v>
      </c>
      <c r="D366" s="148">
        <v>7.03</v>
      </c>
    </row>
    <row r="367" spans="1:4">
      <c r="A367" s="150">
        <v>44369</v>
      </c>
      <c r="B367" s="148">
        <v>513.07000000000005</v>
      </c>
      <c r="C367" s="148">
        <v>609.73</v>
      </c>
      <c r="D367" s="148">
        <v>7.01</v>
      </c>
    </row>
    <row r="368" spans="1:4">
      <c r="A368" s="150">
        <v>44370</v>
      </c>
      <c r="B368" s="148">
        <v>512.01</v>
      </c>
      <c r="C368" s="148">
        <v>611.34</v>
      </c>
      <c r="D368" s="148">
        <v>7.05</v>
      </c>
    </row>
    <row r="369" spans="1:4">
      <c r="A369" s="150">
        <v>44371</v>
      </c>
      <c r="B369" s="148">
        <v>507.9</v>
      </c>
      <c r="C369" s="148">
        <v>606.64</v>
      </c>
      <c r="D369" s="148">
        <v>7.03</v>
      </c>
    </row>
    <row r="370" spans="1:4">
      <c r="A370" s="150">
        <v>44372</v>
      </c>
      <c r="B370" s="148">
        <v>499.38</v>
      </c>
      <c r="C370" s="148">
        <v>596.36</v>
      </c>
      <c r="D370" s="148">
        <v>6.92</v>
      </c>
    </row>
    <row r="371" spans="1:4">
      <c r="A371" s="150">
        <v>44375</v>
      </c>
      <c r="B371" s="148">
        <v>496.83</v>
      </c>
      <c r="C371" s="148">
        <v>593.07000000000005</v>
      </c>
      <c r="D371" s="148">
        <v>6.89</v>
      </c>
    </row>
    <row r="372" spans="1:4">
      <c r="A372" s="150">
        <v>44376</v>
      </c>
      <c r="B372" s="148">
        <v>495.37</v>
      </c>
      <c r="C372" s="148">
        <v>589.89</v>
      </c>
      <c r="D372" s="148">
        <v>6.84</v>
      </c>
    </row>
    <row r="373" spans="1:4">
      <c r="A373" s="150">
        <v>44377</v>
      </c>
      <c r="B373" s="148">
        <v>495.86</v>
      </c>
      <c r="C373" s="148">
        <v>589.67999999999995</v>
      </c>
      <c r="D373" s="148">
        <v>6.78</v>
      </c>
    </row>
    <row r="374" spans="1:4">
      <c r="A374" s="150">
        <v>44378</v>
      </c>
      <c r="B374" s="149">
        <v>495.84</v>
      </c>
      <c r="C374" s="149">
        <v>587.62</v>
      </c>
      <c r="D374" s="149">
        <v>6.8</v>
      </c>
    </row>
    <row r="375" spans="1:4">
      <c r="A375" s="150">
        <v>44379</v>
      </c>
      <c r="B375" s="149">
        <v>495.49</v>
      </c>
      <c r="C375" s="149">
        <v>585.66999999999996</v>
      </c>
      <c r="D375" s="149">
        <v>6.72</v>
      </c>
    </row>
    <row r="376" spans="1:4">
      <c r="A376" s="150">
        <v>44383</v>
      </c>
      <c r="B376" s="149">
        <v>495.59</v>
      </c>
      <c r="C376" s="149">
        <v>586.67999999999995</v>
      </c>
      <c r="D376" s="149">
        <v>6.75</v>
      </c>
    </row>
    <row r="377" spans="1:4">
      <c r="A377" s="150">
        <v>44384</v>
      </c>
      <c r="B377" s="149">
        <v>495.21</v>
      </c>
      <c r="C377" s="149">
        <v>585.73</v>
      </c>
      <c r="D377" s="149">
        <v>6.67</v>
      </c>
    </row>
    <row r="378" spans="1:4">
      <c r="A378" s="150">
        <v>44385</v>
      </c>
      <c r="B378" s="149">
        <v>495.38</v>
      </c>
      <c r="C378" s="149">
        <v>586.08000000000004</v>
      </c>
      <c r="D378" s="149">
        <v>6.6</v>
      </c>
    </row>
    <row r="379" spans="1:4">
      <c r="A379" s="150">
        <v>44386</v>
      </c>
      <c r="B379" s="149">
        <v>495.77</v>
      </c>
      <c r="C379" s="149">
        <v>587.74</v>
      </c>
      <c r="D379" s="149">
        <v>6.67</v>
      </c>
    </row>
    <row r="380" spans="1:4">
      <c r="A380" s="150">
        <v>44389</v>
      </c>
      <c r="B380" s="149">
        <v>495.88</v>
      </c>
      <c r="C380" s="149">
        <v>587.72</v>
      </c>
      <c r="D380" s="149">
        <v>6.64</v>
      </c>
    </row>
    <row r="381" spans="1:4">
      <c r="A381" s="150">
        <v>44390</v>
      </c>
      <c r="B381" s="149">
        <v>496.16</v>
      </c>
      <c r="C381" s="149">
        <v>587.54999999999995</v>
      </c>
      <c r="D381" s="149">
        <v>6.7</v>
      </c>
    </row>
    <row r="382" spans="1:4">
      <c r="A382" s="150">
        <v>44391</v>
      </c>
      <c r="B382" s="149">
        <v>495.61</v>
      </c>
      <c r="C382" s="149">
        <v>584.57000000000005</v>
      </c>
      <c r="D382" s="149">
        <v>6.69</v>
      </c>
    </row>
    <row r="383" spans="1:4">
      <c r="A383" s="150">
        <v>44392</v>
      </c>
      <c r="B383" s="149">
        <v>495.44</v>
      </c>
      <c r="C383" s="149">
        <v>586.70000000000005</v>
      </c>
      <c r="D383" s="149">
        <v>6.69</v>
      </c>
    </row>
    <row r="384" spans="1:4">
      <c r="A384" s="150">
        <v>44393</v>
      </c>
      <c r="B384" s="149">
        <v>494.78</v>
      </c>
      <c r="C384" s="149">
        <v>584.78</v>
      </c>
      <c r="D384" s="149">
        <v>6.68</v>
      </c>
    </row>
    <row r="385" spans="1:4">
      <c r="A385" s="150">
        <v>44396</v>
      </c>
      <c r="B385" s="149">
        <v>492.91</v>
      </c>
      <c r="C385" s="149">
        <v>580.6</v>
      </c>
      <c r="D385" s="149">
        <v>6.61</v>
      </c>
    </row>
    <row r="386" spans="1:4">
      <c r="A386" s="150">
        <v>44397</v>
      </c>
      <c r="B386" s="149">
        <v>491.15</v>
      </c>
      <c r="C386" s="149">
        <v>579.51</v>
      </c>
      <c r="D386" s="149">
        <v>6.59</v>
      </c>
    </row>
    <row r="387" spans="1:4">
      <c r="A387" s="150">
        <v>44398</v>
      </c>
      <c r="B387" s="149">
        <v>487.57</v>
      </c>
      <c r="C387" s="149">
        <v>574.02</v>
      </c>
      <c r="D387" s="149">
        <v>6.56</v>
      </c>
    </row>
    <row r="388" spans="1:4">
      <c r="A388" s="150">
        <v>44399</v>
      </c>
      <c r="B388" s="149">
        <v>484.42</v>
      </c>
      <c r="C388" s="149">
        <v>571.37</v>
      </c>
      <c r="D388" s="149">
        <v>6.57</v>
      </c>
    </row>
    <row r="389" spans="1:4">
      <c r="A389" s="150">
        <v>44400</v>
      </c>
      <c r="B389" s="149">
        <v>483.42</v>
      </c>
      <c r="C389" s="149">
        <v>568.89</v>
      </c>
      <c r="D389" s="149">
        <v>6.57</v>
      </c>
    </row>
    <row r="390" spans="1:4">
      <c r="A390" s="150">
        <v>44403</v>
      </c>
      <c r="B390" s="149">
        <v>482.52</v>
      </c>
      <c r="C390" s="149">
        <v>569.28</v>
      </c>
      <c r="D390" s="149">
        <v>6.52</v>
      </c>
    </row>
    <row r="391" spans="1:4">
      <c r="A391" s="150">
        <v>44404</v>
      </c>
      <c r="B391" s="149">
        <v>482.28</v>
      </c>
      <c r="C391" s="149">
        <v>568.13</v>
      </c>
      <c r="D391" s="149">
        <v>6.53</v>
      </c>
    </row>
    <row r="392" spans="1:4">
      <c r="A392" s="150">
        <v>44405</v>
      </c>
      <c r="B392" s="149">
        <v>482.32</v>
      </c>
      <c r="C392" s="149">
        <v>570.01</v>
      </c>
      <c r="D392" s="149">
        <v>6.56</v>
      </c>
    </row>
    <row r="393" spans="1:4">
      <c r="A393" s="150">
        <v>44406</v>
      </c>
      <c r="B393" s="149">
        <v>484.36</v>
      </c>
      <c r="C393" s="149">
        <v>575.08000000000004</v>
      </c>
      <c r="D393" s="149">
        <v>6.62</v>
      </c>
    </row>
    <row r="394" spans="1:4">
      <c r="A394" s="150">
        <v>44407</v>
      </c>
      <c r="B394" s="149">
        <v>486.24</v>
      </c>
      <c r="C394" s="149">
        <v>578.33000000000004</v>
      </c>
      <c r="D394" s="149">
        <v>6.66</v>
      </c>
    </row>
    <row r="395" spans="1:4">
      <c r="A395" s="150">
        <v>44410</v>
      </c>
      <c r="B395" s="149">
        <v>488.19</v>
      </c>
      <c r="C395" s="149">
        <v>580.70000000000005</v>
      </c>
      <c r="D395" s="149">
        <v>6.69</v>
      </c>
    </row>
    <row r="396" spans="1:4">
      <c r="A396" s="150">
        <v>44411</v>
      </c>
      <c r="B396" s="149">
        <v>490.93</v>
      </c>
      <c r="C396" s="149">
        <v>583.32000000000005</v>
      </c>
      <c r="D396" s="149">
        <v>6.74</v>
      </c>
    </row>
    <row r="397" spans="1:4">
      <c r="A397" s="150">
        <v>44412</v>
      </c>
      <c r="B397" s="149">
        <v>492.3</v>
      </c>
      <c r="C397" s="149">
        <v>583.77</v>
      </c>
      <c r="D397" s="149">
        <v>6.76</v>
      </c>
    </row>
    <row r="398" spans="1:4">
      <c r="A398" s="150">
        <v>44413</v>
      </c>
      <c r="B398" s="149">
        <v>493.35</v>
      </c>
      <c r="C398" s="149">
        <v>583.78</v>
      </c>
      <c r="D398" s="149">
        <v>6.75</v>
      </c>
    </row>
    <row r="399" spans="1:4">
      <c r="A399" s="150">
        <v>44414</v>
      </c>
      <c r="B399" s="149">
        <v>492.62</v>
      </c>
      <c r="C399" s="149">
        <v>581.73</v>
      </c>
      <c r="D399" s="149">
        <v>6.73</v>
      </c>
    </row>
    <row r="400" spans="1:4">
      <c r="A400" s="150">
        <v>44417</v>
      </c>
      <c r="B400" s="149">
        <v>491.29</v>
      </c>
      <c r="C400" s="149">
        <v>577.80999999999995</v>
      </c>
      <c r="D400" s="149">
        <v>6.69</v>
      </c>
    </row>
    <row r="401" spans="1:4">
      <c r="A401" s="150">
        <v>44418</v>
      </c>
      <c r="B401" s="149">
        <v>490.64</v>
      </c>
      <c r="C401" s="149">
        <v>575.13</v>
      </c>
      <c r="D401" s="149">
        <v>6.67</v>
      </c>
    </row>
    <row r="402" spans="1:4">
      <c r="A402" s="150">
        <v>44419</v>
      </c>
      <c r="B402" s="149">
        <v>491.07</v>
      </c>
      <c r="C402" s="149">
        <v>575.09</v>
      </c>
      <c r="D402" s="149">
        <v>6.63</v>
      </c>
    </row>
    <row r="403" spans="1:4">
      <c r="A403" s="150">
        <v>44420</v>
      </c>
      <c r="B403" s="149">
        <v>491.75</v>
      </c>
      <c r="C403" s="149">
        <v>577.30999999999995</v>
      </c>
      <c r="D403" s="149">
        <v>6.69</v>
      </c>
    </row>
    <row r="404" spans="1:4">
      <c r="A404" s="150">
        <v>44421</v>
      </c>
      <c r="B404" s="149">
        <v>492.26</v>
      </c>
      <c r="C404" s="149">
        <v>578.30999999999995</v>
      </c>
      <c r="D404" s="149">
        <v>6.7</v>
      </c>
    </row>
    <row r="405" spans="1:4">
      <c r="A405" s="150">
        <v>44424</v>
      </c>
      <c r="B405" s="149">
        <v>492.52</v>
      </c>
      <c r="C405" s="149">
        <v>580.29</v>
      </c>
      <c r="D405" s="149">
        <v>6.71</v>
      </c>
    </row>
    <row r="406" spans="1:4">
      <c r="A406" s="150">
        <v>44425</v>
      </c>
      <c r="B406" s="149">
        <v>492.14</v>
      </c>
      <c r="C406" s="149">
        <v>579.29999999999995</v>
      </c>
      <c r="D406" s="149">
        <v>6.7</v>
      </c>
    </row>
    <row r="407" spans="1:4">
      <c r="A407" s="150">
        <v>44426</v>
      </c>
      <c r="B407" s="149">
        <v>491.08</v>
      </c>
      <c r="C407" s="149">
        <v>575.35</v>
      </c>
      <c r="D407" s="149">
        <v>6.68</v>
      </c>
    </row>
    <row r="408" spans="1:4">
      <c r="A408" s="150">
        <v>44427</v>
      </c>
      <c r="B408" s="149">
        <v>490.69</v>
      </c>
      <c r="C408" s="149">
        <v>573.86</v>
      </c>
      <c r="D408" s="149">
        <v>6.62</v>
      </c>
    </row>
    <row r="409" spans="1:4">
      <c r="A409" s="150">
        <v>44428</v>
      </c>
      <c r="B409" s="149">
        <v>490.11</v>
      </c>
      <c r="C409" s="149">
        <v>572.15</v>
      </c>
      <c r="D409" s="149">
        <v>6.58</v>
      </c>
    </row>
    <row r="410" spans="1:4">
      <c r="A410" s="150">
        <v>44431</v>
      </c>
      <c r="B410" s="149">
        <v>490.56</v>
      </c>
      <c r="C410" s="149">
        <v>575.17999999999995</v>
      </c>
      <c r="D410" s="149">
        <v>6.62</v>
      </c>
    </row>
    <row r="411" spans="1:4">
      <c r="A411" s="150">
        <v>44432</v>
      </c>
      <c r="B411" s="149">
        <v>490.98</v>
      </c>
      <c r="C411" s="149">
        <v>575.97</v>
      </c>
      <c r="D411" s="149">
        <v>6.64</v>
      </c>
    </row>
    <row r="412" spans="1:4">
      <c r="A412" s="150">
        <v>44433</v>
      </c>
      <c r="B412" s="149">
        <v>492.28</v>
      </c>
      <c r="C412" s="149">
        <v>578.42999999999995</v>
      </c>
      <c r="D412" s="149">
        <v>6.68</v>
      </c>
    </row>
    <row r="413" spans="1:4">
      <c r="A413" s="150">
        <v>44434</v>
      </c>
      <c r="B413" s="149">
        <v>493.06</v>
      </c>
      <c r="C413" s="149">
        <v>580.42999999999995</v>
      </c>
      <c r="D413" s="149">
        <v>6.66</v>
      </c>
    </row>
    <row r="414" spans="1:4">
      <c r="A414" s="150">
        <v>44435</v>
      </c>
      <c r="B414" s="149">
        <v>493.71</v>
      </c>
      <c r="C414" s="149">
        <v>580.45000000000005</v>
      </c>
      <c r="D414" s="149">
        <v>6.67</v>
      </c>
    </row>
    <row r="415" spans="1:4">
      <c r="A415" s="150">
        <v>44438</v>
      </c>
      <c r="B415" s="149">
        <v>493.49</v>
      </c>
      <c r="C415" s="149">
        <v>582.27</v>
      </c>
      <c r="D415" s="149">
        <v>6.7</v>
      </c>
    </row>
    <row r="416" spans="1:4">
      <c r="A416" s="150">
        <v>44439</v>
      </c>
      <c r="B416" s="149">
        <v>493.12</v>
      </c>
      <c r="C416" s="149">
        <v>583.11</v>
      </c>
      <c r="D416" s="149">
        <v>6.73</v>
      </c>
    </row>
    <row r="417" spans="1:4">
      <c r="A417" s="150">
        <v>44440</v>
      </c>
      <c r="B417" s="149">
        <v>493.6</v>
      </c>
      <c r="C417" s="149">
        <v>583.34</v>
      </c>
      <c r="D417" s="149">
        <v>6.75</v>
      </c>
    </row>
    <row r="418" spans="1:4">
      <c r="A418" s="150">
        <v>44441</v>
      </c>
      <c r="B418" s="149">
        <v>493.54</v>
      </c>
      <c r="C418" s="149">
        <v>584.89</v>
      </c>
      <c r="D418" s="149">
        <v>6.78</v>
      </c>
    </row>
    <row r="419" spans="1:4">
      <c r="A419" s="150">
        <v>44442</v>
      </c>
      <c r="B419" s="149">
        <v>493.65</v>
      </c>
      <c r="C419" s="149">
        <v>586.05999999999995</v>
      </c>
      <c r="D419" s="149">
        <v>6.78</v>
      </c>
    </row>
    <row r="420" spans="1:4">
      <c r="A420" s="150">
        <v>44445</v>
      </c>
      <c r="B420" s="149">
        <v>493.48</v>
      </c>
      <c r="C420" s="149">
        <v>585.27</v>
      </c>
      <c r="D420" s="149">
        <v>6.76</v>
      </c>
    </row>
    <row r="421" spans="1:4">
      <c r="A421" s="150">
        <v>44446</v>
      </c>
      <c r="B421" s="149">
        <v>493.65</v>
      </c>
      <c r="C421" s="149">
        <v>585.86</v>
      </c>
      <c r="D421" s="149">
        <v>6.74</v>
      </c>
    </row>
    <row r="422" spans="1:4">
      <c r="A422" s="150">
        <v>44447</v>
      </c>
      <c r="B422" s="149">
        <v>493.66</v>
      </c>
      <c r="C422" s="149">
        <v>583.21</v>
      </c>
      <c r="D422" s="149">
        <v>6.72</v>
      </c>
    </row>
    <row r="423" spans="1:4">
      <c r="A423" s="150">
        <v>44448</v>
      </c>
      <c r="B423" s="149">
        <v>493.17</v>
      </c>
      <c r="C423" s="149">
        <v>583.52</v>
      </c>
      <c r="D423" s="149">
        <v>6.75</v>
      </c>
    </row>
    <row r="424" spans="1:4">
      <c r="A424" s="150">
        <v>44449</v>
      </c>
      <c r="B424" s="149">
        <v>492.85</v>
      </c>
      <c r="C424" s="149">
        <v>583.39</v>
      </c>
      <c r="D424" s="149">
        <v>6.77</v>
      </c>
    </row>
    <row r="425" spans="1:4">
      <c r="A425" s="150">
        <v>44452</v>
      </c>
      <c r="B425" s="149">
        <v>491.88</v>
      </c>
      <c r="C425" s="149">
        <v>579.98</v>
      </c>
      <c r="D425" s="149">
        <v>6.74</v>
      </c>
    </row>
    <row r="426" spans="1:4">
      <c r="A426" s="150">
        <v>44453</v>
      </c>
      <c r="B426" s="149">
        <v>490.19</v>
      </c>
      <c r="C426" s="149">
        <v>579.16</v>
      </c>
      <c r="D426" s="149">
        <v>6.72</v>
      </c>
    </row>
    <row r="427" spans="1:4">
      <c r="A427" s="150">
        <v>44454</v>
      </c>
      <c r="B427" s="149">
        <v>487</v>
      </c>
      <c r="C427" s="149">
        <v>575.78</v>
      </c>
      <c r="D427" s="149">
        <v>6.71</v>
      </c>
    </row>
    <row r="428" spans="1:4">
      <c r="A428" s="150">
        <v>44455</v>
      </c>
      <c r="B428" s="149">
        <v>486.37</v>
      </c>
      <c r="C428" s="149">
        <v>572.46</v>
      </c>
      <c r="D428" s="149">
        <v>6.72</v>
      </c>
    </row>
    <row r="429" spans="1:4">
      <c r="A429" s="150">
        <v>44456</v>
      </c>
      <c r="B429" s="149">
        <v>484.93</v>
      </c>
      <c r="C429" s="149">
        <v>571.39</v>
      </c>
      <c r="D429" s="149">
        <v>6.68</v>
      </c>
    </row>
    <row r="430" spans="1:4">
      <c r="A430" s="150">
        <v>44461</v>
      </c>
      <c r="B430" s="149">
        <v>484.23</v>
      </c>
      <c r="C430" s="149">
        <v>567.95000000000005</v>
      </c>
      <c r="D430" s="149">
        <v>6.65</v>
      </c>
    </row>
    <row r="431" spans="1:4">
      <c r="A431" s="150">
        <v>44462</v>
      </c>
      <c r="B431" s="149">
        <v>483.75</v>
      </c>
      <c r="C431" s="149">
        <v>567.04999999999995</v>
      </c>
      <c r="D431" s="149">
        <v>6.66</v>
      </c>
    </row>
    <row r="432" spans="1:4">
      <c r="A432" s="150">
        <v>44463</v>
      </c>
      <c r="B432" s="149">
        <v>482.24</v>
      </c>
      <c r="C432" s="149">
        <v>565.80999999999995</v>
      </c>
      <c r="D432" s="149">
        <v>6.61</v>
      </c>
    </row>
    <row r="433" spans="1:4">
      <c r="A433" s="150">
        <v>44464</v>
      </c>
      <c r="B433" s="149">
        <v>480.82</v>
      </c>
      <c r="C433" s="149">
        <v>564.15</v>
      </c>
      <c r="D433" s="149">
        <v>6.6</v>
      </c>
    </row>
    <row r="434" spans="1:4">
      <c r="A434" s="150">
        <v>44466</v>
      </c>
      <c r="B434" s="149">
        <v>481.29</v>
      </c>
      <c r="C434" s="149">
        <v>562.91999999999996</v>
      </c>
      <c r="D434" s="149">
        <v>6.63</v>
      </c>
    </row>
    <row r="435" spans="1:4">
      <c r="A435" s="150">
        <v>44467</v>
      </c>
      <c r="B435" s="149">
        <v>482.61</v>
      </c>
      <c r="C435" s="149">
        <v>563.54</v>
      </c>
      <c r="D435" s="149">
        <v>6.64</v>
      </c>
    </row>
    <row r="436" spans="1:4">
      <c r="A436" s="150">
        <v>44468</v>
      </c>
      <c r="B436" s="149">
        <v>483.49</v>
      </c>
      <c r="C436" s="149">
        <v>563.99</v>
      </c>
      <c r="D436" s="149">
        <v>6.65</v>
      </c>
    </row>
    <row r="437" spans="1:4">
      <c r="A437" s="150">
        <v>44469</v>
      </c>
      <c r="B437" s="149">
        <v>484.2</v>
      </c>
      <c r="C437" s="149">
        <v>561.42999999999995</v>
      </c>
      <c r="D437" s="149">
        <v>6.66</v>
      </c>
    </row>
    <row r="438" spans="1:4">
      <c r="A438" s="150">
        <v>44470</v>
      </c>
      <c r="B438" s="149">
        <v>485.32</v>
      </c>
      <c r="C438" s="149">
        <v>561.95000000000005</v>
      </c>
      <c r="D438" s="149">
        <v>6.64</v>
      </c>
    </row>
    <row r="439" spans="1:4">
      <c r="A439" s="150">
        <v>44473</v>
      </c>
      <c r="B439" s="149">
        <v>485.24</v>
      </c>
      <c r="C439" s="149">
        <v>563.27</v>
      </c>
      <c r="D439" s="149">
        <v>6.65</v>
      </c>
    </row>
    <row r="440" spans="1:4">
      <c r="A440" s="150">
        <v>44474</v>
      </c>
      <c r="B440" s="149">
        <v>484.67</v>
      </c>
      <c r="C440" s="149">
        <v>562.27</v>
      </c>
      <c r="D440" s="149">
        <v>6.67</v>
      </c>
    </row>
    <row r="441" spans="1:4">
      <c r="A441" s="150">
        <v>44475</v>
      </c>
      <c r="B441" s="149">
        <v>483.01</v>
      </c>
      <c r="C441" s="149">
        <v>557.44000000000005</v>
      </c>
      <c r="D441" s="149">
        <v>6.64</v>
      </c>
    </row>
    <row r="442" spans="1:4">
      <c r="A442" s="150">
        <v>44476</v>
      </c>
      <c r="B442" s="149">
        <v>480.87</v>
      </c>
      <c r="C442" s="149">
        <v>555.84</v>
      </c>
      <c r="D442" s="149">
        <v>6.66</v>
      </c>
    </row>
    <row r="443" spans="1:4">
      <c r="A443" s="150">
        <v>44477</v>
      </c>
      <c r="B443" s="149">
        <v>479.3</v>
      </c>
      <c r="C443" s="149">
        <v>554.41</v>
      </c>
      <c r="D443" s="149">
        <v>6.65</v>
      </c>
    </row>
    <row r="444" spans="1:4">
      <c r="A444" s="150">
        <v>44480</v>
      </c>
      <c r="B444" s="149">
        <v>478.71</v>
      </c>
      <c r="C444" s="149">
        <v>553.20000000000005</v>
      </c>
      <c r="D444" s="149">
        <v>6.68</v>
      </c>
    </row>
    <row r="445" spans="1:4">
      <c r="A445" s="150">
        <v>44481</v>
      </c>
      <c r="B445" s="149">
        <v>478.78</v>
      </c>
      <c r="C445" s="149">
        <v>553.37</v>
      </c>
      <c r="D445" s="149">
        <v>6.66</v>
      </c>
    </row>
    <row r="446" spans="1:4">
      <c r="A446" s="150">
        <v>44482</v>
      </c>
      <c r="B446" s="149">
        <v>479.18</v>
      </c>
      <c r="C446" s="149">
        <v>553.88</v>
      </c>
      <c r="D446" s="149">
        <v>6.68</v>
      </c>
    </row>
    <row r="447" spans="1:4">
      <c r="A447" s="150">
        <v>44483</v>
      </c>
      <c r="B447" s="149">
        <v>478.76</v>
      </c>
      <c r="C447" s="149">
        <v>555.89</v>
      </c>
      <c r="D447" s="149">
        <v>6.69</v>
      </c>
    </row>
    <row r="448" spans="1:4">
      <c r="A448" s="150">
        <v>44484</v>
      </c>
      <c r="B448" s="149">
        <v>478.42</v>
      </c>
      <c r="C448" s="149">
        <v>555.05999999999995</v>
      </c>
      <c r="D448" s="149">
        <v>6.72</v>
      </c>
    </row>
    <row r="449" spans="1:4">
      <c r="A449" s="150">
        <v>44487</v>
      </c>
      <c r="B449" s="149">
        <v>478.27</v>
      </c>
      <c r="C449" s="149">
        <v>553.88</v>
      </c>
      <c r="D449" s="149">
        <v>6.71</v>
      </c>
    </row>
    <row r="450" spans="1:4">
      <c r="A450" s="150">
        <v>44488</v>
      </c>
      <c r="B450" s="149">
        <v>477.34</v>
      </c>
      <c r="C450" s="149">
        <v>556.82000000000005</v>
      </c>
      <c r="D450" s="149">
        <v>6.74</v>
      </c>
    </row>
    <row r="451" spans="1:4">
      <c r="A451" s="150">
        <v>44489</v>
      </c>
      <c r="B451" s="149">
        <v>476.55</v>
      </c>
      <c r="C451" s="149">
        <v>553.94000000000005</v>
      </c>
      <c r="D451" s="149">
        <v>6.71</v>
      </c>
    </row>
    <row r="452" spans="1:4">
      <c r="A452" s="150">
        <v>44490</v>
      </c>
      <c r="B452" s="149">
        <v>476.47</v>
      </c>
      <c r="C452" s="149">
        <v>554.61</v>
      </c>
      <c r="D452" s="149">
        <v>6.7</v>
      </c>
    </row>
    <row r="453" spans="1:4">
      <c r="A453" s="150">
        <v>44491</v>
      </c>
      <c r="B453" s="149">
        <v>476.48</v>
      </c>
      <c r="C453" s="149">
        <v>554.77</v>
      </c>
      <c r="D453" s="149">
        <v>6.75</v>
      </c>
    </row>
    <row r="454" spans="1:4">
      <c r="A454" s="150">
        <v>44494</v>
      </c>
      <c r="B454" s="149">
        <v>476.95</v>
      </c>
      <c r="C454" s="149">
        <v>554.5</v>
      </c>
      <c r="D454" s="149">
        <v>6.8</v>
      </c>
    </row>
    <row r="455" spans="1:4">
      <c r="A455" s="150">
        <v>44495</v>
      </c>
      <c r="B455" s="149">
        <v>476.94</v>
      </c>
      <c r="C455" s="149">
        <v>554.01</v>
      </c>
      <c r="D455" s="149">
        <v>6.88</v>
      </c>
    </row>
    <row r="456" spans="1:4">
      <c r="A456" s="150">
        <v>44496</v>
      </c>
      <c r="B456" s="149">
        <v>477.31</v>
      </c>
      <c r="C456" s="149">
        <v>553.35</v>
      </c>
      <c r="D456" s="149">
        <v>6.78</v>
      </c>
    </row>
    <row r="457" spans="1:4">
      <c r="A457" s="150">
        <v>44497</v>
      </c>
      <c r="B457" s="149">
        <v>477.79</v>
      </c>
      <c r="C457" s="149">
        <v>553.9</v>
      </c>
      <c r="D457" s="149">
        <v>6.79</v>
      </c>
    </row>
    <row r="458" spans="1:4">
      <c r="A458" s="150">
        <v>44498</v>
      </c>
      <c r="B458" s="149">
        <v>477.8</v>
      </c>
      <c r="C458" s="149">
        <v>556.73</v>
      </c>
      <c r="D458" s="149">
        <v>6.77</v>
      </c>
    </row>
    <row r="459" spans="1:4">
      <c r="A459" s="150">
        <v>44501</v>
      </c>
      <c r="B459" s="149">
        <v>477.45</v>
      </c>
      <c r="C459" s="149">
        <v>552.16999999999996</v>
      </c>
      <c r="D459" s="149">
        <v>6.74</v>
      </c>
    </row>
    <row r="460" spans="1:4">
      <c r="A460" s="150">
        <v>44502</v>
      </c>
      <c r="B460" s="149">
        <v>477.21</v>
      </c>
      <c r="C460" s="149">
        <v>553.41999999999996</v>
      </c>
      <c r="D460" s="149">
        <v>6.64</v>
      </c>
    </row>
    <row r="461" spans="1:4">
      <c r="A461" s="150">
        <v>44503</v>
      </c>
      <c r="B461" s="149">
        <v>476.85</v>
      </c>
      <c r="C461" s="149">
        <v>552.62</v>
      </c>
      <c r="D461" s="149">
        <v>6.64</v>
      </c>
    </row>
    <row r="462" spans="1:4">
      <c r="A462" s="150">
        <v>44504</v>
      </c>
      <c r="B462" s="149">
        <v>476.22</v>
      </c>
      <c r="C462" s="149">
        <v>550.08000000000004</v>
      </c>
      <c r="D462" s="149">
        <v>6.65</v>
      </c>
    </row>
    <row r="463" spans="1:4">
      <c r="A463" s="150">
        <v>44505</v>
      </c>
      <c r="B463" s="149">
        <v>475.91</v>
      </c>
      <c r="C463" s="149">
        <v>549.25</v>
      </c>
      <c r="D463" s="149">
        <v>6.64</v>
      </c>
    </row>
    <row r="464" spans="1:4">
      <c r="A464" s="150">
        <v>44508</v>
      </c>
      <c r="B464" s="149">
        <v>475.92</v>
      </c>
      <c r="C464" s="149">
        <v>550.12</v>
      </c>
      <c r="D464" s="149">
        <v>6.67</v>
      </c>
    </row>
    <row r="465" spans="1:4">
      <c r="A465" s="150">
        <v>44509</v>
      </c>
      <c r="B465" s="149">
        <v>475.76</v>
      </c>
      <c r="C465" s="149">
        <v>551.64</v>
      </c>
      <c r="D465" s="149">
        <v>6.7</v>
      </c>
    </row>
    <row r="466" spans="1:4">
      <c r="A466" s="150">
        <v>44510</v>
      </c>
      <c r="B466" s="149">
        <v>475.68</v>
      </c>
      <c r="C466" s="149">
        <v>550.74</v>
      </c>
      <c r="D466" s="149">
        <v>6.73</v>
      </c>
    </row>
    <row r="467" spans="1:4">
      <c r="A467" s="150">
        <v>44511</v>
      </c>
      <c r="B467" s="149">
        <v>475.57</v>
      </c>
      <c r="C467" s="149">
        <v>545.15</v>
      </c>
      <c r="D467" s="149">
        <v>6.7</v>
      </c>
    </row>
    <row r="468" spans="1:4">
      <c r="A468" s="150">
        <v>44512</v>
      </c>
      <c r="B468" s="149">
        <v>475.19</v>
      </c>
      <c r="C468" s="149">
        <v>543.66</v>
      </c>
      <c r="D468" s="149">
        <v>6.59</v>
      </c>
    </row>
    <row r="469" spans="1:4">
      <c r="A469" s="150">
        <v>44515</v>
      </c>
      <c r="B469" s="149">
        <v>475.65</v>
      </c>
      <c r="C469" s="149">
        <v>544.52</v>
      </c>
      <c r="D469" s="149">
        <v>6.57</v>
      </c>
    </row>
    <row r="470" spans="1:4">
      <c r="A470" s="150">
        <v>44516</v>
      </c>
      <c r="B470" s="149">
        <v>475.32</v>
      </c>
      <c r="C470" s="149">
        <v>539.91999999999996</v>
      </c>
      <c r="D470" s="149">
        <v>6.55</v>
      </c>
    </row>
    <row r="471" spans="1:4">
      <c r="A471" s="150">
        <v>44517</v>
      </c>
      <c r="B471" s="149">
        <v>475.99</v>
      </c>
      <c r="C471" s="149">
        <v>538.44000000000005</v>
      </c>
      <c r="D471" s="149">
        <v>6.54</v>
      </c>
    </row>
    <row r="472" spans="1:4">
      <c r="A472" s="150">
        <v>44518</v>
      </c>
      <c r="B472" s="149">
        <v>476.24</v>
      </c>
      <c r="C472" s="149">
        <v>539.63</v>
      </c>
      <c r="D472" s="149">
        <v>6.54</v>
      </c>
    </row>
    <row r="473" spans="1:4">
      <c r="A473" s="150">
        <v>44519</v>
      </c>
      <c r="B473" s="149">
        <v>476.28</v>
      </c>
      <c r="C473" s="149">
        <v>538.20000000000005</v>
      </c>
      <c r="D473" s="149">
        <v>6.5</v>
      </c>
    </row>
    <row r="474" spans="1:4">
      <c r="A474" s="150">
        <v>44522</v>
      </c>
      <c r="B474" s="149">
        <v>476.52</v>
      </c>
      <c r="C474" s="149">
        <v>537.47</v>
      </c>
      <c r="D474" s="149">
        <v>6.43</v>
      </c>
    </row>
    <row r="475" spans="1:4">
      <c r="A475" s="150">
        <v>44523</v>
      </c>
      <c r="B475" s="149">
        <v>477.15</v>
      </c>
      <c r="C475" s="149">
        <v>537.17999999999995</v>
      </c>
      <c r="D475" s="149">
        <v>6.37</v>
      </c>
    </row>
    <row r="476" spans="1:4">
      <c r="A476" s="150">
        <v>44524</v>
      </c>
      <c r="B476" s="149">
        <v>478.11</v>
      </c>
      <c r="C476" s="149">
        <v>535.72</v>
      </c>
      <c r="D476" s="149">
        <v>6.4</v>
      </c>
    </row>
    <row r="477" spans="1:4">
      <c r="A477" s="150">
        <v>44525</v>
      </c>
      <c r="B477" s="149">
        <v>480.22</v>
      </c>
      <c r="C477" s="149">
        <v>538.95000000000005</v>
      </c>
      <c r="D477" s="149">
        <v>6.44</v>
      </c>
    </row>
    <row r="478" spans="1:4">
      <c r="A478" s="150">
        <v>44526</v>
      </c>
      <c r="B478" s="149">
        <v>483.07</v>
      </c>
      <c r="C478" s="149">
        <v>544.17999999999995</v>
      </c>
      <c r="D478" s="149">
        <v>6.38</v>
      </c>
    </row>
    <row r="479" spans="1:4">
      <c r="A479" s="150">
        <v>44529</v>
      </c>
      <c r="B479" s="149">
        <v>485.86</v>
      </c>
      <c r="C479" s="149">
        <v>548.34</v>
      </c>
      <c r="D479" s="149">
        <v>6.48</v>
      </c>
    </row>
    <row r="480" spans="1:4">
      <c r="A480" s="150">
        <v>44530</v>
      </c>
      <c r="B480" s="149">
        <v>486.28</v>
      </c>
      <c r="C480" s="149">
        <v>552.46</v>
      </c>
      <c r="D480" s="149">
        <v>6.5</v>
      </c>
    </row>
    <row r="481" spans="1:4">
      <c r="A481" s="150">
        <v>44531</v>
      </c>
      <c r="B481" s="149">
        <v>487.98</v>
      </c>
      <c r="C481" s="149">
        <v>552.69000000000005</v>
      </c>
      <c r="D481" s="149">
        <v>6.6</v>
      </c>
    </row>
    <row r="482" spans="1:4">
      <c r="A482" s="150">
        <v>44532</v>
      </c>
      <c r="B482" s="149">
        <v>488.5</v>
      </c>
      <c r="C482" s="149">
        <v>553.13</v>
      </c>
      <c r="D482" s="149">
        <v>6.61</v>
      </c>
    </row>
    <row r="483" spans="1:4">
      <c r="A483" s="150">
        <v>44533</v>
      </c>
      <c r="B483" s="149">
        <v>489.99</v>
      </c>
      <c r="C483" s="149">
        <v>553.44000000000005</v>
      </c>
      <c r="D483" s="149">
        <v>6.65</v>
      </c>
    </row>
    <row r="484" spans="1:4">
      <c r="A484" s="150">
        <v>44536</v>
      </c>
      <c r="B484" s="149">
        <v>491.03</v>
      </c>
      <c r="C484" s="149">
        <v>554.77</v>
      </c>
      <c r="D484" s="149">
        <v>6.66</v>
      </c>
    </row>
    <row r="485" spans="1:4">
      <c r="A485" s="150">
        <v>44537</v>
      </c>
      <c r="B485" s="149">
        <v>492.41</v>
      </c>
      <c r="C485" s="149">
        <v>555.14</v>
      </c>
      <c r="D485" s="149">
        <v>6.62</v>
      </c>
    </row>
    <row r="486" spans="1:4">
      <c r="A486" s="150">
        <v>44538</v>
      </c>
      <c r="B486" s="149">
        <v>493.81</v>
      </c>
      <c r="C486" s="149">
        <v>557.22</v>
      </c>
      <c r="D486" s="149">
        <v>6.7</v>
      </c>
    </row>
    <row r="487" spans="1:4">
      <c r="A487" s="150">
        <v>44539</v>
      </c>
      <c r="B487" s="149">
        <v>495.24</v>
      </c>
      <c r="C487" s="149">
        <v>560.55999999999995</v>
      </c>
      <c r="D487" s="149">
        <v>6.72</v>
      </c>
    </row>
    <row r="488" spans="1:4">
      <c r="A488" s="150">
        <v>44540</v>
      </c>
      <c r="B488" s="149">
        <v>495.32</v>
      </c>
      <c r="C488" s="149">
        <v>558.82000000000005</v>
      </c>
      <c r="D488" s="149">
        <v>6.74</v>
      </c>
    </row>
    <row r="489" spans="1:4">
      <c r="A489" s="150">
        <v>44543</v>
      </c>
      <c r="B489" s="149">
        <v>494.67</v>
      </c>
      <c r="C489" s="149">
        <v>557.44000000000005</v>
      </c>
      <c r="D489" s="149">
        <v>6.74</v>
      </c>
    </row>
    <row r="490" spans="1:4">
      <c r="A490" s="150">
        <v>44544</v>
      </c>
      <c r="B490" s="149">
        <v>488.45</v>
      </c>
      <c r="C490" s="149">
        <v>552</v>
      </c>
      <c r="D490" s="149">
        <v>6.64</v>
      </c>
    </row>
    <row r="491" spans="1:4">
      <c r="A491" s="150">
        <v>44545</v>
      </c>
      <c r="B491" s="149">
        <v>482.02</v>
      </c>
      <c r="C491" s="149">
        <v>543.28</v>
      </c>
      <c r="D491" s="149">
        <v>6.53</v>
      </c>
    </row>
    <row r="492" spans="1:4">
      <c r="A492" s="150">
        <v>44546</v>
      </c>
      <c r="B492" s="149">
        <v>480.02</v>
      </c>
      <c r="C492" s="149">
        <v>543.04999999999995</v>
      </c>
      <c r="D492" s="149">
        <v>6.53</v>
      </c>
    </row>
    <row r="493" spans="1:4">
      <c r="A493" s="150">
        <v>44547</v>
      </c>
      <c r="B493" s="149">
        <v>481.19</v>
      </c>
      <c r="C493" s="149">
        <v>545.19000000000005</v>
      </c>
      <c r="D493" s="149">
        <v>6.53</v>
      </c>
    </row>
    <row r="494" spans="1:4">
      <c r="A494" s="150">
        <v>44550</v>
      </c>
      <c r="B494" s="149">
        <v>480.61</v>
      </c>
      <c r="C494" s="149">
        <v>541.02</v>
      </c>
      <c r="D494" s="149">
        <v>6.47</v>
      </c>
    </row>
    <row r="495" spans="1:4">
      <c r="A495" s="150">
        <v>44551</v>
      </c>
      <c r="B495" s="149">
        <v>481.11</v>
      </c>
      <c r="C495" s="149">
        <v>543.37</v>
      </c>
      <c r="D495" s="149">
        <v>6.51</v>
      </c>
    </row>
    <row r="496" spans="1:4">
      <c r="A496" s="150">
        <v>44552</v>
      </c>
      <c r="B496" s="149">
        <v>479.14</v>
      </c>
      <c r="C496" s="149">
        <v>540.61</v>
      </c>
      <c r="D496" s="149">
        <v>6.49</v>
      </c>
    </row>
    <row r="497" spans="1:4">
      <c r="A497" s="150">
        <v>44553</v>
      </c>
      <c r="B497" s="149">
        <v>478.22</v>
      </c>
      <c r="C497" s="149">
        <v>541.35</v>
      </c>
      <c r="D497" s="149">
        <v>6.52</v>
      </c>
    </row>
    <row r="498" spans="1:4">
      <c r="A498" s="150">
        <v>44554</v>
      </c>
      <c r="B498" s="149">
        <v>477.97</v>
      </c>
      <c r="C498" s="149">
        <v>542.07000000000005</v>
      </c>
      <c r="D498" s="149">
        <v>6.51</v>
      </c>
    </row>
    <row r="499" spans="1:4">
      <c r="A499" s="150">
        <v>44557</v>
      </c>
      <c r="B499" s="149">
        <v>478.48</v>
      </c>
      <c r="C499" s="149">
        <v>541.11</v>
      </c>
      <c r="D499" s="149">
        <v>6.51</v>
      </c>
    </row>
    <row r="500" spans="1:4">
      <c r="A500" s="150">
        <v>44558</v>
      </c>
      <c r="B500" s="149">
        <v>478.12</v>
      </c>
      <c r="C500" s="149">
        <v>541.80999999999995</v>
      </c>
      <c r="D500" s="149">
        <v>6.49</v>
      </c>
    </row>
    <row r="501" spans="1:4">
      <c r="A501" s="150">
        <v>44559</v>
      </c>
      <c r="B501" s="149">
        <v>478.64</v>
      </c>
      <c r="C501" s="149">
        <v>539.91</v>
      </c>
      <c r="D501" s="149">
        <v>6.5</v>
      </c>
    </row>
    <row r="502" spans="1:4">
      <c r="A502" s="150">
        <v>44560</v>
      </c>
      <c r="B502" s="149">
        <v>480.14</v>
      </c>
      <c r="C502" s="149">
        <v>542.61</v>
      </c>
      <c r="D502" s="149">
        <v>6.42</v>
      </c>
    </row>
    <row r="503" spans="1:4">
      <c r="A503" s="150">
        <v>44564</v>
      </c>
      <c r="B503" s="149">
        <v>481.59</v>
      </c>
      <c r="C503" s="149">
        <v>546.79999999999995</v>
      </c>
      <c r="D503" s="149">
        <v>6.48</v>
      </c>
    </row>
    <row r="504" spans="1:4">
      <c r="A504" s="150">
        <v>44565</v>
      </c>
      <c r="B504" s="149">
        <v>482.19</v>
      </c>
      <c r="C504" s="149">
        <v>544.91999999999996</v>
      </c>
      <c r="D504" s="149">
        <v>6.44</v>
      </c>
    </row>
    <row r="505" spans="1:4">
      <c r="A505" s="150">
        <v>44566</v>
      </c>
      <c r="B505" s="149">
        <v>482.55</v>
      </c>
      <c r="C505" s="149">
        <v>545.52</v>
      </c>
      <c r="D505" s="149">
        <v>6.37</v>
      </c>
    </row>
    <row r="506" spans="1:4">
      <c r="A506" s="150">
        <v>44568</v>
      </c>
      <c r="B506" s="149">
        <v>482.79</v>
      </c>
      <c r="C506" s="149">
        <v>546.28</v>
      </c>
      <c r="D506" s="149">
        <v>6.38</v>
      </c>
    </row>
    <row r="507" spans="1:4">
      <c r="A507" s="150">
        <v>44571</v>
      </c>
      <c r="B507" s="149">
        <v>482.96</v>
      </c>
      <c r="C507" s="149">
        <v>546.9</v>
      </c>
      <c r="D507" s="149">
        <v>6.44</v>
      </c>
    </row>
    <row r="508" spans="1:4">
      <c r="A508" s="150">
        <v>44572</v>
      </c>
      <c r="B508" s="149">
        <v>482.32</v>
      </c>
      <c r="C508" s="149">
        <v>546.61</v>
      </c>
      <c r="D508" s="149">
        <v>6.44</v>
      </c>
    </row>
    <row r="509" spans="1:4">
      <c r="A509" s="150">
        <v>44573</v>
      </c>
      <c r="B509" s="149">
        <v>481.49</v>
      </c>
      <c r="C509" s="149">
        <v>547.21</v>
      </c>
      <c r="D509" s="149">
        <v>6.47</v>
      </c>
    </row>
    <row r="510" spans="1:4">
      <c r="A510" s="150">
        <v>44574</v>
      </c>
      <c r="B510" s="149">
        <v>480.83</v>
      </c>
      <c r="C510" s="149">
        <v>551.46</v>
      </c>
      <c r="D510" s="149">
        <v>6.44</v>
      </c>
    </row>
    <row r="511" spans="1:4">
      <c r="A511" s="150">
        <v>44575</v>
      </c>
      <c r="B511" s="149">
        <v>480.88</v>
      </c>
      <c r="C511" s="149">
        <v>550.94000000000005</v>
      </c>
      <c r="D511" s="149">
        <v>6.32</v>
      </c>
    </row>
    <row r="512" spans="1:4">
      <c r="A512" s="150">
        <v>44578</v>
      </c>
      <c r="B512" s="149">
        <v>481.49</v>
      </c>
      <c r="C512" s="149">
        <v>550.01</v>
      </c>
      <c r="D512" s="149">
        <v>6.3</v>
      </c>
    </row>
    <row r="513" spans="1:4">
      <c r="A513" s="150">
        <v>44579</v>
      </c>
      <c r="B513" s="149">
        <v>481.52</v>
      </c>
      <c r="C513" s="149">
        <v>548.74</v>
      </c>
      <c r="D513" s="149">
        <v>6.28</v>
      </c>
    </row>
    <row r="514" spans="1:4">
      <c r="A514" s="150">
        <v>44580</v>
      </c>
      <c r="B514" s="149">
        <v>481.65</v>
      </c>
      <c r="C514" s="149">
        <v>546.14</v>
      </c>
      <c r="D514" s="149">
        <v>6.3</v>
      </c>
    </row>
    <row r="515" spans="1:4">
      <c r="A515" s="150">
        <v>44581</v>
      </c>
      <c r="B515" s="149">
        <v>481.66</v>
      </c>
      <c r="C515" s="149">
        <v>546.54</v>
      </c>
      <c r="D515" s="149">
        <v>6.29</v>
      </c>
    </row>
    <row r="516" spans="1:4">
      <c r="A516" s="150">
        <v>44582</v>
      </c>
      <c r="B516" s="149">
        <v>482.12</v>
      </c>
      <c r="C516" s="149">
        <v>546.67999999999995</v>
      </c>
      <c r="D516" s="149">
        <v>6.3</v>
      </c>
    </row>
    <row r="517" spans="1:4">
      <c r="A517" s="150">
        <v>44585</v>
      </c>
      <c r="B517" s="149">
        <v>481.63</v>
      </c>
      <c r="C517" s="149">
        <v>545.49</v>
      </c>
      <c r="D517" s="149">
        <v>6.17</v>
      </c>
    </row>
    <row r="518" spans="1:4">
      <c r="A518" s="150">
        <v>44586</v>
      </c>
      <c r="B518" s="149">
        <v>482.26</v>
      </c>
      <c r="C518" s="149">
        <v>544.28</v>
      </c>
      <c r="D518" s="149">
        <v>6.14</v>
      </c>
    </row>
    <row r="519" spans="1:4">
      <c r="A519" s="150">
        <v>44587</v>
      </c>
      <c r="B519" s="149">
        <v>482.47</v>
      </c>
      <c r="C519" s="149">
        <v>544.52</v>
      </c>
      <c r="D519" s="149">
        <v>6.1</v>
      </c>
    </row>
    <row r="520" spans="1:4">
      <c r="A520" s="150">
        <v>44588</v>
      </c>
      <c r="B520" s="149">
        <v>482.57</v>
      </c>
      <c r="C520" s="149">
        <v>540.24</v>
      </c>
      <c r="D520" s="149">
        <v>6.13</v>
      </c>
    </row>
    <row r="521" spans="1:4">
      <c r="A521" s="150">
        <v>44592</v>
      </c>
      <c r="B521" s="149">
        <v>482.78</v>
      </c>
      <c r="C521" s="149">
        <v>539.54999999999995</v>
      </c>
      <c r="D521" s="149">
        <v>6.23</v>
      </c>
    </row>
    <row r="522" spans="1:4">
      <c r="A522" s="150">
        <v>44593</v>
      </c>
      <c r="B522" s="149">
        <v>483.38</v>
      </c>
      <c r="C522" s="149">
        <v>544.29</v>
      </c>
      <c r="D522" s="149">
        <v>6.28</v>
      </c>
    </row>
    <row r="523" spans="1:4">
      <c r="A523" s="150">
        <v>44594</v>
      </c>
      <c r="B523" s="149">
        <v>482.52</v>
      </c>
      <c r="C523" s="149">
        <v>545.34</v>
      </c>
      <c r="D523" s="149">
        <v>6.32</v>
      </c>
    </row>
    <row r="524" spans="1:4">
      <c r="A524" s="150">
        <v>44595</v>
      </c>
      <c r="B524" s="149">
        <v>482.3</v>
      </c>
      <c r="C524" s="149">
        <v>544.28</v>
      </c>
      <c r="D524" s="149">
        <v>6.3</v>
      </c>
    </row>
    <row r="525" spans="1:4">
      <c r="A525" s="150">
        <v>44596</v>
      </c>
      <c r="B525" s="149">
        <v>481.63</v>
      </c>
      <c r="C525" s="149">
        <v>552.19000000000005</v>
      </c>
      <c r="D525" s="149">
        <v>6.34</v>
      </c>
    </row>
    <row r="526" spans="1:4">
      <c r="A526" s="150">
        <v>44599</v>
      </c>
      <c r="B526" s="149">
        <v>481.26</v>
      </c>
      <c r="C526" s="149">
        <v>549.65</v>
      </c>
      <c r="D526" s="149">
        <v>6.37</v>
      </c>
    </row>
    <row r="527" spans="1:4">
      <c r="A527" s="150">
        <v>44600</v>
      </c>
      <c r="B527" s="149">
        <v>480.29</v>
      </c>
      <c r="C527" s="149">
        <v>547.77</v>
      </c>
      <c r="D527" s="149">
        <v>6.37</v>
      </c>
    </row>
    <row r="528" spans="1:4">
      <c r="A528" s="150">
        <v>44601</v>
      </c>
      <c r="B528" s="149">
        <v>479.11</v>
      </c>
      <c r="C528" s="149">
        <v>547.42999999999995</v>
      </c>
      <c r="D528" s="149">
        <v>6.41</v>
      </c>
    </row>
    <row r="529" spans="1:4">
      <c r="A529" s="150">
        <v>44602</v>
      </c>
      <c r="B529" s="149">
        <v>479.04</v>
      </c>
      <c r="C529" s="149">
        <v>548.21</v>
      </c>
      <c r="D529" s="149">
        <v>6.41</v>
      </c>
    </row>
    <row r="530" spans="1:4">
      <c r="A530" s="150">
        <v>44603</v>
      </c>
      <c r="B530" s="149">
        <v>478.94</v>
      </c>
      <c r="C530" s="149">
        <v>545.27</v>
      </c>
      <c r="D530" s="149">
        <v>6.38</v>
      </c>
    </row>
    <row r="531" spans="1:4">
      <c r="A531" s="150">
        <v>44606</v>
      </c>
      <c r="B531" s="149">
        <v>478.87</v>
      </c>
      <c r="C531" s="149">
        <v>541.6</v>
      </c>
      <c r="D531" s="149">
        <v>6.19</v>
      </c>
    </row>
    <row r="532" spans="1:4">
      <c r="A532" s="150">
        <v>44607</v>
      </c>
      <c r="B532" s="149">
        <v>479.29</v>
      </c>
      <c r="C532" s="149">
        <v>543.79999999999995</v>
      </c>
      <c r="D532" s="149">
        <v>6.34</v>
      </c>
    </row>
    <row r="533" spans="1:4">
      <c r="A533" s="150">
        <v>44608</v>
      </c>
      <c r="B533" s="149">
        <v>479.13</v>
      </c>
      <c r="C533" s="149">
        <v>545.05999999999995</v>
      </c>
      <c r="D533" s="149">
        <v>6.38</v>
      </c>
    </row>
    <row r="534" spans="1:4">
      <c r="A534" s="150">
        <v>44609</v>
      </c>
      <c r="B534" s="149">
        <v>478.38</v>
      </c>
      <c r="C534" s="149">
        <v>543.44000000000005</v>
      </c>
      <c r="D534" s="149">
        <v>6.3</v>
      </c>
    </row>
    <row r="535" spans="1:4">
      <c r="A535" s="150">
        <v>44610</v>
      </c>
      <c r="B535" s="149">
        <v>479</v>
      </c>
      <c r="C535" s="149">
        <v>544.62</v>
      </c>
      <c r="D535" s="149">
        <v>6.32</v>
      </c>
    </row>
    <row r="536" spans="1:4">
      <c r="A536" s="150">
        <v>44613</v>
      </c>
      <c r="B536" s="149">
        <v>478.7</v>
      </c>
      <c r="C536" s="149">
        <v>543.79999999999995</v>
      </c>
      <c r="D536" s="149">
        <v>6.22</v>
      </c>
    </row>
    <row r="537" spans="1:4">
      <c r="A537" s="150">
        <v>44614</v>
      </c>
      <c r="B537" s="149">
        <v>478.43</v>
      </c>
      <c r="C537" s="149">
        <v>541.67999999999995</v>
      </c>
      <c r="D537" s="149">
        <v>5.99</v>
      </c>
    </row>
    <row r="538" spans="1:4">
      <c r="A538" s="150">
        <v>44615</v>
      </c>
      <c r="B538" s="149">
        <v>478.78</v>
      </c>
      <c r="C538" s="149">
        <v>543.46</v>
      </c>
      <c r="D538" s="149">
        <v>6.03</v>
      </c>
    </row>
    <row r="539" spans="1:4">
      <c r="A539" s="150">
        <v>44616</v>
      </c>
      <c r="B539" s="149">
        <v>479.78</v>
      </c>
      <c r="C539" s="149">
        <v>537.54999999999995</v>
      </c>
      <c r="D539" s="149">
        <v>5.69</v>
      </c>
    </row>
    <row r="540" spans="1:4">
      <c r="A540" s="150">
        <v>44617</v>
      </c>
      <c r="B540" s="149">
        <v>482.12</v>
      </c>
      <c r="C540" s="149">
        <v>539.05999999999995</v>
      </c>
      <c r="D540" s="149">
        <v>5.78</v>
      </c>
    </row>
    <row r="541" spans="1:4">
      <c r="A541" s="150">
        <v>44620</v>
      </c>
      <c r="B541" s="149">
        <v>483.92</v>
      </c>
      <c r="C541" s="149">
        <v>540.97</v>
      </c>
      <c r="D541" s="149">
        <v>4.79</v>
      </c>
    </row>
    <row r="542" spans="1:4">
      <c r="A542" s="150">
        <v>44621</v>
      </c>
      <c r="B542" s="149">
        <v>484.86</v>
      </c>
      <c r="C542" s="149">
        <v>541.98</v>
      </c>
      <c r="D542" s="149">
        <v>4.7699999999999996</v>
      </c>
    </row>
    <row r="543" spans="1:4">
      <c r="A543" s="150">
        <v>44622</v>
      </c>
      <c r="B543" s="149">
        <v>489.36</v>
      </c>
      <c r="C543" s="149">
        <v>543.19000000000005</v>
      </c>
      <c r="D543" s="149">
        <v>4.57</v>
      </c>
    </row>
    <row r="544" spans="1:4">
      <c r="A544" s="150">
        <v>44623</v>
      </c>
      <c r="B544" s="149">
        <v>496.48</v>
      </c>
      <c r="C544" s="149">
        <v>550.4</v>
      </c>
      <c r="D544" s="149">
        <v>4.26</v>
      </c>
    </row>
    <row r="545" spans="1:4">
      <c r="A545" s="150">
        <v>44624</v>
      </c>
      <c r="B545" s="149">
        <v>503.08</v>
      </c>
      <c r="C545" s="149">
        <v>553.49</v>
      </c>
      <c r="D545" s="149">
        <v>4.57</v>
      </c>
    </row>
    <row r="546" spans="1:4">
      <c r="A546" s="150">
        <v>44627</v>
      </c>
      <c r="B546" s="149">
        <v>510.18</v>
      </c>
      <c r="C546" s="149">
        <v>552.83000000000004</v>
      </c>
      <c r="D546" s="149">
        <v>3.74</v>
      </c>
    </row>
    <row r="547" spans="1:4">
      <c r="A547" s="150">
        <v>44629</v>
      </c>
      <c r="B547" s="149">
        <v>512.41</v>
      </c>
      <c r="C547" s="149">
        <v>561.45000000000005</v>
      </c>
      <c r="D547" s="149">
        <v>4.34</v>
      </c>
    </row>
    <row r="548" spans="1:4">
      <c r="A548" s="150">
        <v>44630</v>
      </c>
      <c r="B548" s="149">
        <v>516.01</v>
      </c>
      <c r="C548" s="149">
        <v>569.41999999999996</v>
      </c>
      <c r="D548" s="149">
        <v>4.37</v>
      </c>
    </row>
    <row r="549" spans="1:4">
      <c r="A549" s="150">
        <v>44631</v>
      </c>
      <c r="B549" s="149">
        <v>518.28</v>
      </c>
      <c r="C549" s="149">
        <v>569.07000000000005</v>
      </c>
      <c r="D549" s="149">
        <v>4.55</v>
      </c>
    </row>
    <row r="550" spans="1:4">
      <c r="A550" s="150">
        <v>44634</v>
      </c>
      <c r="B550" s="149">
        <v>514.97</v>
      </c>
      <c r="C550" s="149">
        <v>564.55999999999995</v>
      </c>
      <c r="D550" s="149">
        <v>4.66</v>
      </c>
    </row>
    <row r="551" spans="1:4">
      <c r="A551" s="150">
        <v>44635</v>
      </c>
      <c r="B551" s="149">
        <v>507.94</v>
      </c>
      <c r="C551" s="149">
        <v>558.53</v>
      </c>
      <c r="D551" s="149">
        <v>4.6100000000000003</v>
      </c>
    </row>
    <row r="552" spans="1:4">
      <c r="A552" s="150">
        <v>44636</v>
      </c>
      <c r="B552" s="149">
        <v>499.04</v>
      </c>
      <c r="C552" s="149">
        <v>548.89</v>
      </c>
      <c r="D552" s="149">
        <v>4.6500000000000004</v>
      </c>
    </row>
    <row r="553" spans="1:4">
      <c r="A553" s="150">
        <v>44637</v>
      </c>
      <c r="B553" s="149">
        <v>490.49</v>
      </c>
      <c r="C553" s="149">
        <v>541.89</v>
      </c>
      <c r="D553" s="149">
        <v>4.6500000000000004</v>
      </c>
    </row>
    <row r="554" spans="1:4">
      <c r="A554" s="150">
        <v>44638</v>
      </c>
      <c r="B554" s="149">
        <v>488.6</v>
      </c>
      <c r="C554" s="149">
        <v>539.32000000000005</v>
      </c>
      <c r="D554" s="149">
        <v>4.79</v>
      </c>
    </row>
    <row r="555" spans="1:4">
      <c r="A555" s="150">
        <v>44641</v>
      </c>
      <c r="B555" s="149">
        <v>488.77</v>
      </c>
      <c r="C555" s="149">
        <v>539.75</v>
      </c>
      <c r="D555" s="149">
        <v>4.6900000000000004</v>
      </c>
    </row>
    <row r="556" spans="1:4">
      <c r="A556" s="150">
        <v>44642</v>
      </c>
      <c r="B556" s="149">
        <v>488.86</v>
      </c>
      <c r="C556" s="149">
        <v>537.94000000000005</v>
      </c>
      <c r="D556" s="149">
        <v>4.68</v>
      </c>
    </row>
    <row r="557" spans="1:4">
      <c r="A557" s="150">
        <v>44643</v>
      </c>
      <c r="B557" s="149">
        <v>489.15</v>
      </c>
      <c r="C557" s="149">
        <v>538.16</v>
      </c>
      <c r="D557" s="149">
        <v>4.7699999999999996</v>
      </c>
    </row>
    <row r="558" spans="1:4">
      <c r="A558" s="150">
        <v>44644</v>
      </c>
      <c r="B558" s="149">
        <v>489.81</v>
      </c>
      <c r="C558" s="149">
        <v>538.20000000000005</v>
      </c>
      <c r="D558" s="149">
        <v>5.14</v>
      </c>
    </row>
    <row r="559" spans="1:4">
      <c r="A559" s="150">
        <v>44645</v>
      </c>
      <c r="B559" s="149">
        <v>490.3</v>
      </c>
      <c r="C559" s="149">
        <v>540.07000000000005</v>
      </c>
      <c r="D559" s="149">
        <v>5.23</v>
      </c>
    </row>
    <row r="560" spans="1:4">
      <c r="A560" s="150">
        <v>44648</v>
      </c>
      <c r="B560" s="149">
        <v>490.37</v>
      </c>
      <c r="C560" s="149">
        <v>538.91999999999996</v>
      </c>
      <c r="D560" s="149">
        <v>5.23</v>
      </c>
    </row>
    <row r="561" spans="1:4">
      <c r="A561" s="150">
        <v>44649</v>
      </c>
      <c r="B561" s="149">
        <v>490.4</v>
      </c>
      <c r="C561" s="149">
        <v>541.6</v>
      </c>
      <c r="D561" s="149">
        <v>5.77</v>
      </c>
    </row>
    <row r="562" spans="1:4">
      <c r="A562" s="150">
        <v>44650</v>
      </c>
      <c r="B562" s="149">
        <v>487.77</v>
      </c>
      <c r="C562" s="149">
        <v>542.74</v>
      </c>
      <c r="D562" s="149">
        <v>5.83</v>
      </c>
    </row>
    <row r="563" spans="1:4">
      <c r="A563" s="150">
        <v>44651</v>
      </c>
      <c r="B563" s="149">
        <v>485.91</v>
      </c>
      <c r="C563" s="149">
        <v>539.21</v>
      </c>
      <c r="D563" s="149">
        <v>5.98</v>
      </c>
    </row>
    <row r="564" spans="1:4">
      <c r="A564" s="150">
        <v>44652</v>
      </c>
      <c r="B564" s="149">
        <v>484.78</v>
      </c>
      <c r="C564" s="149">
        <v>536.26</v>
      </c>
      <c r="D564" s="149">
        <v>5.81</v>
      </c>
    </row>
    <row r="565" spans="1:4">
      <c r="A565" s="150">
        <v>44655</v>
      </c>
      <c r="B565" s="149">
        <v>483.15</v>
      </c>
      <c r="C565" s="149">
        <v>531.61</v>
      </c>
      <c r="D565" s="149">
        <v>5.81</v>
      </c>
    </row>
    <row r="566" spans="1:4">
      <c r="A566" s="150">
        <v>44656</v>
      </c>
      <c r="B566" s="149">
        <v>481.59</v>
      </c>
      <c r="C566" s="149">
        <v>528.26</v>
      </c>
      <c r="D566" s="149">
        <v>5.79</v>
      </c>
    </row>
    <row r="567" spans="1:4">
      <c r="A567" s="150">
        <v>44657</v>
      </c>
      <c r="B567" s="149">
        <v>479.38</v>
      </c>
      <c r="C567" s="149">
        <v>523.20000000000005</v>
      </c>
      <c r="D567" s="149">
        <v>5.85</v>
      </c>
    </row>
    <row r="568" spans="1:4">
      <c r="A568" s="150">
        <v>44658</v>
      </c>
      <c r="B568" s="149">
        <v>476.92</v>
      </c>
      <c r="C568" s="149">
        <v>519.51</v>
      </c>
      <c r="D568" s="149">
        <v>6.26</v>
      </c>
    </row>
    <row r="569" spans="1:4">
      <c r="A569" s="150">
        <v>44659</v>
      </c>
      <c r="B569" s="149">
        <v>475.69</v>
      </c>
      <c r="C569" s="149">
        <v>517.79</v>
      </c>
      <c r="D569" s="149">
        <v>6.37</v>
      </c>
    </row>
    <row r="570" spans="1:4">
      <c r="A570" s="150">
        <v>44662</v>
      </c>
      <c r="B570" s="149">
        <v>474.84</v>
      </c>
      <c r="C570" s="149">
        <v>518.15</v>
      </c>
      <c r="D570" s="149">
        <v>6.06</v>
      </c>
    </row>
    <row r="571" spans="1:4">
      <c r="A571" s="150">
        <v>44663</v>
      </c>
      <c r="B571" s="149">
        <v>473.13</v>
      </c>
      <c r="C571" s="149">
        <v>514.20000000000005</v>
      </c>
      <c r="D571" s="149">
        <v>5.96</v>
      </c>
    </row>
    <row r="572" spans="1:4">
      <c r="A572" s="150">
        <v>44664</v>
      </c>
      <c r="B572" s="149">
        <v>472.43</v>
      </c>
      <c r="C572" s="149">
        <v>511.45</v>
      </c>
      <c r="D572" s="149">
        <v>5.91</v>
      </c>
    </row>
    <row r="573" spans="1:4">
      <c r="A573" s="150">
        <v>44665</v>
      </c>
      <c r="B573" s="149">
        <v>471.51</v>
      </c>
      <c r="C573" s="149">
        <v>514.17999999999995</v>
      </c>
      <c r="D573" s="149">
        <v>5.79</v>
      </c>
    </row>
    <row r="574" spans="1:4">
      <c r="A574" s="150">
        <v>44666</v>
      </c>
      <c r="B574" s="149">
        <v>471.44</v>
      </c>
      <c r="C574" s="149">
        <v>509.53</v>
      </c>
      <c r="D574" s="149">
        <v>5.89</v>
      </c>
    </row>
    <row r="575" spans="1:4">
      <c r="A575" s="150">
        <v>44669</v>
      </c>
      <c r="B575" s="149">
        <v>471.35</v>
      </c>
      <c r="C575" s="149">
        <v>509.11</v>
      </c>
      <c r="D575" s="149">
        <v>5.97</v>
      </c>
    </row>
    <row r="576" spans="1:4">
      <c r="A576" s="150">
        <v>44670</v>
      </c>
      <c r="B576" s="149">
        <v>470.83</v>
      </c>
      <c r="C576" s="149">
        <v>508.07</v>
      </c>
      <c r="D576" s="149">
        <v>5.96</v>
      </c>
    </row>
    <row r="577" spans="1:4">
      <c r="A577" s="150">
        <v>44671</v>
      </c>
      <c r="B577" s="149">
        <v>469.21</v>
      </c>
      <c r="C577" s="149">
        <v>509.33</v>
      </c>
      <c r="D577" s="149">
        <v>6.07</v>
      </c>
    </row>
    <row r="578" spans="1:4">
      <c r="A578" s="150">
        <v>44672</v>
      </c>
      <c r="B578" s="149">
        <v>467.77</v>
      </c>
      <c r="C578" s="149">
        <v>509.82</v>
      </c>
      <c r="D578" s="149">
        <v>6.3</v>
      </c>
    </row>
    <row r="579" spans="1:4">
      <c r="A579" s="150">
        <v>44673</v>
      </c>
      <c r="B579" s="149">
        <v>467.28</v>
      </c>
      <c r="C579" s="149">
        <v>505.36</v>
      </c>
      <c r="D579" s="149">
        <v>6.4</v>
      </c>
    </row>
    <row r="580" spans="1:4">
      <c r="A580" s="150">
        <v>44676</v>
      </c>
      <c r="B580" s="149">
        <v>466.52</v>
      </c>
      <c r="C580" s="149">
        <v>500.53</v>
      </c>
      <c r="D580" s="149">
        <v>6.38</v>
      </c>
    </row>
    <row r="581" spans="1:4">
      <c r="A581" s="150">
        <v>44677</v>
      </c>
      <c r="B581" s="149">
        <v>463.14</v>
      </c>
      <c r="C581" s="149">
        <v>495.05</v>
      </c>
      <c r="D581" s="149">
        <v>6.39</v>
      </c>
    </row>
    <row r="582" spans="1:4">
      <c r="A582" s="150">
        <v>44678</v>
      </c>
      <c r="B582" s="149">
        <v>459.98</v>
      </c>
      <c r="C582" s="149">
        <v>487.9</v>
      </c>
      <c r="D582" s="149">
        <v>6.32</v>
      </c>
    </row>
    <row r="583" spans="1:4">
      <c r="A583" s="150">
        <v>44679</v>
      </c>
      <c r="B583" s="149">
        <v>456.67</v>
      </c>
      <c r="C583" s="149">
        <v>479.32</v>
      </c>
      <c r="D583" s="149">
        <v>6.32</v>
      </c>
    </row>
    <row r="584" spans="1:4">
      <c r="A584" s="150">
        <v>44680</v>
      </c>
      <c r="B584" s="149">
        <v>453.26</v>
      </c>
      <c r="C584" s="149">
        <v>478.91</v>
      </c>
      <c r="D584" s="149">
        <v>6.4</v>
      </c>
    </row>
    <row r="585" spans="1:4">
      <c r="A585" s="150">
        <v>44683</v>
      </c>
      <c r="B585" s="149">
        <v>449.65</v>
      </c>
      <c r="C585" s="149">
        <v>473.26</v>
      </c>
      <c r="D585" s="149">
        <v>6.34</v>
      </c>
    </row>
    <row r="586" spans="1:4">
      <c r="A586" s="150">
        <v>44684</v>
      </c>
      <c r="B586" s="149">
        <v>450.79</v>
      </c>
      <c r="C586" s="149">
        <v>473.51</v>
      </c>
      <c r="D586" s="149">
        <v>6.51</v>
      </c>
    </row>
    <row r="587" spans="1:4">
      <c r="A587" s="150">
        <v>44685</v>
      </c>
      <c r="B587" s="149">
        <v>454.63</v>
      </c>
      <c r="C587" s="149">
        <v>478.59</v>
      </c>
      <c r="D587" s="149">
        <v>6.61</v>
      </c>
    </row>
    <row r="588" spans="1:4">
      <c r="A588" s="150">
        <v>44686</v>
      </c>
      <c r="B588" s="149">
        <v>464.49</v>
      </c>
      <c r="C588" s="149">
        <v>492.31</v>
      </c>
      <c r="D588" s="149">
        <v>7.02</v>
      </c>
    </row>
    <row r="589" spans="1:4">
      <c r="A589" s="150">
        <v>44687</v>
      </c>
      <c r="B589" s="149">
        <v>474.38</v>
      </c>
      <c r="C589" s="149">
        <v>502.08</v>
      </c>
      <c r="D589" s="149">
        <v>7.08</v>
      </c>
    </row>
    <row r="590" spans="1:4">
      <c r="A590" s="150">
        <v>44691</v>
      </c>
      <c r="B590" s="149">
        <v>472.64</v>
      </c>
      <c r="C590" s="149">
        <v>498.82</v>
      </c>
      <c r="D590" s="149">
        <v>6.81</v>
      </c>
    </row>
    <row r="591" spans="1:4">
      <c r="A591" s="150">
        <v>44692</v>
      </c>
      <c r="B591" s="149">
        <v>466.87</v>
      </c>
      <c r="C591" s="149">
        <v>492.22</v>
      </c>
      <c r="D591" s="149">
        <v>6.86</v>
      </c>
    </row>
    <row r="592" spans="1:4">
      <c r="A592" s="150">
        <v>44693</v>
      </c>
      <c r="B592" s="149">
        <v>460.13</v>
      </c>
      <c r="C592" s="149">
        <v>480.24</v>
      </c>
      <c r="D592" s="149">
        <v>7.02</v>
      </c>
    </row>
    <row r="593" spans="1:4">
      <c r="A593" s="150">
        <v>44694</v>
      </c>
      <c r="B593" s="149">
        <v>455.94</v>
      </c>
      <c r="C593" s="149">
        <v>473.68</v>
      </c>
      <c r="D593" s="149">
        <v>7.07</v>
      </c>
    </row>
    <row r="594" spans="1:4">
      <c r="A594" s="150">
        <v>44697</v>
      </c>
      <c r="B594" s="149">
        <v>454.99</v>
      </c>
      <c r="C594" s="149">
        <v>474.78</v>
      </c>
      <c r="D594" s="149">
        <v>7.21</v>
      </c>
    </row>
    <row r="595" spans="1:4">
      <c r="A595" s="150">
        <v>44698</v>
      </c>
      <c r="B595" s="149">
        <v>454.86</v>
      </c>
      <c r="C595" s="149">
        <v>478.29</v>
      </c>
      <c r="D595" s="149">
        <v>7.18</v>
      </c>
    </row>
    <row r="596" spans="1:4">
      <c r="A596" s="150">
        <v>44699</v>
      </c>
      <c r="B596" s="149">
        <v>457.49</v>
      </c>
      <c r="C596" s="149">
        <v>481.19</v>
      </c>
      <c r="D596" s="149">
        <v>7.22</v>
      </c>
    </row>
    <row r="597" spans="1:4">
      <c r="A597" s="150">
        <v>44700</v>
      </c>
      <c r="B597" s="149">
        <v>459.4</v>
      </c>
      <c r="C597" s="149">
        <v>484.07</v>
      </c>
      <c r="D597" s="149">
        <v>7.4</v>
      </c>
    </row>
    <row r="598" spans="1:4">
      <c r="A598" s="150">
        <v>44701</v>
      </c>
      <c r="B598" s="149">
        <v>458.98</v>
      </c>
      <c r="C598" s="149">
        <v>485.74</v>
      </c>
      <c r="D598" s="149">
        <v>7.81</v>
      </c>
    </row>
    <row r="599" spans="1:4">
      <c r="A599" s="150">
        <v>44704</v>
      </c>
      <c r="B599" s="149">
        <v>455.73</v>
      </c>
      <c r="C599" s="149">
        <v>486.58</v>
      </c>
      <c r="D599" s="149">
        <v>7.89</v>
      </c>
    </row>
    <row r="600" spans="1:4">
      <c r="A600" s="150">
        <v>44705</v>
      </c>
      <c r="B600" s="149">
        <v>452.7</v>
      </c>
      <c r="C600" s="149">
        <v>484.71</v>
      </c>
      <c r="D600" s="149">
        <v>8.02</v>
      </c>
    </row>
    <row r="601" spans="1:4">
      <c r="A601" s="150">
        <v>44706</v>
      </c>
      <c r="B601" s="149">
        <v>450.71</v>
      </c>
      <c r="C601" s="149">
        <v>480.77</v>
      </c>
      <c r="D601" s="149">
        <v>8.0399999999999991</v>
      </c>
    </row>
    <row r="602" spans="1:4">
      <c r="A602" s="150">
        <v>44707</v>
      </c>
      <c r="B602" s="149">
        <v>447.17</v>
      </c>
      <c r="C602" s="149">
        <v>479.19</v>
      </c>
      <c r="D602" s="149">
        <v>7.04</v>
      </c>
    </row>
    <row r="603" spans="1:4">
      <c r="A603" s="150">
        <v>44708</v>
      </c>
      <c r="B603" s="149">
        <v>448.18</v>
      </c>
      <c r="C603" s="149">
        <v>479.46</v>
      </c>
      <c r="D603" s="149">
        <v>6.83</v>
      </c>
    </row>
    <row r="604" spans="1:4">
      <c r="A604" s="150">
        <v>44711</v>
      </c>
      <c r="B604" s="149">
        <v>449.56</v>
      </c>
      <c r="C604" s="149">
        <v>484.4</v>
      </c>
      <c r="D604" s="149">
        <v>7.34</v>
      </c>
    </row>
    <row r="605" spans="1:4">
      <c r="A605" s="150">
        <v>44712</v>
      </c>
      <c r="B605" s="149">
        <v>447.99</v>
      </c>
      <c r="C605" s="149">
        <v>478.9</v>
      </c>
      <c r="D605" s="149">
        <v>7.33</v>
      </c>
    </row>
    <row r="606" spans="1:4">
      <c r="A606" s="150">
        <v>44713</v>
      </c>
      <c r="B606" s="149">
        <v>445.64</v>
      </c>
      <c r="C606" s="149">
        <v>477.59</v>
      </c>
      <c r="D606" s="149">
        <v>7.27</v>
      </c>
    </row>
    <row r="607" spans="1:4">
      <c r="A607" s="150">
        <v>44714</v>
      </c>
      <c r="B607" s="149">
        <v>443.26</v>
      </c>
      <c r="C607" s="149">
        <v>473.98</v>
      </c>
      <c r="D607" s="149">
        <v>7.19</v>
      </c>
    </row>
    <row r="608" spans="1:4">
      <c r="A608" s="150">
        <v>44715</v>
      </c>
      <c r="B608" s="149">
        <v>440.15</v>
      </c>
      <c r="C608" s="149">
        <v>472.59</v>
      </c>
      <c r="D608" s="149">
        <v>7.14</v>
      </c>
    </row>
    <row r="609" spans="1:4">
      <c r="A609" s="150">
        <v>44718</v>
      </c>
      <c r="B609" s="149">
        <v>437.62</v>
      </c>
      <c r="C609" s="149">
        <v>469.39</v>
      </c>
      <c r="D609" s="149">
        <v>7.19</v>
      </c>
    </row>
    <row r="610" spans="1:4">
      <c r="A610" s="150">
        <v>44719</v>
      </c>
      <c r="B610" s="149">
        <v>433.87</v>
      </c>
      <c r="C610" s="149">
        <v>463.11</v>
      </c>
      <c r="D610" s="149">
        <v>7.11</v>
      </c>
    </row>
    <row r="611" spans="1:4">
      <c r="A611" s="150">
        <v>44720</v>
      </c>
      <c r="B611" s="149">
        <v>430.79</v>
      </c>
      <c r="C611" s="149">
        <v>461.63</v>
      </c>
      <c r="D611" s="149">
        <v>7.17</v>
      </c>
    </row>
    <row r="612" spans="1:4">
      <c r="A612" s="150">
        <v>44721</v>
      </c>
      <c r="B612" s="149">
        <v>426.85</v>
      </c>
      <c r="C612" s="149">
        <v>457.46</v>
      </c>
      <c r="D612" s="149">
        <v>7.4</v>
      </c>
    </row>
    <row r="613" spans="1:4">
      <c r="A613" s="150">
        <v>44722</v>
      </c>
      <c r="B613" s="149">
        <v>421.95</v>
      </c>
      <c r="C613" s="149">
        <v>446.89</v>
      </c>
      <c r="D613" s="149">
        <v>7.39</v>
      </c>
    </row>
    <row r="614" spans="1:4">
      <c r="A614" s="150">
        <v>44725</v>
      </c>
      <c r="B614" s="149">
        <v>418.64</v>
      </c>
      <c r="C614" s="149">
        <v>438.19</v>
      </c>
      <c r="D614" s="149">
        <v>7.37</v>
      </c>
    </row>
    <row r="615" spans="1:4">
      <c r="A615" s="150">
        <v>44726</v>
      </c>
      <c r="B615" s="149">
        <v>419.63</v>
      </c>
      <c r="C615" s="149">
        <v>437.93</v>
      </c>
      <c r="D615" s="149">
        <v>7.39</v>
      </c>
    </row>
    <row r="616" spans="1:4">
      <c r="A616" s="150">
        <v>44727</v>
      </c>
      <c r="B616" s="149">
        <v>424.42</v>
      </c>
      <c r="C616" s="149">
        <v>444.75</v>
      </c>
      <c r="D616" s="149">
        <v>7.49</v>
      </c>
    </row>
    <row r="617" spans="1:4">
      <c r="A617" s="150">
        <v>44728</v>
      </c>
      <c r="B617" s="149">
        <v>427.53</v>
      </c>
      <c r="C617" s="149">
        <v>444.67</v>
      </c>
      <c r="D617" s="149">
        <v>7.56</v>
      </c>
    </row>
    <row r="618" spans="1:4">
      <c r="A618" s="150">
        <v>44729</v>
      </c>
      <c r="B618" s="149">
        <v>425.3</v>
      </c>
      <c r="C618" s="149">
        <v>447.29</v>
      </c>
      <c r="D618" s="149">
        <v>7.53</v>
      </c>
    </row>
    <row r="619" spans="1:4">
      <c r="A619" s="150">
        <v>44732</v>
      </c>
      <c r="B619" s="149">
        <v>421.03</v>
      </c>
      <c r="C619" s="149">
        <v>443.47</v>
      </c>
      <c r="D619" s="149">
        <v>7.51</v>
      </c>
    </row>
    <row r="620" spans="1:4">
      <c r="A620" s="150">
        <v>44733</v>
      </c>
      <c r="B620" s="149">
        <v>417.01</v>
      </c>
      <c r="C620" s="149">
        <v>440.07</v>
      </c>
      <c r="D620" s="149">
        <v>7.65</v>
      </c>
    </row>
    <row r="621" spans="1:4">
      <c r="A621" s="150">
        <v>44734</v>
      </c>
      <c r="B621" s="149">
        <v>412.62</v>
      </c>
      <c r="C621" s="149">
        <v>434.08</v>
      </c>
      <c r="D621" s="149">
        <v>7.76</v>
      </c>
    </row>
    <row r="622" spans="1:4">
      <c r="A622" s="150">
        <v>44735</v>
      </c>
      <c r="B622" s="149">
        <v>410.82</v>
      </c>
      <c r="C622" s="149">
        <v>431.48</v>
      </c>
      <c r="D622" s="149">
        <v>7.74</v>
      </c>
    </row>
    <row r="623" spans="1:4">
      <c r="A623" s="150">
        <v>44736</v>
      </c>
      <c r="B623" s="149">
        <v>408.56</v>
      </c>
      <c r="C623" s="149">
        <v>430.54</v>
      </c>
      <c r="D623" s="149">
        <v>7.67</v>
      </c>
    </row>
    <row r="624" spans="1:4">
      <c r="A624" s="150">
        <v>44739</v>
      </c>
      <c r="B624" s="149">
        <v>409.64</v>
      </c>
      <c r="C624" s="149">
        <v>433.52</v>
      </c>
      <c r="D624" s="149">
        <v>7.69</v>
      </c>
    </row>
    <row r="625" spans="1:4">
      <c r="A625" s="150">
        <v>44740</v>
      </c>
      <c r="B625" s="149">
        <v>408.39</v>
      </c>
      <c r="C625" s="149">
        <v>431.95</v>
      </c>
      <c r="D625" s="149">
        <v>7.72</v>
      </c>
    </row>
    <row r="626" spans="1:4">
      <c r="A626" s="150">
        <v>44741</v>
      </c>
      <c r="B626" s="149">
        <v>408.31</v>
      </c>
      <c r="C626" s="149">
        <v>429.75</v>
      </c>
      <c r="D626" s="149">
        <v>7.83</v>
      </c>
    </row>
    <row r="627" spans="1:4">
      <c r="A627" s="150">
        <v>44742</v>
      </c>
      <c r="B627" s="149">
        <v>407.21</v>
      </c>
      <c r="C627" s="149">
        <v>423.54</v>
      </c>
      <c r="D627" s="149">
        <v>7.75</v>
      </c>
    </row>
    <row r="628" spans="1:4">
      <c r="A628" s="150">
        <v>44743</v>
      </c>
      <c r="B628" s="149">
        <v>407.95</v>
      </c>
      <c r="C628" s="149">
        <v>426.35</v>
      </c>
      <c r="D628" s="149">
        <v>7.46</v>
      </c>
    </row>
    <row r="629" spans="1:4">
      <c r="A629" s="150">
        <v>44746</v>
      </c>
      <c r="B629" s="149">
        <v>407.52</v>
      </c>
      <c r="C629" s="149">
        <v>425.9</v>
      </c>
      <c r="D629" s="149">
        <v>7.41</v>
      </c>
    </row>
    <row r="630" spans="1:4">
      <c r="A630" s="150">
        <v>44748</v>
      </c>
      <c r="B630" s="149">
        <v>408.2</v>
      </c>
      <c r="C630" s="149">
        <v>416.32</v>
      </c>
      <c r="D630" s="149">
        <v>6.61</v>
      </c>
    </row>
    <row r="631" spans="1:4">
      <c r="A631" s="150">
        <v>44749</v>
      </c>
      <c r="B631" s="149">
        <v>409.38</v>
      </c>
      <c r="C631" s="149">
        <v>417.16</v>
      </c>
      <c r="D631" s="149">
        <v>6.5</v>
      </c>
    </row>
    <row r="632" spans="1:4">
      <c r="A632" s="150">
        <v>44750</v>
      </c>
      <c r="B632" s="149">
        <v>410.67</v>
      </c>
      <c r="C632" s="149">
        <v>416.5</v>
      </c>
      <c r="D632" s="149">
        <v>6.72</v>
      </c>
    </row>
    <row r="633" spans="1:4">
      <c r="A633" s="150">
        <v>44753</v>
      </c>
      <c r="B633" s="149">
        <v>410.96</v>
      </c>
      <c r="C633" s="149">
        <v>415.6</v>
      </c>
      <c r="D633" s="149">
        <v>6.69</v>
      </c>
    </row>
    <row r="634" spans="1:4">
      <c r="A634" s="150">
        <v>44754</v>
      </c>
      <c r="B634" s="149">
        <v>411.04</v>
      </c>
      <c r="C634" s="149">
        <v>411.9</v>
      </c>
      <c r="D634" s="149">
        <v>7.02</v>
      </c>
    </row>
    <row r="635" spans="1:4">
      <c r="A635" s="150">
        <v>44755</v>
      </c>
      <c r="B635" s="149">
        <v>411.84</v>
      </c>
      <c r="C635" s="149">
        <v>414.23</v>
      </c>
      <c r="D635" s="149">
        <v>7.06</v>
      </c>
    </row>
    <row r="636" spans="1:4">
      <c r="A636" s="150">
        <v>44756</v>
      </c>
      <c r="B636" s="149">
        <v>412.63</v>
      </c>
      <c r="C636" s="149">
        <v>413.17</v>
      </c>
      <c r="D636" s="149">
        <v>7.07</v>
      </c>
    </row>
    <row r="637" spans="1:4">
      <c r="A637" s="150">
        <v>44757</v>
      </c>
      <c r="B637" s="149">
        <v>413.42</v>
      </c>
      <c r="C637" s="149">
        <v>415.86</v>
      </c>
      <c r="D637" s="149">
        <v>7.25</v>
      </c>
    </row>
    <row r="638" spans="1:4">
      <c r="A638" s="150">
        <v>44760</v>
      </c>
      <c r="B638" s="149">
        <v>415.05</v>
      </c>
      <c r="C638" s="149">
        <v>421.48</v>
      </c>
      <c r="D638" s="149">
        <v>7.37</v>
      </c>
    </row>
    <row r="639" spans="1:4">
      <c r="A639" s="150">
        <v>44761</v>
      </c>
      <c r="B639" s="149">
        <v>415.35</v>
      </c>
      <c r="C639" s="149">
        <v>425.94</v>
      </c>
      <c r="D639" s="149">
        <v>7.53</v>
      </c>
    </row>
    <row r="640" spans="1:4">
      <c r="A640" s="150">
        <v>44762</v>
      </c>
      <c r="B640" s="149">
        <v>415.6</v>
      </c>
      <c r="C640" s="149">
        <v>423.66</v>
      </c>
      <c r="D640" s="149">
        <v>7.55</v>
      </c>
    </row>
    <row r="641" spans="1:4">
      <c r="A641" s="150">
        <v>44763</v>
      </c>
      <c r="B641" s="149">
        <v>414.84</v>
      </c>
      <c r="C641" s="149">
        <v>422.76</v>
      </c>
      <c r="D641" s="149">
        <v>7.24</v>
      </c>
    </row>
    <row r="642" spans="1:4">
      <c r="A642" s="150">
        <v>44764</v>
      </c>
      <c r="B642" s="149">
        <v>413.1</v>
      </c>
      <c r="C642" s="149">
        <v>420.08</v>
      </c>
      <c r="D642" s="149">
        <v>7.17</v>
      </c>
    </row>
    <row r="643" spans="1:4">
      <c r="A643" s="150">
        <v>44767</v>
      </c>
      <c r="B643" s="149">
        <v>411.32</v>
      </c>
      <c r="C643" s="149">
        <v>420.86</v>
      </c>
      <c r="D643" s="149">
        <v>7.09</v>
      </c>
    </row>
    <row r="644" spans="1:4">
      <c r="A644" s="150">
        <v>44768</v>
      </c>
      <c r="B644" s="149">
        <v>409.43</v>
      </c>
      <c r="C644" s="149">
        <v>415.57</v>
      </c>
      <c r="D644" s="149">
        <v>6.98</v>
      </c>
    </row>
    <row r="645" spans="1:4">
      <c r="A645" s="150">
        <v>44769</v>
      </c>
      <c r="B645" s="149">
        <v>407.85</v>
      </c>
      <c r="C645" s="149">
        <v>414.17</v>
      </c>
      <c r="D645" s="149">
        <v>6.79</v>
      </c>
    </row>
    <row r="646" spans="1:4">
      <c r="A646" s="150">
        <v>44770</v>
      </c>
      <c r="B646" s="149">
        <v>406.69</v>
      </c>
      <c r="C646" s="149">
        <v>412.14</v>
      </c>
      <c r="D646" s="149">
        <v>6.72</v>
      </c>
    </row>
    <row r="647" spans="1:4">
      <c r="A647" s="150">
        <v>44771</v>
      </c>
      <c r="B647" s="149">
        <v>407.71</v>
      </c>
      <c r="C647" s="149">
        <v>417.45</v>
      </c>
      <c r="D647" s="149">
        <v>6.63</v>
      </c>
    </row>
    <row r="648" spans="1:4">
      <c r="A648" s="150">
        <v>44774</v>
      </c>
      <c r="B648" s="149">
        <v>407.53</v>
      </c>
      <c r="C648" s="149">
        <v>417.8</v>
      </c>
      <c r="D648" s="149">
        <v>6.59</v>
      </c>
    </row>
    <row r="649" spans="1:4">
      <c r="A649" s="150">
        <v>44775</v>
      </c>
      <c r="B649" s="149">
        <v>406.97</v>
      </c>
      <c r="C649" s="149">
        <v>416.17</v>
      </c>
      <c r="D649" s="149">
        <v>6.74</v>
      </c>
    </row>
    <row r="650" spans="1:4">
      <c r="A650" s="150">
        <v>44776</v>
      </c>
      <c r="B650" s="149">
        <v>406.42</v>
      </c>
      <c r="C650" s="149">
        <v>414.1</v>
      </c>
      <c r="D650" s="149">
        <v>6.74</v>
      </c>
    </row>
    <row r="651" spans="1:4">
      <c r="A651" s="150">
        <v>44777</v>
      </c>
      <c r="B651" s="149">
        <v>405.95</v>
      </c>
      <c r="C651" s="149">
        <v>413.66</v>
      </c>
      <c r="D651" s="149">
        <v>6.73</v>
      </c>
    </row>
    <row r="652" spans="1:4">
      <c r="A652" s="150">
        <v>44778</v>
      </c>
      <c r="B652" s="149">
        <v>406.14</v>
      </c>
      <c r="C652" s="149">
        <v>415.64</v>
      </c>
      <c r="D652" s="149">
        <v>6.71</v>
      </c>
    </row>
    <row r="653" spans="1:4">
      <c r="A653" s="150">
        <v>44781</v>
      </c>
      <c r="B653" s="149">
        <v>406.61</v>
      </c>
      <c r="C653" s="149">
        <v>414.38</v>
      </c>
      <c r="D653" s="149">
        <v>6.73</v>
      </c>
    </row>
    <row r="654" spans="1:4">
      <c r="A654" s="150">
        <v>44782</v>
      </c>
      <c r="B654" s="149">
        <v>406.28</v>
      </c>
      <c r="C654" s="149">
        <v>415.5</v>
      </c>
      <c r="D654" s="149">
        <v>6.72</v>
      </c>
    </row>
    <row r="655" spans="1:4">
      <c r="A655" s="150">
        <v>44783</v>
      </c>
      <c r="B655" s="149">
        <v>405.78</v>
      </c>
      <c r="C655" s="149">
        <v>415.48</v>
      </c>
      <c r="D655" s="149">
        <v>6.71</v>
      </c>
    </row>
    <row r="656" spans="1:4">
      <c r="A656" s="150">
        <v>44784</v>
      </c>
      <c r="B656" s="149">
        <v>406.09</v>
      </c>
      <c r="C656" s="149">
        <v>419.78</v>
      </c>
      <c r="D656" s="149">
        <v>6.7</v>
      </c>
    </row>
    <row r="657" spans="1:4">
      <c r="A657" s="150">
        <v>44785</v>
      </c>
      <c r="B657" s="149">
        <v>405.91</v>
      </c>
      <c r="C657" s="149">
        <v>417.56</v>
      </c>
      <c r="D657" s="149">
        <v>6.66</v>
      </c>
    </row>
    <row r="658" spans="1:4">
      <c r="A658" s="150">
        <v>44788</v>
      </c>
      <c r="B658" s="149">
        <v>406.19</v>
      </c>
      <c r="C658" s="149">
        <v>414.31</v>
      </c>
      <c r="D658" s="149">
        <v>6.6</v>
      </c>
    </row>
    <row r="659" spans="1:4">
      <c r="A659" s="150">
        <v>44789</v>
      </c>
      <c r="B659" s="149">
        <v>406.09</v>
      </c>
      <c r="C659" s="149">
        <v>411.41</v>
      </c>
      <c r="D659" s="149">
        <v>6.62</v>
      </c>
    </row>
    <row r="660" spans="1:4">
      <c r="A660" s="150">
        <v>44790</v>
      </c>
      <c r="B660" s="149">
        <v>405.96</v>
      </c>
      <c r="C660" s="149">
        <v>412.94</v>
      </c>
      <c r="D660" s="149">
        <v>6.7</v>
      </c>
    </row>
    <row r="661" spans="1:4">
      <c r="A661" s="150">
        <v>44791</v>
      </c>
      <c r="B661" s="149">
        <v>405.79</v>
      </c>
      <c r="C661" s="149">
        <v>412.81</v>
      </c>
      <c r="D661" s="149">
        <v>6.83</v>
      </c>
    </row>
    <row r="662" spans="1:4">
      <c r="A662" s="150">
        <v>44792</v>
      </c>
      <c r="B662" s="149">
        <v>405.15</v>
      </c>
      <c r="C662" s="149">
        <v>407.5</v>
      </c>
      <c r="D662" s="149">
        <v>6.87</v>
      </c>
    </row>
    <row r="663" spans="1:4">
      <c r="A663" s="150">
        <v>44795</v>
      </c>
      <c r="B663" s="149">
        <v>405.46</v>
      </c>
      <c r="C663" s="149">
        <v>405.95</v>
      </c>
      <c r="D663" s="149">
        <v>6.81</v>
      </c>
    </row>
    <row r="664" spans="1:4">
      <c r="A664" s="150">
        <v>44796</v>
      </c>
      <c r="B664" s="149">
        <v>404.93</v>
      </c>
      <c r="C664" s="149">
        <v>401.85</v>
      </c>
      <c r="D664" s="149">
        <v>6.76</v>
      </c>
    </row>
    <row r="665" spans="1:4">
      <c r="A665" s="150">
        <v>44797</v>
      </c>
      <c r="B665" s="149">
        <v>404.87</v>
      </c>
      <c r="C665" s="149">
        <v>401.63</v>
      </c>
      <c r="D665" s="149">
        <v>6.75</v>
      </c>
    </row>
    <row r="666" spans="1:4">
      <c r="A666" s="150">
        <v>44798</v>
      </c>
      <c r="B666" s="149">
        <v>404.94</v>
      </c>
      <c r="C666" s="149">
        <v>403.97</v>
      </c>
      <c r="D666" s="149">
        <v>6.78</v>
      </c>
    </row>
    <row r="667" spans="1:4">
      <c r="A667" s="150">
        <v>44799</v>
      </c>
      <c r="B667" s="149">
        <v>404.82</v>
      </c>
      <c r="C667" s="149">
        <v>405.31</v>
      </c>
      <c r="D667" s="149">
        <v>6.74</v>
      </c>
    </row>
    <row r="668" spans="1:4">
      <c r="A668" s="150">
        <v>44802</v>
      </c>
      <c r="B668" s="149">
        <v>405.12</v>
      </c>
      <c r="C668" s="149">
        <v>404.63</v>
      </c>
      <c r="D668" s="149">
        <v>6.72</v>
      </c>
    </row>
    <row r="669" spans="1:4">
      <c r="A669" s="150">
        <v>44803</v>
      </c>
      <c r="B669" s="149">
        <v>404.77</v>
      </c>
      <c r="C669" s="149">
        <v>406.11</v>
      </c>
      <c r="D669" s="149">
        <v>6.69</v>
      </c>
    </row>
    <row r="670" spans="1:4">
      <c r="A670" s="150">
        <v>44804</v>
      </c>
      <c r="B670" s="149">
        <v>404.56</v>
      </c>
      <c r="C670" s="149">
        <v>403.63</v>
      </c>
      <c r="D670" s="149">
        <v>6.71</v>
      </c>
    </row>
    <row r="671" spans="1:4">
      <c r="A671" s="150">
        <v>44805</v>
      </c>
      <c r="B671" s="149">
        <v>404.74</v>
      </c>
      <c r="C671" s="149">
        <v>405.35</v>
      </c>
      <c r="D671" s="149">
        <v>6.72</v>
      </c>
    </row>
    <row r="672" spans="1:4">
      <c r="A672" s="150">
        <v>44806</v>
      </c>
      <c r="B672" s="149">
        <v>404.59</v>
      </c>
      <c r="C672" s="149">
        <v>404.47</v>
      </c>
      <c r="D672" s="149">
        <v>6.7</v>
      </c>
    </row>
    <row r="673" spans="1:4">
      <c r="A673" s="150">
        <v>44809</v>
      </c>
      <c r="B673" s="149">
        <v>404.74</v>
      </c>
      <c r="C673" s="149">
        <v>401.99</v>
      </c>
      <c r="D673" s="149">
        <v>6.67</v>
      </c>
    </row>
    <row r="674" spans="1:4">
      <c r="A674" s="150">
        <v>44810</v>
      </c>
      <c r="B674" s="149">
        <v>404.8</v>
      </c>
      <c r="C674" s="149">
        <v>401.97</v>
      </c>
      <c r="D674" s="149">
        <v>6.65</v>
      </c>
    </row>
    <row r="675" spans="1:4">
      <c r="A675" s="150">
        <v>44811</v>
      </c>
      <c r="B675" s="149">
        <v>404.9</v>
      </c>
      <c r="C675" s="149">
        <v>400.93</v>
      </c>
      <c r="D675" s="149">
        <v>6.63</v>
      </c>
    </row>
    <row r="676" spans="1:4">
      <c r="A676" s="150">
        <v>44812</v>
      </c>
      <c r="B676" s="149">
        <v>405.11</v>
      </c>
      <c r="C676" s="149">
        <v>405.47</v>
      </c>
      <c r="D676" s="149">
        <v>6.67</v>
      </c>
    </row>
    <row r="677" spans="1:4">
      <c r="A677" s="150">
        <v>44813</v>
      </c>
      <c r="B677" s="149">
        <v>405.32</v>
      </c>
      <c r="C677" s="149">
        <v>408.32</v>
      </c>
      <c r="D677" s="149">
        <v>6.72</v>
      </c>
    </row>
    <row r="678" spans="1:4">
      <c r="A678" s="150">
        <v>44816</v>
      </c>
      <c r="B678" s="149">
        <v>405.47</v>
      </c>
      <c r="C678" s="149">
        <v>411.11</v>
      </c>
      <c r="D678" s="149">
        <v>6.72</v>
      </c>
    </row>
    <row r="679" spans="1:4">
      <c r="A679" s="150">
        <v>44817</v>
      </c>
      <c r="B679" s="149">
        <v>405.71</v>
      </c>
      <c r="C679" s="149">
        <v>412.93</v>
      </c>
      <c r="D679" s="149">
        <v>6.77</v>
      </c>
    </row>
    <row r="680" spans="1:4">
      <c r="A680" s="150">
        <v>44818</v>
      </c>
      <c r="B680" s="149">
        <v>406.73</v>
      </c>
      <c r="C680" s="149">
        <v>407.01</v>
      </c>
      <c r="D680" s="149">
        <v>6.81</v>
      </c>
    </row>
    <row r="681" spans="1:4">
      <c r="A681" s="150">
        <v>44819</v>
      </c>
      <c r="B681" s="149">
        <v>411.14</v>
      </c>
      <c r="C681" s="149">
        <v>410.4</v>
      </c>
      <c r="D681" s="149">
        <v>6.89</v>
      </c>
    </row>
    <row r="682" spans="1:4">
      <c r="A682" s="150">
        <v>44820</v>
      </c>
      <c r="B682" s="149">
        <v>415.97</v>
      </c>
      <c r="C682" s="149">
        <v>415.35</v>
      </c>
      <c r="D682" s="149">
        <v>6.93</v>
      </c>
    </row>
    <row r="683" spans="1:4">
      <c r="A683" s="150">
        <v>44823</v>
      </c>
      <c r="B683" s="149">
        <v>418.3</v>
      </c>
      <c r="C683" s="149">
        <v>418.09</v>
      </c>
      <c r="D683" s="149">
        <v>6.96</v>
      </c>
    </row>
    <row r="684" spans="1:4">
      <c r="A684" s="150">
        <v>44824</v>
      </c>
      <c r="B684" s="149">
        <v>417.92</v>
      </c>
      <c r="C684" s="149">
        <v>418.13</v>
      </c>
      <c r="D684" s="149">
        <v>6.97</v>
      </c>
    </row>
    <row r="685" spans="1:4">
      <c r="A685" s="150">
        <v>44826</v>
      </c>
      <c r="B685" s="149">
        <v>418.04</v>
      </c>
      <c r="C685" s="149">
        <v>412.56</v>
      </c>
      <c r="D685" s="149">
        <v>7.02</v>
      </c>
    </row>
    <row r="686" spans="1:4">
      <c r="A686" s="150">
        <v>44827</v>
      </c>
      <c r="B686" s="149">
        <v>416.27</v>
      </c>
      <c r="C686" s="149">
        <v>406.03</v>
      </c>
      <c r="D686" s="149">
        <v>7.25</v>
      </c>
    </row>
    <row r="687" spans="1:4">
      <c r="A687" s="150">
        <v>44830</v>
      </c>
      <c r="B687" s="149">
        <v>413.06</v>
      </c>
      <c r="C687" s="149">
        <v>398.31</v>
      </c>
      <c r="D687" s="149">
        <v>7.14</v>
      </c>
    </row>
    <row r="688" spans="1:4">
      <c r="A688" s="150">
        <v>44831</v>
      </c>
      <c r="B688" s="149">
        <v>409.82</v>
      </c>
      <c r="C688" s="149">
        <v>394.53</v>
      </c>
      <c r="D688" s="149">
        <v>7.05</v>
      </c>
    </row>
    <row r="689" spans="1:4">
      <c r="A689" s="150">
        <v>44832</v>
      </c>
      <c r="B689" s="149">
        <v>408.04</v>
      </c>
      <c r="C689" s="149">
        <v>390.29</v>
      </c>
      <c r="D689" s="149">
        <v>6.99</v>
      </c>
    </row>
    <row r="690" spans="1:4">
      <c r="A690" s="150">
        <v>44833</v>
      </c>
      <c r="B690" s="149">
        <v>405.93</v>
      </c>
      <c r="C690" s="149">
        <v>394.24</v>
      </c>
      <c r="D690" s="149">
        <v>7.12</v>
      </c>
    </row>
    <row r="691" spans="1:4">
      <c r="A691" s="150">
        <v>44834</v>
      </c>
      <c r="B691" s="149">
        <v>405.65</v>
      </c>
      <c r="C691" s="149">
        <v>396.08</v>
      </c>
      <c r="D691" s="149">
        <v>7.57</v>
      </c>
    </row>
    <row r="692" spans="1:4">
      <c r="A692" s="150">
        <v>44837</v>
      </c>
      <c r="B692" s="149">
        <v>406.22</v>
      </c>
      <c r="C692" s="149">
        <v>397.24</v>
      </c>
      <c r="D692" s="149">
        <v>7.09</v>
      </c>
    </row>
    <row r="693" spans="1:4">
      <c r="A693" s="150">
        <v>44838</v>
      </c>
      <c r="B693" s="149">
        <v>406.49</v>
      </c>
      <c r="C693" s="149">
        <v>402.22</v>
      </c>
      <c r="D693" s="149">
        <v>6.9</v>
      </c>
    </row>
    <row r="694" spans="1:4">
      <c r="A694" s="150">
        <v>44839</v>
      </c>
      <c r="B694" s="149">
        <v>405.7</v>
      </c>
      <c r="C694" s="149">
        <v>402.62</v>
      </c>
      <c r="D694" s="149">
        <v>6.8</v>
      </c>
    </row>
    <row r="695" spans="1:4">
      <c r="A695" s="150">
        <v>44840</v>
      </c>
      <c r="B695" s="149">
        <v>405.46</v>
      </c>
      <c r="C695" s="149">
        <v>400.8</v>
      </c>
      <c r="D695" s="149">
        <v>6.7</v>
      </c>
    </row>
    <row r="696" spans="1:4">
      <c r="A696" s="150">
        <v>44841</v>
      </c>
      <c r="B696" s="149">
        <v>404.56</v>
      </c>
      <c r="C696" s="149">
        <v>396.27</v>
      </c>
      <c r="D696" s="149">
        <v>6.59</v>
      </c>
    </row>
    <row r="697" spans="1:4">
      <c r="A697" s="150">
        <v>44844</v>
      </c>
      <c r="B697" s="149">
        <v>404.3</v>
      </c>
      <c r="C697" s="149">
        <v>391.89</v>
      </c>
      <c r="D697" s="149">
        <v>6.51</v>
      </c>
    </row>
    <row r="698" spans="1:4">
      <c r="A698" s="150">
        <v>44845</v>
      </c>
      <c r="B698" s="149">
        <v>404.02</v>
      </c>
      <c r="C698" s="149">
        <v>392.67</v>
      </c>
      <c r="D698" s="149">
        <v>6.33</v>
      </c>
    </row>
    <row r="699" spans="1:4">
      <c r="A699" s="150">
        <v>44846</v>
      </c>
      <c r="B699" s="149">
        <v>403.73</v>
      </c>
      <c r="C699" s="149">
        <v>392.3</v>
      </c>
      <c r="D699" s="149">
        <v>6.23</v>
      </c>
    </row>
    <row r="700" spans="1:4">
      <c r="A700" s="150">
        <v>44847</v>
      </c>
      <c r="B700" s="149">
        <v>403.91</v>
      </c>
      <c r="C700" s="149">
        <v>392.76</v>
      </c>
      <c r="D700" s="149">
        <v>6.36</v>
      </c>
    </row>
    <row r="701" spans="1:4">
      <c r="A701" s="150">
        <v>44848</v>
      </c>
      <c r="B701" s="149">
        <v>403.94</v>
      </c>
      <c r="C701" s="149">
        <v>393.11</v>
      </c>
      <c r="D701" s="149">
        <v>6.41</v>
      </c>
    </row>
    <row r="702" spans="1:4">
      <c r="A702" s="150">
        <v>44851</v>
      </c>
      <c r="B702" s="149">
        <v>404.13</v>
      </c>
      <c r="C702" s="149">
        <v>393.99</v>
      </c>
      <c r="D702" s="149">
        <v>6.54</v>
      </c>
    </row>
    <row r="703" spans="1:4">
      <c r="A703" s="150">
        <v>44852</v>
      </c>
      <c r="B703" s="149">
        <v>403.96</v>
      </c>
      <c r="C703" s="149">
        <v>396.73</v>
      </c>
      <c r="D703" s="149">
        <v>6.56</v>
      </c>
    </row>
    <row r="704" spans="1:4">
      <c r="A704" s="150">
        <v>44853</v>
      </c>
      <c r="B704" s="149">
        <v>403.99</v>
      </c>
      <c r="C704" s="149">
        <v>395.14</v>
      </c>
      <c r="D704" s="149">
        <v>6.58</v>
      </c>
    </row>
    <row r="705" spans="1:4">
      <c r="A705" s="150">
        <v>44854</v>
      </c>
      <c r="B705" s="149">
        <v>403.59</v>
      </c>
      <c r="C705" s="149">
        <v>395.76</v>
      </c>
      <c r="D705" s="149">
        <v>6.57</v>
      </c>
    </row>
    <row r="706" spans="1:4">
      <c r="A706" s="150">
        <v>44855</v>
      </c>
      <c r="B706" s="149">
        <v>403.01</v>
      </c>
      <c r="C706" s="149">
        <v>392.85</v>
      </c>
      <c r="D706" s="149">
        <v>6.6</v>
      </c>
    </row>
    <row r="707" spans="1:4">
      <c r="A707" s="150">
        <v>44858</v>
      </c>
      <c r="B707" s="149">
        <v>402.33</v>
      </c>
      <c r="C707" s="149">
        <v>395.09</v>
      </c>
      <c r="D707" s="149">
        <v>6.59</v>
      </c>
    </row>
    <row r="708" spans="1:4">
      <c r="A708" s="150">
        <v>44859</v>
      </c>
      <c r="B708" s="149">
        <v>400.91</v>
      </c>
      <c r="C708" s="149">
        <v>395.26</v>
      </c>
      <c r="D708" s="149">
        <v>6.53</v>
      </c>
    </row>
    <row r="709" spans="1:4">
      <c r="A709" s="150">
        <v>44860</v>
      </c>
      <c r="B709" s="149">
        <v>399.38</v>
      </c>
      <c r="C709" s="149">
        <v>400.3</v>
      </c>
      <c r="D709" s="149">
        <v>6.51</v>
      </c>
    </row>
    <row r="710" spans="1:4">
      <c r="A710" s="150">
        <v>44861</v>
      </c>
      <c r="B710" s="149">
        <v>396.7</v>
      </c>
      <c r="C710" s="149">
        <v>398.17</v>
      </c>
      <c r="D710" s="149">
        <v>6.47</v>
      </c>
    </row>
    <row r="711" spans="1:4">
      <c r="A711" s="150">
        <v>44862</v>
      </c>
      <c r="B711" s="149">
        <v>395.53</v>
      </c>
      <c r="C711" s="149">
        <v>393.43</v>
      </c>
      <c r="D711" s="149">
        <v>6.42</v>
      </c>
    </row>
    <row r="712" spans="1:4">
      <c r="A712" s="150">
        <v>44865</v>
      </c>
      <c r="B712" s="149">
        <v>395.4</v>
      </c>
      <c r="C712" s="149">
        <v>392.83</v>
      </c>
      <c r="D712" s="149">
        <v>6.41</v>
      </c>
    </row>
    <row r="713" spans="1:4">
      <c r="A713" s="150">
        <v>44866</v>
      </c>
      <c r="B713" s="149">
        <v>395.19</v>
      </c>
      <c r="C713" s="149">
        <v>392.58</v>
      </c>
      <c r="D713" s="149">
        <v>6.45</v>
      </c>
    </row>
    <row r="714" spans="1:4">
      <c r="A714" s="150">
        <v>44867</v>
      </c>
      <c r="B714" s="149">
        <v>395.37</v>
      </c>
      <c r="C714" s="149">
        <v>391.42</v>
      </c>
      <c r="D714" s="149">
        <v>6.42</v>
      </c>
    </row>
    <row r="715" spans="1:4">
      <c r="A715" s="150">
        <v>44868</v>
      </c>
      <c r="B715" s="149">
        <v>395.34</v>
      </c>
      <c r="C715" s="149">
        <v>385.18</v>
      </c>
      <c r="D715" s="149">
        <v>6.36</v>
      </c>
    </row>
    <row r="716" spans="1:4">
      <c r="A716" s="150">
        <v>44869</v>
      </c>
      <c r="B716" s="149">
        <v>395.52</v>
      </c>
      <c r="C716" s="149">
        <v>387.25</v>
      </c>
      <c r="D716" s="149">
        <v>6.37</v>
      </c>
    </row>
    <row r="717" spans="1:4">
      <c r="A717" s="150">
        <v>44872</v>
      </c>
      <c r="B717" s="149">
        <v>395.94</v>
      </c>
      <c r="C717" s="149">
        <v>395.27</v>
      </c>
      <c r="D717" s="149">
        <v>6.37</v>
      </c>
    </row>
    <row r="718" spans="1:4">
      <c r="A718" s="150">
        <v>44873</v>
      </c>
      <c r="B718" s="149">
        <v>396.21</v>
      </c>
      <c r="C718" s="149">
        <v>395.93</v>
      </c>
      <c r="D718" s="149">
        <v>6.5</v>
      </c>
    </row>
    <row r="719" spans="1:4">
      <c r="A719" s="150">
        <v>44874</v>
      </c>
      <c r="B719" s="149">
        <v>394.66</v>
      </c>
      <c r="C719" s="149">
        <v>396.55</v>
      </c>
      <c r="D719" s="149">
        <v>6.46</v>
      </c>
    </row>
    <row r="720" spans="1:4">
      <c r="A720" s="150">
        <v>44875</v>
      </c>
      <c r="B720" s="149">
        <v>395.27</v>
      </c>
      <c r="C720" s="149">
        <v>393.25</v>
      </c>
      <c r="D720" s="149">
        <v>6.47</v>
      </c>
    </row>
    <row r="721" spans="1:4">
      <c r="A721" s="150">
        <v>44876</v>
      </c>
      <c r="B721" s="149">
        <v>396.12</v>
      </c>
      <c r="C721" s="149">
        <v>406.42</v>
      </c>
      <c r="D721" s="149">
        <v>6.59</v>
      </c>
    </row>
    <row r="722" spans="1:4">
      <c r="A722" s="150">
        <v>44879</v>
      </c>
      <c r="B722" s="149">
        <v>395.93</v>
      </c>
      <c r="C722" s="149">
        <v>407.45</v>
      </c>
      <c r="D722" s="149">
        <v>6.56</v>
      </c>
    </row>
    <row r="723" spans="1:4">
      <c r="A723" s="150">
        <v>44880</v>
      </c>
      <c r="B723" s="149">
        <v>395.83</v>
      </c>
      <c r="C723" s="149">
        <v>412.93</v>
      </c>
      <c r="D723" s="149">
        <v>6.57</v>
      </c>
    </row>
    <row r="724" spans="1:4">
      <c r="A724" s="150">
        <v>44881</v>
      </c>
      <c r="B724" s="149">
        <v>395.15</v>
      </c>
      <c r="C724" s="149">
        <v>412.06</v>
      </c>
      <c r="D724" s="149">
        <v>6.55</v>
      </c>
    </row>
    <row r="725" spans="1:4">
      <c r="A725" s="150">
        <v>44882</v>
      </c>
      <c r="B725" s="149">
        <v>395.53</v>
      </c>
      <c r="C725" s="149">
        <v>408.98</v>
      </c>
      <c r="D725" s="149">
        <v>6.55</v>
      </c>
    </row>
    <row r="726" spans="1:4">
      <c r="A726" s="150">
        <v>44883</v>
      </c>
      <c r="B726" s="149">
        <v>395.19</v>
      </c>
      <c r="C726" s="149">
        <v>409.81</v>
      </c>
      <c r="D726" s="149">
        <v>6.55</v>
      </c>
    </row>
    <row r="727" spans="1:4">
      <c r="A727" s="150">
        <v>44886</v>
      </c>
      <c r="B727" s="149">
        <v>395.18</v>
      </c>
      <c r="C727" s="149">
        <v>404.51</v>
      </c>
      <c r="D727" s="149">
        <v>6.51</v>
      </c>
    </row>
    <row r="728" spans="1:4">
      <c r="A728" s="150">
        <v>44887</v>
      </c>
      <c r="B728" s="149">
        <v>394.79</v>
      </c>
      <c r="C728" s="149">
        <v>405.96</v>
      </c>
      <c r="D728" s="149">
        <v>6.51</v>
      </c>
    </row>
    <row r="729" spans="1:4">
      <c r="A729" s="150">
        <v>44888</v>
      </c>
      <c r="B729" s="149">
        <v>394.93</v>
      </c>
      <c r="C729" s="149">
        <v>407.21</v>
      </c>
      <c r="D729" s="149">
        <v>6.53</v>
      </c>
    </row>
    <row r="730" spans="1:4">
      <c r="A730" s="150">
        <v>44889</v>
      </c>
      <c r="B730" s="149">
        <v>395.29</v>
      </c>
      <c r="C730" s="149">
        <v>411.34</v>
      </c>
      <c r="D730" s="149">
        <v>6.55</v>
      </c>
    </row>
    <row r="731" spans="1:4">
      <c r="A731" s="150">
        <v>44890</v>
      </c>
      <c r="B731" s="149">
        <v>395.05</v>
      </c>
      <c r="C731" s="149">
        <v>411.29</v>
      </c>
      <c r="D731" s="149">
        <v>6.53</v>
      </c>
    </row>
    <row r="732" spans="1:4">
      <c r="A732" s="150">
        <v>44893</v>
      </c>
      <c r="B732" s="149">
        <v>395.92</v>
      </c>
      <c r="C732" s="149">
        <v>414.65</v>
      </c>
      <c r="D732" s="149">
        <v>6.52</v>
      </c>
    </row>
    <row r="733" spans="1:4">
      <c r="A733" s="150">
        <v>44894</v>
      </c>
      <c r="B733" s="149">
        <v>395.12</v>
      </c>
      <c r="C733" s="149">
        <v>410.25</v>
      </c>
      <c r="D733" s="149">
        <v>6.49</v>
      </c>
    </row>
    <row r="734" spans="1:4">
      <c r="A734" s="150">
        <v>44895</v>
      </c>
      <c r="B734" s="149">
        <v>394.87</v>
      </c>
      <c r="C734" s="149">
        <v>408.89</v>
      </c>
      <c r="D734" s="149">
        <v>6.49</v>
      </c>
    </row>
    <row r="735" spans="1:4">
      <c r="A735" s="150">
        <v>44896</v>
      </c>
      <c r="B735" s="149">
        <v>395.35</v>
      </c>
      <c r="C735" s="149">
        <v>411.92</v>
      </c>
      <c r="D735" s="149">
        <v>6.46</v>
      </c>
    </row>
    <row r="736" spans="1:4">
      <c r="A736" s="150">
        <v>44897</v>
      </c>
      <c r="B736" s="149">
        <v>395.2</v>
      </c>
      <c r="C736" s="149">
        <v>416.07</v>
      </c>
      <c r="D736" s="149">
        <v>6.39</v>
      </c>
    </row>
    <row r="737" spans="1:4">
      <c r="A737" s="150">
        <v>44900</v>
      </c>
      <c r="B737" s="149">
        <v>395.91</v>
      </c>
      <c r="C737" s="149">
        <v>417.09</v>
      </c>
      <c r="D737" s="149">
        <v>6.36</v>
      </c>
    </row>
    <row r="738" spans="1:4">
      <c r="A738" s="150">
        <v>44901</v>
      </c>
      <c r="B738" s="149">
        <v>395.59</v>
      </c>
      <c r="C738" s="149">
        <v>415.41</v>
      </c>
      <c r="D738" s="149">
        <v>6.28</v>
      </c>
    </row>
    <row r="739" spans="1:4">
      <c r="A739" s="150">
        <v>44902</v>
      </c>
      <c r="B739" s="149">
        <v>395.72</v>
      </c>
      <c r="C739" s="149">
        <v>415.43</v>
      </c>
      <c r="D739" s="149">
        <v>6.29</v>
      </c>
    </row>
    <row r="740" spans="1:4">
      <c r="A740" s="150">
        <v>44903</v>
      </c>
      <c r="B740" s="149">
        <v>395.15</v>
      </c>
      <c r="C740" s="149">
        <v>415.38</v>
      </c>
      <c r="D740" s="149">
        <v>6.32</v>
      </c>
    </row>
    <row r="741" spans="1:4">
      <c r="A741" s="150">
        <v>44904</v>
      </c>
      <c r="B741" s="149">
        <v>395.3</v>
      </c>
      <c r="C741" s="149">
        <v>417.56</v>
      </c>
      <c r="D741" s="149">
        <v>6.33</v>
      </c>
    </row>
    <row r="742" spans="1:4">
      <c r="A742" s="150">
        <v>44907</v>
      </c>
      <c r="B742" s="149">
        <v>395.53</v>
      </c>
      <c r="C742" s="149">
        <v>417.8</v>
      </c>
      <c r="D742" s="149">
        <v>6.29</v>
      </c>
    </row>
    <row r="743" spans="1:4">
      <c r="A743" s="150">
        <v>44908</v>
      </c>
      <c r="B743" s="149">
        <v>395.07</v>
      </c>
      <c r="C743" s="149">
        <v>417.31</v>
      </c>
      <c r="D743" s="149">
        <v>6.25</v>
      </c>
    </row>
    <row r="744" spans="1:4">
      <c r="A744" s="150">
        <v>44909</v>
      </c>
      <c r="B744" s="149">
        <v>394.13</v>
      </c>
      <c r="C744" s="149">
        <v>420.34</v>
      </c>
      <c r="D744" s="149">
        <v>6.21</v>
      </c>
    </row>
    <row r="745" spans="1:4">
      <c r="A745" s="150">
        <v>44910</v>
      </c>
      <c r="B745" s="149">
        <v>394.26</v>
      </c>
      <c r="C745" s="149">
        <v>418.51</v>
      </c>
      <c r="D745" s="149">
        <v>6.13</v>
      </c>
    </row>
    <row r="746" spans="1:4">
      <c r="A746" s="150">
        <v>44911</v>
      </c>
      <c r="B746" s="149">
        <v>394.45</v>
      </c>
      <c r="C746" s="149">
        <v>418.95</v>
      </c>
      <c r="D746" s="149">
        <v>6.1</v>
      </c>
    </row>
    <row r="747" spans="1:4">
      <c r="A747" s="150">
        <v>44914</v>
      </c>
      <c r="B747" s="149">
        <v>394.29</v>
      </c>
      <c r="C747" s="149">
        <v>418.66</v>
      </c>
      <c r="D747" s="149">
        <v>5.92</v>
      </c>
    </row>
    <row r="748" spans="1:4">
      <c r="A748" s="150">
        <v>44915</v>
      </c>
      <c r="B748" s="149">
        <v>393.73</v>
      </c>
      <c r="C748" s="149">
        <v>418.5</v>
      </c>
      <c r="D748" s="149">
        <v>5.72</v>
      </c>
    </row>
    <row r="749" spans="1:4">
      <c r="A749" s="150">
        <v>44916</v>
      </c>
      <c r="B749" s="149">
        <v>393.97</v>
      </c>
      <c r="C749" s="149">
        <v>418.2</v>
      </c>
      <c r="D749" s="149">
        <v>5.58</v>
      </c>
    </row>
    <row r="750" spans="1:4">
      <c r="A750" s="150">
        <v>44917</v>
      </c>
      <c r="B750" s="149">
        <v>394.07</v>
      </c>
      <c r="C750" s="149">
        <v>418.74</v>
      </c>
      <c r="D750" s="149">
        <v>5.45</v>
      </c>
    </row>
    <row r="751" spans="1:4">
      <c r="A751" s="150">
        <v>44918</v>
      </c>
      <c r="B751" s="149">
        <v>393.81</v>
      </c>
      <c r="C751" s="149">
        <v>418.19</v>
      </c>
      <c r="D751" s="149">
        <v>5.79</v>
      </c>
    </row>
    <row r="752" spans="1:4">
      <c r="A752" s="150">
        <v>44921</v>
      </c>
      <c r="B752" s="149">
        <v>394.49</v>
      </c>
      <c r="C752" s="149">
        <v>419.07</v>
      </c>
      <c r="D752" s="149">
        <v>5.76</v>
      </c>
    </row>
    <row r="753" spans="1:4">
      <c r="A753" s="150">
        <v>44922</v>
      </c>
      <c r="B753" s="149">
        <v>393.6</v>
      </c>
      <c r="C753" s="149">
        <v>419.81</v>
      </c>
      <c r="D753" s="149">
        <v>5.61</v>
      </c>
    </row>
    <row r="754" spans="1:4">
      <c r="A754" s="150">
        <v>44923</v>
      </c>
      <c r="B754" s="149">
        <v>393.27</v>
      </c>
      <c r="C754" s="149">
        <v>418.12</v>
      </c>
      <c r="D754" s="149">
        <v>5.51</v>
      </c>
    </row>
    <row r="755" spans="1:4">
      <c r="A755" s="150">
        <v>44924</v>
      </c>
      <c r="B755" s="149">
        <v>393.41</v>
      </c>
      <c r="C755" s="149">
        <v>418.43</v>
      </c>
      <c r="D755" s="149">
        <v>5.45</v>
      </c>
    </row>
    <row r="756" spans="1:4">
      <c r="A756" s="150">
        <v>44925</v>
      </c>
      <c r="B756" s="149">
        <v>393.57</v>
      </c>
      <c r="C756" s="149">
        <v>420.06</v>
      </c>
      <c r="D756" s="149">
        <v>5.59</v>
      </c>
    </row>
    <row r="757" spans="1:4">
      <c r="A757" s="280">
        <v>44929</v>
      </c>
      <c r="B757" s="279">
        <v>394.69</v>
      </c>
      <c r="C757" s="279">
        <v>415.61</v>
      </c>
      <c r="D757" s="279">
        <v>5.57</v>
      </c>
    </row>
    <row r="758" spans="1:4">
      <c r="A758" s="280">
        <v>44930</v>
      </c>
      <c r="B758" s="279">
        <v>394.49</v>
      </c>
      <c r="C758" s="279">
        <v>418.95</v>
      </c>
      <c r="D758" s="279">
        <v>5.51</v>
      </c>
    </row>
    <row r="759" spans="1:4">
      <c r="A759" s="280">
        <v>44931</v>
      </c>
      <c r="B759" s="279">
        <v>394.78</v>
      </c>
      <c r="C759" s="279">
        <v>419.18</v>
      </c>
      <c r="D759" s="279">
        <v>5.49</v>
      </c>
    </row>
    <row r="760" spans="1:4">
      <c r="A760" s="280">
        <v>44935</v>
      </c>
      <c r="B760" s="279">
        <v>394.93</v>
      </c>
      <c r="C760" s="279">
        <v>421.43</v>
      </c>
      <c r="D760" s="279">
        <v>5.65</v>
      </c>
    </row>
    <row r="761" spans="1:4">
      <c r="A761" s="280">
        <v>44936</v>
      </c>
      <c r="B761" s="279">
        <v>395.13</v>
      </c>
      <c r="C761" s="279">
        <v>424.21</v>
      </c>
      <c r="D761" s="279">
        <v>5.68</v>
      </c>
    </row>
    <row r="762" spans="1:4">
      <c r="A762" s="280">
        <v>44937</v>
      </c>
      <c r="B762" s="279">
        <v>395.96</v>
      </c>
      <c r="C762" s="279">
        <v>425.58</v>
      </c>
      <c r="D762" s="279">
        <v>5.76</v>
      </c>
    </row>
    <row r="763" spans="1:4">
      <c r="A763" s="280">
        <v>44938</v>
      </c>
      <c r="B763" s="279">
        <v>396.31</v>
      </c>
      <c r="C763" s="279">
        <v>426.43</v>
      </c>
      <c r="D763" s="279">
        <v>5.85</v>
      </c>
    </row>
    <row r="764" spans="1:4">
      <c r="A764" s="280">
        <v>44939</v>
      </c>
      <c r="B764" s="279">
        <v>396.56</v>
      </c>
      <c r="C764" s="279">
        <v>429.91</v>
      </c>
      <c r="D764" s="279">
        <v>5.88</v>
      </c>
    </row>
    <row r="765" spans="1:4">
      <c r="A765" s="280">
        <v>44942</v>
      </c>
      <c r="B765" s="279">
        <v>396.8</v>
      </c>
      <c r="C765" s="279">
        <v>429.77</v>
      </c>
      <c r="D765" s="279">
        <v>5.8</v>
      </c>
    </row>
    <row r="766" spans="1:4">
      <c r="A766" s="280">
        <v>44943</v>
      </c>
      <c r="B766" s="279">
        <v>396.84</v>
      </c>
      <c r="C766" s="279">
        <v>429.5</v>
      </c>
      <c r="D766" s="279">
        <v>5.78</v>
      </c>
    </row>
    <row r="767" spans="1:4">
      <c r="A767" s="280">
        <v>44944</v>
      </c>
      <c r="B767" s="279">
        <v>396.36</v>
      </c>
      <c r="C767" s="279">
        <v>430.09</v>
      </c>
      <c r="D767" s="279">
        <v>5.76</v>
      </c>
    </row>
    <row r="768" spans="1:4">
      <c r="A768" s="280">
        <v>44945</v>
      </c>
      <c r="B768" s="279">
        <v>396.37</v>
      </c>
      <c r="C768" s="279">
        <v>429.23</v>
      </c>
      <c r="D768" s="279">
        <v>5.76</v>
      </c>
    </row>
    <row r="769" spans="1:4">
      <c r="A769" s="280">
        <v>44946</v>
      </c>
      <c r="B769" s="279">
        <v>396.25</v>
      </c>
      <c r="C769" s="279">
        <v>429.54</v>
      </c>
      <c r="D769" s="279">
        <v>5.77</v>
      </c>
    </row>
    <row r="770" spans="1:4">
      <c r="A770" s="280">
        <v>44949</v>
      </c>
      <c r="B770" s="279">
        <v>396.66</v>
      </c>
      <c r="C770" s="279">
        <v>432.44</v>
      </c>
      <c r="D770" s="279">
        <v>5.78</v>
      </c>
    </row>
    <row r="771" spans="1:4">
      <c r="A771" s="280">
        <v>44950</v>
      </c>
      <c r="B771" s="279">
        <v>396.4</v>
      </c>
      <c r="C771" s="279">
        <v>430.53</v>
      </c>
      <c r="D771" s="279">
        <v>5.77</v>
      </c>
    </row>
    <row r="772" spans="1:4">
      <c r="A772" s="280">
        <v>44951</v>
      </c>
      <c r="B772" s="279">
        <v>396.02</v>
      </c>
      <c r="C772" s="279">
        <v>430.32</v>
      </c>
      <c r="D772" s="279">
        <v>5.73</v>
      </c>
    </row>
    <row r="773" spans="1:4">
      <c r="A773" s="280">
        <v>44952</v>
      </c>
      <c r="B773" s="279">
        <v>395.65</v>
      </c>
      <c r="C773" s="279">
        <v>431.46</v>
      </c>
      <c r="D773" s="279">
        <v>5.73</v>
      </c>
    </row>
    <row r="774" spans="1:4">
      <c r="A774" s="280">
        <v>44953</v>
      </c>
      <c r="B774" s="279">
        <v>396.02</v>
      </c>
      <c r="C774" s="279">
        <v>431.27</v>
      </c>
      <c r="D774" s="279">
        <v>5.71</v>
      </c>
    </row>
    <row r="775" spans="1:4">
      <c r="A775" s="280">
        <v>44956</v>
      </c>
      <c r="B775" s="279">
        <v>395.88</v>
      </c>
      <c r="C775" s="279">
        <v>431.87</v>
      </c>
      <c r="D775" s="279">
        <v>5.69</v>
      </c>
    </row>
    <row r="776" spans="1:4">
      <c r="A776" s="280">
        <v>44957</v>
      </c>
      <c r="B776" s="279">
        <v>395.67</v>
      </c>
      <c r="C776" s="279">
        <v>428.27</v>
      </c>
      <c r="D776" s="279">
        <v>5.61</v>
      </c>
    </row>
    <row r="777" spans="1:4">
      <c r="A777" s="280">
        <v>44958</v>
      </c>
      <c r="B777" s="279">
        <v>395.74</v>
      </c>
      <c r="C777" s="279">
        <v>430.96</v>
      </c>
      <c r="D777" s="279">
        <v>5.65</v>
      </c>
    </row>
    <row r="778" spans="1:4">
      <c r="A778" s="280">
        <v>44959</v>
      </c>
      <c r="B778" s="279">
        <v>396.04</v>
      </c>
      <c r="C778" s="279">
        <v>434.97</v>
      </c>
      <c r="D778" s="279">
        <v>5.65</v>
      </c>
    </row>
    <row r="779" spans="1:4">
      <c r="A779" s="280">
        <v>44960</v>
      </c>
      <c r="B779" s="279">
        <v>396.48</v>
      </c>
      <c r="C779" s="279">
        <v>433.59</v>
      </c>
      <c r="D779" s="279">
        <v>5.63</v>
      </c>
    </row>
    <row r="780" spans="1:4">
      <c r="A780" s="280">
        <v>44963</v>
      </c>
      <c r="B780" s="279">
        <v>396.62</v>
      </c>
      <c r="C780" s="279">
        <v>426.96</v>
      </c>
      <c r="D780" s="279">
        <v>5.61</v>
      </c>
    </row>
    <row r="781" spans="1:4">
      <c r="A781" s="280">
        <v>44964</v>
      </c>
      <c r="B781" s="279">
        <v>395.88</v>
      </c>
      <c r="C781" s="279">
        <v>424.11</v>
      </c>
      <c r="D781" s="279">
        <v>5.59</v>
      </c>
    </row>
    <row r="782" spans="1:4">
      <c r="A782" s="280">
        <v>44965</v>
      </c>
      <c r="B782" s="279">
        <v>395.9</v>
      </c>
      <c r="C782" s="279">
        <v>425.39</v>
      </c>
      <c r="D782" s="279">
        <v>5.53</v>
      </c>
    </row>
    <row r="783" spans="1:4">
      <c r="A783" s="280">
        <v>44966</v>
      </c>
      <c r="B783" s="279">
        <v>395.92</v>
      </c>
      <c r="C783" s="279">
        <v>426.6</v>
      </c>
      <c r="D783" s="279">
        <v>5.44</v>
      </c>
    </row>
    <row r="784" spans="1:4">
      <c r="A784" s="280">
        <v>44967</v>
      </c>
      <c r="B784" s="279">
        <v>395.24</v>
      </c>
      <c r="C784" s="279">
        <v>423.26</v>
      </c>
      <c r="D784" s="279">
        <v>5.41</v>
      </c>
    </row>
    <row r="785" spans="1:4">
      <c r="A785" s="280">
        <v>44970</v>
      </c>
      <c r="B785" s="279">
        <v>394.69</v>
      </c>
      <c r="C785" s="279">
        <v>421.57</v>
      </c>
      <c r="D785" s="279">
        <v>5.35</v>
      </c>
    </row>
    <row r="786" spans="1:4">
      <c r="A786" s="280">
        <v>44971</v>
      </c>
      <c r="B786" s="279">
        <v>394.1</v>
      </c>
      <c r="C786" s="279">
        <v>423.78</v>
      </c>
      <c r="D786" s="279">
        <v>5.34</v>
      </c>
    </row>
    <row r="787" spans="1:4">
      <c r="A787" s="280">
        <v>44972</v>
      </c>
      <c r="B787" s="279">
        <v>393.5</v>
      </c>
      <c r="C787" s="279">
        <v>421.71</v>
      </c>
      <c r="D787" s="279">
        <v>5.29</v>
      </c>
    </row>
    <row r="788" spans="1:4">
      <c r="A788" s="280">
        <v>44973</v>
      </c>
      <c r="B788" s="279">
        <v>393.52</v>
      </c>
      <c r="C788" s="279">
        <v>421.26</v>
      </c>
      <c r="D788" s="279">
        <v>5.26</v>
      </c>
    </row>
    <row r="789" spans="1:4">
      <c r="A789" s="280">
        <v>44974</v>
      </c>
      <c r="B789" s="279">
        <v>392.89</v>
      </c>
      <c r="C789" s="279">
        <v>417.96</v>
      </c>
      <c r="D789" s="279">
        <v>5.27</v>
      </c>
    </row>
    <row r="790" spans="1:4">
      <c r="A790" s="280">
        <v>44977</v>
      </c>
      <c r="B790" s="279">
        <v>392.35</v>
      </c>
      <c r="C790" s="279">
        <v>419.3</v>
      </c>
      <c r="D790" s="279">
        <v>5.28</v>
      </c>
    </row>
    <row r="791" spans="1:4">
      <c r="A791" s="280">
        <v>44978</v>
      </c>
      <c r="B791" s="279">
        <v>391.68</v>
      </c>
      <c r="C791" s="279">
        <v>417.06</v>
      </c>
      <c r="D791" s="279">
        <v>5.25</v>
      </c>
    </row>
    <row r="792" spans="1:4">
      <c r="A792" s="280">
        <v>44979</v>
      </c>
      <c r="B792" s="279">
        <v>390.48</v>
      </c>
      <c r="C792" s="279">
        <v>414.96</v>
      </c>
      <c r="D792" s="279">
        <v>5.21</v>
      </c>
    </row>
    <row r="793" spans="1:4">
      <c r="A793" s="280">
        <v>44980</v>
      </c>
      <c r="B793" s="279">
        <v>390.08</v>
      </c>
      <c r="C793" s="279">
        <v>413.41</v>
      </c>
      <c r="D793" s="279">
        <v>5.2</v>
      </c>
    </row>
    <row r="794" spans="1:4">
      <c r="A794" s="280">
        <v>44981</v>
      </c>
      <c r="B794" s="279">
        <v>389.42</v>
      </c>
      <c r="C794" s="279">
        <v>412.28</v>
      </c>
      <c r="D794" s="279">
        <v>5.13</v>
      </c>
    </row>
    <row r="795" spans="1:4">
      <c r="A795" s="280">
        <v>44984</v>
      </c>
      <c r="B795" s="279">
        <v>389.06</v>
      </c>
      <c r="C795" s="279">
        <v>411.12</v>
      </c>
      <c r="D795" s="279">
        <v>5.18</v>
      </c>
    </row>
    <row r="796" spans="1:4">
      <c r="A796" s="280">
        <v>44985</v>
      </c>
      <c r="B796" s="279">
        <v>389.34</v>
      </c>
      <c r="C796" s="279">
        <v>413.4</v>
      </c>
      <c r="D796" s="279">
        <v>5.18</v>
      </c>
    </row>
    <row r="797" spans="1:4">
      <c r="A797" s="280">
        <v>44986</v>
      </c>
      <c r="B797" s="279">
        <v>389.01</v>
      </c>
      <c r="C797" s="279">
        <v>414.88</v>
      </c>
      <c r="D797" s="279">
        <v>5.17</v>
      </c>
    </row>
    <row r="798" spans="1:4">
      <c r="A798" s="280">
        <v>44987</v>
      </c>
      <c r="B798" s="279">
        <v>388.95</v>
      </c>
      <c r="C798" s="279">
        <v>412.87</v>
      </c>
      <c r="D798" s="279">
        <v>5.15</v>
      </c>
    </row>
    <row r="799" spans="1:4">
      <c r="A799" s="280">
        <v>44988</v>
      </c>
      <c r="B799" s="279">
        <v>388.17</v>
      </c>
      <c r="C799" s="279">
        <v>412.08</v>
      </c>
      <c r="D799" s="279">
        <v>5.15</v>
      </c>
    </row>
    <row r="800" spans="1:4">
      <c r="A800" s="280">
        <v>44991</v>
      </c>
      <c r="B800" s="279">
        <v>388.49</v>
      </c>
      <c r="C800" s="279">
        <v>412.85</v>
      </c>
      <c r="D800" s="279">
        <v>5.16</v>
      </c>
    </row>
    <row r="801" spans="1:4">
      <c r="A801" s="280">
        <v>44992</v>
      </c>
      <c r="B801" s="279">
        <v>388.6</v>
      </c>
      <c r="C801" s="279">
        <v>414.21</v>
      </c>
      <c r="D801" s="279">
        <v>5.15</v>
      </c>
    </row>
    <row r="802" spans="1:4">
      <c r="A802" s="280">
        <v>44994</v>
      </c>
      <c r="B802" s="279">
        <v>388.49</v>
      </c>
      <c r="C802" s="279">
        <v>410.56</v>
      </c>
      <c r="D802" s="279">
        <v>5.12</v>
      </c>
    </row>
    <row r="803" spans="1:4">
      <c r="A803" s="280">
        <v>44995</v>
      </c>
      <c r="B803" s="279">
        <v>388.18</v>
      </c>
      <c r="C803" s="279">
        <v>411</v>
      </c>
      <c r="D803" s="279">
        <v>5.1100000000000003</v>
      </c>
    </row>
    <row r="804" spans="1:4">
      <c r="A804" s="280">
        <v>44998</v>
      </c>
      <c r="B804" s="279">
        <v>388.44</v>
      </c>
      <c r="C804" s="279">
        <v>414.47</v>
      </c>
      <c r="D804" s="279">
        <v>5.17</v>
      </c>
    </row>
    <row r="805" spans="1:4">
      <c r="A805" s="280">
        <v>44999</v>
      </c>
      <c r="B805" s="279">
        <v>388.79</v>
      </c>
      <c r="C805" s="279">
        <v>416.78</v>
      </c>
      <c r="D805" s="279">
        <v>5.16</v>
      </c>
    </row>
    <row r="806" spans="1:4">
      <c r="A806" s="280">
        <v>45000</v>
      </c>
      <c r="B806" s="279">
        <v>388.4</v>
      </c>
      <c r="C806" s="279">
        <v>412.75</v>
      </c>
      <c r="D806" s="279">
        <v>5.12</v>
      </c>
    </row>
    <row r="807" spans="1:4">
      <c r="A807" s="280">
        <v>45001</v>
      </c>
      <c r="B807" s="279">
        <v>388.63</v>
      </c>
      <c r="C807" s="279">
        <v>412.53</v>
      </c>
      <c r="D807" s="279">
        <v>5.0999999999999996</v>
      </c>
    </row>
    <row r="808" spans="1:4">
      <c r="A808" s="280">
        <v>45002</v>
      </c>
      <c r="B808" s="279">
        <v>388.28</v>
      </c>
      <c r="C808" s="279">
        <v>412.9</v>
      </c>
      <c r="D808" s="279">
        <v>5.07</v>
      </c>
    </row>
    <row r="809" spans="1:4">
      <c r="A809" s="280">
        <v>45005</v>
      </c>
      <c r="B809" s="279">
        <v>388.48</v>
      </c>
      <c r="C809" s="279">
        <v>415.48</v>
      </c>
      <c r="D809" s="279">
        <v>5.04</v>
      </c>
    </row>
    <row r="810" spans="1:4">
      <c r="A810" s="280">
        <v>45006</v>
      </c>
      <c r="B810" s="279">
        <v>388.35</v>
      </c>
      <c r="C810" s="279">
        <v>418.21</v>
      </c>
      <c r="D810" s="279">
        <v>5.05</v>
      </c>
    </row>
    <row r="811" spans="1:4">
      <c r="A811" s="280">
        <v>45007</v>
      </c>
      <c r="B811" s="279">
        <v>388.17</v>
      </c>
      <c r="C811" s="279">
        <v>418.91</v>
      </c>
      <c r="D811" s="279">
        <v>5.04</v>
      </c>
    </row>
    <row r="812" spans="1:4">
      <c r="A812" s="280">
        <v>45008</v>
      </c>
      <c r="B812" s="279">
        <v>388.33</v>
      </c>
      <c r="C812" s="279">
        <v>422.31</v>
      </c>
      <c r="D812" s="279">
        <v>5.0999999999999996</v>
      </c>
    </row>
    <row r="813" spans="1:4">
      <c r="A813" s="280">
        <v>45009</v>
      </c>
      <c r="B813" s="279">
        <v>388.07</v>
      </c>
      <c r="C813" s="279">
        <v>416.17</v>
      </c>
      <c r="D813" s="279">
        <v>5.07</v>
      </c>
    </row>
    <row r="814" spans="1:4">
      <c r="A814" s="280">
        <v>45012</v>
      </c>
      <c r="B814" s="279">
        <v>388.53</v>
      </c>
      <c r="C814" s="279">
        <v>418.37</v>
      </c>
      <c r="D814" s="279">
        <v>5.08</v>
      </c>
    </row>
    <row r="815" spans="1:4">
      <c r="A815" s="280">
        <v>45013</v>
      </c>
      <c r="B815" s="279">
        <v>388.29</v>
      </c>
      <c r="C815" s="279">
        <v>420.21</v>
      </c>
      <c r="D815" s="279">
        <v>5.07</v>
      </c>
    </row>
    <row r="816" spans="1:4">
      <c r="A816" s="280">
        <v>45014</v>
      </c>
      <c r="B816" s="279">
        <v>388.21</v>
      </c>
      <c r="C816" s="279">
        <v>421.48</v>
      </c>
      <c r="D816" s="279">
        <v>5.04</v>
      </c>
    </row>
    <row r="817" spans="1:4">
      <c r="A817" s="280">
        <v>45015</v>
      </c>
      <c r="B817" s="279">
        <v>388.3</v>
      </c>
      <c r="C817" s="279">
        <v>422.39</v>
      </c>
      <c r="D817" s="279">
        <v>5.03</v>
      </c>
    </row>
    <row r="818" spans="1:4">
      <c r="A818" s="280">
        <v>45016</v>
      </c>
      <c r="B818" s="279">
        <v>388.48</v>
      </c>
      <c r="C818" s="279">
        <v>422.28</v>
      </c>
      <c r="D818" s="279">
        <v>5.0199999999999996</v>
      </c>
    </row>
  </sheetData>
  <pageMargins left="0.7" right="0.7" top="0.75" bottom="0.75" header="0.3" footer="0.3"/>
  <drawing r:id="rId1"/>
  <tableParts count="1">
    <tablePart r:id="rId2"/>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2"/>
  </sheetPr>
  <dimension ref="A1:I18"/>
  <sheetViews>
    <sheetView workbookViewId="0"/>
  </sheetViews>
  <sheetFormatPr defaultColWidth="8.88671875" defaultRowHeight="13.5"/>
  <cols>
    <col min="1" max="16384" width="8.88671875" style="1"/>
  </cols>
  <sheetData>
    <row r="1" spans="1:9" ht="14.25">
      <c r="A1" s="67" t="s">
        <v>906</v>
      </c>
    </row>
    <row r="2" spans="1:9" ht="14.25">
      <c r="A2" s="82"/>
    </row>
    <row r="3" spans="1:9" ht="14.25">
      <c r="A3" s="82"/>
      <c r="D3" s="41" t="s">
        <v>714</v>
      </c>
    </row>
    <row r="4" spans="1:9" ht="14.25" thickBot="1"/>
    <row r="5" spans="1:9" ht="27.6" customHeight="1" thickBot="1">
      <c r="D5" s="327" t="s">
        <v>174</v>
      </c>
      <c r="E5" s="329" t="s">
        <v>715</v>
      </c>
      <c r="F5" s="330"/>
      <c r="G5" s="330"/>
      <c r="H5" s="330"/>
      <c r="I5" s="331"/>
    </row>
    <row r="6" spans="1:9" ht="20.100000000000001" customHeight="1" thickBot="1">
      <c r="D6" s="328"/>
      <c r="E6" s="207" t="s">
        <v>175</v>
      </c>
      <c r="F6" s="207" t="s">
        <v>176</v>
      </c>
      <c r="G6" s="207" t="s">
        <v>177</v>
      </c>
      <c r="H6" s="207" t="s">
        <v>178</v>
      </c>
      <c r="I6" s="207" t="s">
        <v>179</v>
      </c>
    </row>
    <row r="7" spans="1:9" ht="20.100000000000001" customHeight="1" thickBot="1">
      <c r="D7" s="208" t="s">
        <v>716</v>
      </c>
      <c r="E7" s="209">
        <v>0.93799999999999994</v>
      </c>
      <c r="F7" s="209">
        <v>6.2E-2</v>
      </c>
      <c r="G7" s="209">
        <v>0</v>
      </c>
      <c r="H7" s="209">
        <v>0</v>
      </c>
      <c r="I7" s="209">
        <v>0</v>
      </c>
    </row>
    <row r="8" spans="1:9" ht="20.100000000000001" customHeight="1" thickBot="1">
      <c r="D8" s="208" t="s">
        <v>717</v>
      </c>
      <c r="E8" s="209">
        <v>0.72599999999999998</v>
      </c>
      <c r="F8" s="209">
        <v>0.223</v>
      </c>
      <c r="G8" s="209">
        <v>5.1999999999999998E-2</v>
      </c>
      <c r="H8" s="209">
        <v>0</v>
      </c>
      <c r="I8" s="209">
        <v>0</v>
      </c>
    </row>
    <row r="9" spans="1:9" ht="20.100000000000001" customHeight="1" thickBot="1">
      <c r="D9" s="208" t="s">
        <v>718</v>
      </c>
      <c r="E9" s="209">
        <v>0.63500000000000001</v>
      </c>
      <c r="F9" s="209">
        <v>0.26100000000000001</v>
      </c>
      <c r="G9" s="209">
        <v>0.10199999999999999</v>
      </c>
      <c r="H9" s="209">
        <v>1E-3</v>
      </c>
      <c r="I9" s="209">
        <v>0</v>
      </c>
    </row>
    <row r="10" spans="1:9" ht="20.100000000000001" customHeight="1" thickBot="1">
      <c r="D10" s="208" t="s">
        <v>719</v>
      </c>
      <c r="E10" s="209">
        <v>0.38</v>
      </c>
      <c r="F10" s="209">
        <v>0.32100000000000001</v>
      </c>
      <c r="G10" s="209">
        <v>0.28499999999999998</v>
      </c>
      <c r="H10" s="209">
        <v>1.4E-2</v>
      </c>
      <c r="I10" s="209">
        <v>2E-3</v>
      </c>
    </row>
    <row r="11" spans="1:9" ht="20.100000000000001" customHeight="1" thickBot="1">
      <c r="D11" s="208" t="s">
        <v>720</v>
      </c>
      <c r="E11" s="209">
        <v>8.5000000000000006E-2</v>
      </c>
      <c r="F11" s="209">
        <v>0.19500000000000001</v>
      </c>
      <c r="G11" s="209">
        <v>0.55600000000000005</v>
      </c>
      <c r="H11" s="209">
        <v>0.125</v>
      </c>
      <c r="I11" s="209">
        <v>4.1000000000000002E-2</v>
      </c>
    </row>
    <row r="12" spans="1:9" ht="20.100000000000001" customHeight="1" thickBot="1">
      <c r="D12" s="210" t="s">
        <v>721</v>
      </c>
      <c r="E12" s="209">
        <v>0.10299999999999999</v>
      </c>
      <c r="F12" s="209">
        <v>0.187</v>
      </c>
      <c r="G12" s="209">
        <v>0.51500000000000001</v>
      </c>
      <c r="H12" s="209">
        <v>0.13600000000000001</v>
      </c>
      <c r="I12" s="209">
        <v>0.06</v>
      </c>
    </row>
    <row r="13" spans="1:9" ht="20.100000000000001" customHeight="1" thickBot="1">
      <c r="D13" s="210" t="s">
        <v>722</v>
      </c>
      <c r="E13" s="209">
        <v>0.12</v>
      </c>
      <c r="F13" s="209">
        <v>0.19800000000000001</v>
      </c>
      <c r="G13" s="209">
        <v>0.501</v>
      </c>
      <c r="H13" s="209">
        <v>0.126</v>
      </c>
      <c r="I13" s="209">
        <v>5.5E-2</v>
      </c>
    </row>
    <row r="14" spans="1:9" ht="20.100000000000001" customHeight="1" thickBot="1">
      <c r="D14" s="210" t="s">
        <v>723</v>
      </c>
      <c r="E14" s="209">
        <v>0.114</v>
      </c>
      <c r="F14" s="209">
        <v>0.188</v>
      </c>
      <c r="G14" s="209">
        <v>0.498</v>
      </c>
      <c r="H14" s="209">
        <v>0.13500000000000001</v>
      </c>
      <c r="I14" s="209">
        <v>6.5000000000000002E-2</v>
      </c>
    </row>
    <row r="15" spans="1:9" ht="20.100000000000001" customHeight="1" thickBot="1">
      <c r="D15" s="210" t="s">
        <v>724</v>
      </c>
      <c r="E15" s="209">
        <v>0.115</v>
      </c>
      <c r="F15" s="209">
        <v>0.17699999999999999</v>
      </c>
      <c r="G15" s="209">
        <v>0.48</v>
      </c>
      <c r="H15" s="209">
        <v>0.14599999999999999</v>
      </c>
      <c r="I15" s="209">
        <v>8.3000000000000004E-2</v>
      </c>
    </row>
    <row r="16" spans="1:9" ht="20.100000000000001" customHeight="1" thickBot="1">
      <c r="D16" s="210" t="s">
        <v>725</v>
      </c>
      <c r="E16" s="209">
        <v>0.127</v>
      </c>
      <c r="F16" s="209">
        <v>0.16700000000000001</v>
      </c>
      <c r="G16" s="209">
        <v>0.44700000000000001</v>
      </c>
      <c r="H16" s="209">
        <v>0.151</v>
      </c>
      <c r="I16" s="209">
        <v>0.108</v>
      </c>
    </row>
    <row r="17" spans="4:9" ht="20.100000000000001" customHeight="1" thickBot="1">
      <c r="D17" s="210" t="s">
        <v>726</v>
      </c>
      <c r="E17" s="209">
        <v>0.126</v>
      </c>
      <c r="F17" s="209">
        <v>0.16400000000000001</v>
      </c>
      <c r="G17" s="209">
        <v>0.442</v>
      </c>
      <c r="H17" s="209">
        <v>0.153</v>
      </c>
      <c r="I17" s="209">
        <v>0.115</v>
      </c>
    </row>
    <row r="18" spans="4:9" ht="20.100000000000001" customHeight="1" thickBot="1">
      <c r="D18" s="210" t="s">
        <v>727</v>
      </c>
      <c r="E18" s="209">
        <v>0.12</v>
      </c>
      <c r="F18" s="209">
        <v>0.156</v>
      </c>
      <c r="G18" s="209">
        <v>0.436</v>
      </c>
      <c r="H18" s="209">
        <v>0.159</v>
      </c>
      <c r="I18" s="209">
        <v>0.129</v>
      </c>
    </row>
  </sheetData>
  <mergeCells count="2">
    <mergeCell ref="D5:D6"/>
    <mergeCell ref="E5:I5"/>
  </mergeCell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D9"/>
  <sheetViews>
    <sheetView workbookViewId="0"/>
  </sheetViews>
  <sheetFormatPr defaultColWidth="8.88671875" defaultRowHeight="13.5"/>
  <cols>
    <col min="1" max="1" width="8.88671875" style="1"/>
    <col min="2" max="2" width="18" style="1" customWidth="1"/>
    <col min="3" max="3" width="27.44140625" style="1" customWidth="1"/>
    <col min="4" max="4" width="25.88671875" style="1" customWidth="1"/>
    <col min="5" max="5" width="28" style="1" customWidth="1"/>
    <col min="6" max="16384" width="8.88671875" style="1"/>
  </cols>
  <sheetData>
    <row r="1" spans="1:4" ht="14.25">
      <c r="A1" s="67" t="s">
        <v>906</v>
      </c>
    </row>
    <row r="2" spans="1:4" ht="14.25">
      <c r="B2" s="41" t="s">
        <v>728</v>
      </c>
    </row>
    <row r="4" spans="1:4" ht="12" customHeight="1">
      <c r="B4" s="332" t="s">
        <v>729</v>
      </c>
      <c r="C4" s="332"/>
      <c r="D4" s="332"/>
    </row>
    <row r="5" spans="1:4" ht="20.100000000000001" customHeight="1">
      <c r="B5" s="155" t="s">
        <v>730</v>
      </c>
      <c r="C5" s="155" t="s">
        <v>731</v>
      </c>
      <c r="D5" s="155" t="s">
        <v>732</v>
      </c>
    </row>
    <row r="6" spans="1:4" ht="30" customHeight="1">
      <c r="B6" s="91" t="s">
        <v>733</v>
      </c>
      <c r="C6" s="156" t="s">
        <v>212</v>
      </c>
      <c r="D6" s="156" t="s">
        <v>180</v>
      </c>
    </row>
    <row r="7" spans="1:4" ht="30" customHeight="1">
      <c r="B7" s="91" t="s">
        <v>734</v>
      </c>
      <c r="C7" s="156" t="s">
        <v>181</v>
      </c>
      <c r="D7" s="156" t="s">
        <v>182</v>
      </c>
    </row>
    <row r="8" spans="1:4" ht="30.6" customHeight="1">
      <c r="B8" s="91" t="s">
        <v>735</v>
      </c>
      <c r="C8" s="156" t="s">
        <v>183</v>
      </c>
      <c r="D8" s="156" t="s">
        <v>184</v>
      </c>
    </row>
    <row r="9" spans="1:4" ht="25.5">
      <c r="B9" s="91" t="s">
        <v>736</v>
      </c>
      <c r="C9" s="156" t="s">
        <v>185</v>
      </c>
      <c r="D9" s="156" t="s">
        <v>186</v>
      </c>
    </row>
  </sheetData>
  <mergeCells count="1">
    <mergeCell ref="B4:D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65"/>
  <sheetViews>
    <sheetView workbookViewId="0"/>
  </sheetViews>
  <sheetFormatPr defaultRowHeight="16.5"/>
  <sheetData>
    <row r="1" spans="1:5">
      <c r="A1" s="213" t="s">
        <v>906</v>
      </c>
      <c r="B1" s="214" t="s">
        <v>562</v>
      </c>
      <c r="C1" s="214" t="s">
        <v>563</v>
      </c>
      <c r="D1" s="214" t="s">
        <v>564</v>
      </c>
      <c r="E1" s="214" t="s">
        <v>565</v>
      </c>
    </row>
    <row r="2" spans="1:5">
      <c r="A2" s="216">
        <v>43101</v>
      </c>
      <c r="B2" s="215">
        <v>2.1663049999999999</v>
      </c>
      <c r="C2" s="215">
        <v>2.1513200000000001</v>
      </c>
      <c r="D2" s="215">
        <v>1.89127</v>
      </c>
      <c r="E2" s="215">
        <v>5.104013236213973</v>
      </c>
    </row>
    <row r="3" spans="1:5">
      <c r="A3" s="216">
        <v>43132</v>
      </c>
      <c r="B3" s="215">
        <v>2.1318959999999998</v>
      </c>
      <c r="C3" s="215">
        <v>2.2634699999999999</v>
      </c>
      <c r="D3" s="215">
        <v>1.8776999999999999</v>
      </c>
      <c r="E3" s="215">
        <v>3.2307451207311146</v>
      </c>
    </row>
    <row r="4" spans="1:5">
      <c r="A4" s="216">
        <v>43160</v>
      </c>
      <c r="B4" s="215">
        <v>2.3691970000000002</v>
      </c>
      <c r="C4" s="215">
        <v>2.3309500000000001</v>
      </c>
      <c r="D4" s="215">
        <v>2.1227800000000001</v>
      </c>
      <c r="E4" s="215">
        <v>0.23083489293827597</v>
      </c>
    </row>
    <row r="5" spans="1:5">
      <c r="A5" s="216">
        <v>43191</v>
      </c>
      <c r="B5" s="215">
        <v>2.4934229999999999</v>
      </c>
      <c r="C5" s="215">
        <v>2.4710000000000001</v>
      </c>
      <c r="D5" s="215">
        <v>2.1506400000000001</v>
      </c>
      <c r="E5" s="215">
        <v>3.1252879872745325</v>
      </c>
    </row>
    <row r="6" spans="1:5">
      <c r="A6" s="216">
        <v>43221</v>
      </c>
      <c r="B6" s="215">
        <v>2.544991</v>
      </c>
      <c r="C6" s="215">
        <v>2.7819199999999999</v>
      </c>
      <c r="D6" s="215">
        <v>2.2730000000000001</v>
      </c>
      <c r="E6" s="215">
        <v>2.7095397379179076</v>
      </c>
    </row>
    <row r="7" spans="1:5">
      <c r="A7" s="216">
        <v>43252</v>
      </c>
      <c r="B7" s="215">
        <v>2.5532189999999999</v>
      </c>
      <c r="C7" s="215">
        <v>2.80755</v>
      </c>
      <c r="D7" s="215">
        <v>2.24552</v>
      </c>
      <c r="E7" s="215">
        <v>1.081374206513658</v>
      </c>
    </row>
    <row r="8" spans="1:5">
      <c r="A8" s="216">
        <v>43282</v>
      </c>
      <c r="B8" s="215">
        <v>2.5196339999999999</v>
      </c>
      <c r="C8" s="215">
        <v>2.85412</v>
      </c>
      <c r="D8" s="215">
        <v>2.2675999999999998</v>
      </c>
      <c r="E8" s="215">
        <v>0.93698459871410478</v>
      </c>
    </row>
    <row r="9" spans="1:5">
      <c r="A9" s="216">
        <v>43313</v>
      </c>
      <c r="B9" s="215">
        <v>2.4328780000000001</v>
      </c>
      <c r="C9" s="215">
        <v>2.6429200000000002</v>
      </c>
      <c r="D9" s="215">
        <v>2.1208900000000002</v>
      </c>
      <c r="E9" s="215">
        <v>2.1447849244073041</v>
      </c>
    </row>
    <row r="10" spans="1:5">
      <c r="A10" s="216">
        <v>43344</v>
      </c>
      <c r="B10" s="215">
        <v>2.4619330000000001</v>
      </c>
      <c r="C10" s="215">
        <v>2.3320599999999998</v>
      </c>
      <c r="D10" s="215">
        <v>2.1976800000000001</v>
      </c>
      <c r="E10" s="215">
        <v>2.4747380425407641</v>
      </c>
    </row>
    <row r="11" spans="1:5">
      <c r="A11" s="216">
        <v>43374</v>
      </c>
      <c r="B11" s="215">
        <v>2.4149880000000001</v>
      </c>
      <c r="C11" s="215">
        <v>2.4920300000000002</v>
      </c>
      <c r="D11" s="215">
        <v>2.1264099999999999</v>
      </c>
      <c r="E11" s="215">
        <v>2.8074961733985901</v>
      </c>
    </row>
    <row r="12" spans="1:5">
      <c r="A12" s="216">
        <v>43405</v>
      </c>
      <c r="B12" s="215">
        <v>2.4767939999999999</v>
      </c>
      <c r="C12" s="215">
        <v>2.1473300000000002</v>
      </c>
      <c r="D12" s="215">
        <v>2.2153800000000001</v>
      </c>
      <c r="E12" s="215">
        <v>-0.84503030398946066</v>
      </c>
    </row>
    <row r="13" spans="1:5">
      <c r="A13" s="216">
        <v>43435</v>
      </c>
      <c r="B13" s="215">
        <v>2.4643700000000002</v>
      </c>
      <c r="C13" s="215">
        <v>2.00238</v>
      </c>
      <c r="D13" s="215">
        <v>2.2485300000000001</v>
      </c>
      <c r="E13" s="215">
        <v>0.82187225349781556</v>
      </c>
    </row>
    <row r="14" spans="1:5">
      <c r="A14" s="216">
        <v>43466</v>
      </c>
      <c r="B14" s="215">
        <v>2.3855330000000001</v>
      </c>
      <c r="C14" s="215">
        <v>1.5506800000000001</v>
      </c>
      <c r="D14" s="215">
        <v>2.1480899999999998</v>
      </c>
      <c r="E14" s="215">
        <v>-0.23262530314480045</v>
      </c>
    </row>
    <row r="15" spans="1:5">
      <c r="A15" s="216">
        <v>43497</v>
      </c>
      <c r="B15" s="215">
        <v>2.3766479999999999</v>
      </c>
      <c r="C15" s="215">
        <v>1.52006</v>
      </c>
      <c r="D15" s="215">
        <v>2.0945499999999999</v>
      </c>
      <c r="E15" s="215">
        <v>2.8680188985351833</v>
      </c>
    </row>
    <row r="16" spans="1:5">
      <c r="A16" s="216">
        <v>43525</v>
      </c>
      <c r="B16" s="215">
        <v>2.3996840000000002</v>
      </c>
      <c r="C16" s="215">
        <v>1.85314</v>
      </c>
      <c r="D16" s="215">
        <v>2.0548600000000001</v>
      </c>
      <c r="E16" s="215">
        <v>4.1686075429690845</v>
      </c>
    </row>
    <row r="17" spans="1:5">
      <c r="A17" s="216">
        <v>43556</v>
      </c>
      <c r="B17" s="215">
        <v>2.4079269999999999</v>
      </c>
      <c r="C17" s="215">
        <v>1.9917899999999999</v>
      </c>
      <c r="D17" s="215">
        <v>2.0831499999999998</v>
      </c>
      <c r="E17" s="215">
        <v>4.7631411239881345</v>
      </c>
    </row>
    <row r="18" spans="1:5">
      <c r="A18" s="216">
        <v>43586</v>
      </c>
      <c r="B18" s="215">
        <v>2.39723</v>
      </c>
      <c r="C18" s="215">
        <v>1.79352</v>
      </c>
      <c r="D18" s="215">
        <v>2.0062600000000002</v>
      </c>
      <c r="E18" s="215">
        <v>0.37145734313952516</v>
      </c>
    </row>
    <row r="19" spans="1:5">
      <c r="A19" s="216">
        <v>43617</v>
      </c>
      <c r="B19" s="215">
        <v>2.421751</v>
      </c>
      <c r="C19" s="215">
        <v>1.64968</v>
      </c>
      <c r="D19" s="215">
        <v>2.1212200000000001</v>
      </c>
      <c r="E19" s="215">
        <v>-0.61577030044264802</v>
      </c>
    </row>
    <row r="20" spans="1:5">
      <c r="A20" s="216">
        <v>43647</v>
      </c>
      <c r="B20" s="215">
        <v>2.4608479999999999</v>
      </c>
      <c r="C20" s="215">
        <v>1.77976</v>
      </c>
      <c r="D20" s="215">
        <v>2.1785100000000002</v>
      </c>
      <c r="E20" s="215">
        <v>2.4737516607292491</v>
      </c>
    </row>
    <row r="21" spans="1:5">
      <c r="A21" s="216">
        <v>43678</v>
      </c>
      <c r="B21" s="215">
        <v>2.6292460000000002</v>
      </c>
      <c r="C21" s="215">
        <v>1.74678</v>
      </c>
      <c r="D21" s="215">
        <v>2.35914</v>
      </c>
      <c r="E21" s="215">
        <v>1.7552848231223379</v>
      </c>
    </row>
    <row r="22" spans="1:5">
      <c r="A22" s="216">
        <v>43709</v>
      </c>
      <c r="B22" s="215">
        <v>2.6067670000000001</v>
      </c>
      <c r="C22" s="215">
        <v>1.71662</v>
      </c>
      <c r="D22" s="215">
        <v>2.3443299999999998</v>
      </c>
      <c r="E22" s="215">
        <v>2.1182618068491479</v>
      </c>
    </row>
    <row r="23" spans="1:5">
      <c r="A23" s="216">
        <v>43739</v>
      </c>
      <c r="B23" s="215">
        <v>2.7333409999999998</v>
      </c>
      <c r="C23" s="215">
        <v>1.76918</v>
      </c>
      <c r="D23" s="215">
        <v>2.3262299999999998</v>
      </c>
      <c r="E23" s="215">
        <v>3.4290927094744461</v>
      </c>
    </row>
    <row r="24" spans="1:5">
      <c r="A24" s="216">
        <v>43770</v>
      </c>
      <c r="B24" s="215">
        <v>2.7682169999999999</v>
      </c>
      <c r="C24" s="215">
        <v>2.0621999999999998</v>
      </c>
      <c r="D24" s="215">
        <v>2.3300299999999998</v>
      </c>
      <c r="E24" s="215">
        <v>2.6076409945420096</v>
      </c>
    </row>
    <row r="25" spans="1:5">
      <c r="A25" s="216">
        <v>43800</v>
      </c>
      <c r="B25" s="215">
        <v>2.7463609999999998</v>
      </c>
      <c r="C25" s="215">
        <v>2.31399</v>
      </c>
      <c r="D25" s="215">
        <v>2.2536800000000001</v>
      </c>
      <c r="E25" s="215">
        <v>3.784284899710201</v>
      </c>
    </row>
    <row r="26" spans="1:5">
      <c r="A26" s="216">
        <v>43831</v>
      </c>
      <c r="B26" s="215">
        <v>2.7970670000000002</v>
      </c>
      <c r="C26" s="215">
        <v>2.5004200000000001</v>
      </c>
      <c r="D26" s="215">
        <v>2.2786</v>
      </c>
      <c r="E26" s="215">
        <v>1.9534754230209614</v>
      </c>
    </row>
    <row r="27" spans="1:5">
      <c r="A27" s="216">
        <v>43862</v>
      </c>
      <c r="B27" s="215">
        <v>2.8129360000000001</v>
      </c>
      <c r="C27" s="215">
        <v>2.3393199999999998</v>
      </c>
      <c r="D27" s="215">
        <v>2.3809999999999998</v>
      </c>
      <c r="E27" s="215">
        <v>0.97746653952913221</v>
      </c>
    </row>
    <row r="28" spans="1:5">
      <c r="A28" s="216">
        <v>43891</v>
      </c>
      <c r="B28" s="215">
        <v>2.6473789999999999</v>
      </c>
      <c r="C28" s="215">
        <v>1.54287</v>
      </c>
      <c r="D28" s="215">
        <v>2.1232199999999999</v>
      </c>
      <c r="E28" s="215">
        <v>-5.2027402332899442</v>
      </c>
    </row>
    <row r="29" spans="1:5">
      <c r="A29" s="216">
        <v>43922</v>
      </c>
      <c r="B29" s="215">
        <v>2.2263519999999999</v>
      </c>
      <c r="C29" s="215">
        <v>0.34520000000000001</v>
      </c>
      <c r="D29" s="215">
        <v>1.44861</v>
      </c>
      <c r="E29" s="215">
        <v>-9.4466225535015838</v>
      </c>
    </row>
    <row r="30" spans="1:5">
      <c r="A30" s="216">
        <v>43952</v>
      </c>
      <c r="B30" s="215">
        <v>2.0842079999999998</v>
      </c>
      <c r="C30" s="215">
        <v>0.22641</v>
      </c>
      <c r="D30" s="215">
        <v>1.24665</v>
      </c>
      <c r="E30" s="215">
        <v>-1.0496227918091563</v>
      </c>
    </row>
    <row r="31" spans="1:5">
      <c r="A31" s="216">
        <v>43983</v>
      </c>
      <c r="B31" s="215">
        <v>2.0581459999999998</v>
      </c>
      <c r="C31" s="215">
        <v>0.71601999999999999</v>
      </c>
      <c r="D31" s="215">
        <v>1.1766799999999999</v>
      </c>
      <c r="E31" s="215">
        <v>5.2433285913049303</v>
      </c>
    </row>
    <row r="32" spans="1:5">
      <c r="A32" s="216">
        <v>44013</v>
      </c>
      <c r="B32" s="215">
        <v>2.3488570000000002</v>
      </c>
      <c r="C32" s="215">
        <v>1.01414</v>
      </c>
      <c r="D32" s="215">
        <v>1.53392</v>
      </c>
      <c r="E32" s="215">
        <v>6.0330134715511576</v>
      </c>
    </row>
    <row r="33" spans="1:5">
      <c r="A33" s="216">
        <v>44044</v>
      </c>
      <c r="B33" s="215">
        <v>2.2889780000000002</v>
      </c>
      <c r="C33" s="215">
        <v>1.30907</v>
      </c>
      <c r="D33" s="215">
        <v>1.7024300000000001</v>
      </c>
      <c r="E33" s="215">
        <v>5.2640952771818093</v>
      </c>
    </row>
    <row r="34" spans="1:5">
      <c r="A34" s="216">
        <v>44075</v>
      </c>
      <c r="B34" s="215">
        <v>2.077391</v>
      </c>
      <c r="C34" s="215">
        <v>1.37148</v>
      </c>
      <c r="D34" s="215">
        <v>1.70672</v>
      </c>
      <c r="E34" s="215">
        <v>2.8587839374583268</v>
      </c>
    </row>
    <row r="35" spans="1:5">
      <c r="A35" s="216">
        <v>44105</v>
      </c>
      <c r="B35" s="215">
        <v>1.8421590000000001</v>
      </c>
      <c r="C35" s="215">
        <v>1.1825300000000001</v>
      </c>
      <c r="D35" s="215">
        <v>1.6214999999999999</v>
      </c>
      <c r="E35" s="215">
        <v>1.1860215591336782</v>
      </c>
    </row>
    <row r="36" spans="1:5">
      <c r="A36" s="216">
        <v>44136</v>
      </c>
      <c r="B36" s="215">
        <v>1.7985869999999999</v>
      </c>
      <c r="C36" s="215">
        <v>1.1675599999999999</v>
      </c>
      <c r="D36" s="215">
        <v>1.6637500000000001</v>
      </c>
      <c r="E36" s="215">
        <v>2.4296350937045759</v>
      </c>
    </row>
    <row r="37" spans="1:5">
      <c r="A37" s="216">
        <v>44166</v>
      </c>
      <c r="B37" s="215">
        <v>1.716599</v>
      </c>
      <c r="C37" s="215">
        <v>1.3220400000000001</v>
      </c>
      <c r="D37" s="215">
        <v>1.63317</v>
      </c>
      <c r="E37" s="215">
        <v>5.6224191278811873</v>
      </c>
    </row>
    <row r="38" spans="1:5">
      <c r="A38" s="216">
        <v>44197</v>
      </c>
      <c r="B38" s="215">
        <v>1.517012</v>
      </c>
      <c r="C38" s="215">
        <v>1.3947799999999999</v>
      </c>
      <c r="D38" s="215">
        <v>1.40909</v>
      </c>
      <c r="E38" s="215">
        <v>2.8164176541298502</v>
      </c>
    </row>
    <row r="39" spans="1:5">
      <c r="A39" s="216">
        <v>44228</v>
      </c>
      <c r="B39" s="215">
        <v>1.5270090000000001</v>
      </c>
      <c r="C39" s="215">
        <v>1.69336</v>
      </c>
      <c r="D39" s="215">
        <v>1.2885200000000001</v>
      </c>
      <c r="E39" s="215">
        <v>4.51399200456882</v>
      </c>
    </row>
    <row r="40" spans="1:5">
      <c r="A40" s="216">
        <v>44256</v>
      </c>
      <c r="B40" s="215">
        <v>1.7069840000000001</v>
      </c>
      <c r="C40" s="215">
        <v>2.6305200000000002</v>
      </c>
      <c r="D40" s="215">
        <v>1.66086</v>
      </c>
      <c r="E40" s="215">
        <v>5.8079639505685918</v>
      </c>
    </row>
    <row r="41" spans="1:5">
      <c r="A41" s="216">
        <v>44287</v>
      </c>
      <c r="B41" s="215">
        <v>2.2623310000000001</v>
      </c>
      <c r="C41" s="215">
        <v>4.1305500000000004</v>
      </c>
      <c r="D41" s="215">
        <v>2.9514100000000001</v>
      </c>
      <c r="E41" s="215">
        <v>7.9542795020271342</v>
      </c>
    </row>
    <row r="42" spans="1:5">
      <c r="A42" s="216">
        <v>44317</v>
      </c>
      <c r="B42" s="215">
        <v>2.6231640000000001</v>
      </c>
      <c r="C42" s="215">
        <v>4.9150299999999998</v>
      </c>
      <c r="D42" s="215">
        <v>3.79555</v>
      </c>
      <c r="E42" s="215">
        <v>7.982900213747314</v>
      </c>
    </row>
    <row r="43" spans="1:5">
      <c r="A43" s="216">
        <v>44348</v>
      </c>
      <c r="B43" s="215">
        <v>2.5885790000000002</v>
      </c>
      <c r="C43" s="215">
        <v>5.2816099999999997</v>
      </c>
      <c r="D43" s="215">
        <v>4.4083100000000002</v>
      </c>
      <c r="E43" s="215">
        <v>9.4544858517978128</v>
      </c>
    </row>
    <row r="44" spans="1:5">
      <c r="A44" s="216">
        <v>44378</v>
      </c>
      <c r="B44" s="215">
        <v>2.315464</v>
      </c>
      <c r="C44" s="215">
        <v>5.2215100000000003</v>
      </c>
      <c r="D44" s="215">
        <v>4.1780099999999996</v>
      </c>
      <c r="E44" s="215">
        <v>5.3444904808192746</v>
      </c>
    </row>
    <row r="45" spans="1:5">
      <c r="A45" s="216">
        <v>44409</v>
      </c>
      <c r="B45" s="215">
        <v>2.343064</v>
      </c>
      <c r="C45" s="215">
        <v>5.1882900000000003</v>
      </c>
      <c r="D45" s="215">
        <v>3.9438399999999998</v>
      </c>
      <c r="E45" s="215">
        <v>4.8836490484391106</v>
      </c>
    </row>
    <row r="46" spans="1:5">
      <c r="A46" s="216">
        <v>44440</v>
      </c>
      <c r="B46" s="215">
        <v>2.6383830000000001</v>
      </c>
      <c r="C46" s="215">
        <v>5.3836300000000001</v>
      </c>
      <c r="D46" s="215">
        <v>4.0221200000000001</v>
      </c>
      <c r="E46" s="215">
        <v>5.0925349067322827</v>
      </c>
    </row>
    <row r="47" spans="1:5">
      <c r="A47" s="216">
        <v>44470</v>
      </c>
      <c r="B47" s="215">
        <v>3.0356190000000001</v>
      </c>
      <c r="C47" s="215">
        <v>6.2377500000000001</v>
      </c>
      <c r="D47" s="215">
        <v>4.5877999999999997</v>
      </c>
      <c r="E47" s="215">
        <v>10.92151167034018</v>
      </c>
    </row>
    <row r="48" spans="1:5">
      <c r="A48" s="216">
        <v>44501</v>
      </c>
      <c r="B48" s="215">
        <v>3.2143199999999998</v>
      </c>
      <c r="C48" s="215">
        <v>6.8623900000000004</v>
      </c>
      <c r="D48" s="215">
        <v>4.9792300000000003</v>
      </c>
      <c r="E48" s="215">
        <v>9.4994250005426011</v>
      </c>
    </row>
    <row r="49" spans="1:5">
      <c r="A49" s="216">
        <v>44531</v>
      </c>
      <c r="B49" s="215">
        <v>3.484143</v>
      </c>
      <c r="C49" s="215">
        <v>7.1944600000000003</v>
      </c>
      <c r="D49" s="215">
        <v>5.5226899999999999</v>
      </c>
      <c r="E49" s="215">
        <v>9.3688444302521248</v>
      </c>
    </row>
    <row r="50" spans="1:5">
      <c r="A50" s="216">
        <v>44562</v>
      </c>
      <c r="B50" s="215">
        <v>3.9886590000000002</v>
      </c>
      <c r="C50" s="215">
        <v>7.5952799999999998</v>
      </c>
      <c r="D50" s="215">
        <v>6.0688000000000004</v>
      </c>
      <c r="E50" s="215">
        <v>7.3139732347883069</v>
      </c>
    </row>
    <row r="51" spans="1:5">
      <c r="A51" s="216">
        <v>44593</v>
      </c>
      <c r="B51" s="215">
        <v>4.3070700000000004</v>
      </c>
      <c r="C51" s="215">
        <v>7.9548500000000004</v>
      </c>
      <c r="D51" s="215">
        <v>6.4345299999999996</v>
      </c>
      <c r="E51" s="215">
        <v>8.5393083485787997</v>
      </c>
    </row>
    <row r="52" spans="1:5">
      <c r="A52" s="216">
        <v>44621</v>
      </c>
      <c r="B52" s="215">
        <v>4.5584230000000003</v>
      </c>
      <c r="C52" s="215">
        <v>8.5152199999999993</v>
      </c>
      <c r="D52" s="215">
        <v>6.45242</v>
      </c>
      <c r="E52" s="215">
        <v>12.067039106145103</v>
      </c>
    </row>
    <row r="53" spans="1:5">
      <c r="A53" s="216">
        <v>44652</v>
      </c>
      <c r="B53" s="215">
        <v>4.7218030000000004</v>
      </c>
      <c r="C53" s="215">
        <v>8.2277699999999996</v>
      </c>
      <c r="D53" s="215">
        <v>6.1381899999999998</v>
      </c>
      <c r="E53" s="215">
        <v>4.7545500083487013</v>
      </c>
    </row>
    <row r="54" spans="1:5">
      <c r="A54" s="216">
        <v>44682</v>
      </c>
      <c r="B54" s="215">
        <v>4.985582</v>
      </c>
      <c r="C54" s="215">
        <v>8.5023300000000006</v>
      </c>
      <c r="D54" s="215">
        <v>6.02095</v>
      </c>
      <c r="E54" s="215">
        <v>11.047395975898212</v>
      </c>
    </row>
    <row r="55" spans="1:5">
      <c r="A55" s="216">
        <v>44713</v>
      </c>
      <c r="B55" s="215">
        <v>5.4223369999999997</v>
      </c>
      <c r="C55" s="215">
        <v>8.9329900000000002</v>
      </c>
      <c r="D55" s="215">
        <v>5.8849200000000002</v>
      </c>
      <c r="E55" s="215">
        <v>14.254913001084958</v>
      </c>
    </row>
    <row r="56" spans="1:5">
      <c r="A56" s="216">
        <v>44743</v>
      </c>
      <c r="B56" s="215">
        <v>5.6253289999999998</v>
      </c>
      <c r="C56" s="215">
        <v>8.4131800000000005</v>
      </c>
      <c r="D56" s="215">
        <v>5.8893000000000004</v>
      </c>
      <c r="E56" s="215">
        <v>-0.40715507179510269</v>
      </c>
    </row>
    <row r="57" spans="1:5">
      <c r="A57" s="216">
        <v>44774</v>
      </c>
      <c r="B57" s="215">
        <v>5.9917049999999996</v>
      </c>
      <c r="C57" s="215">
        <v>8.2273599999999991</v>
      </c>
      <c r="D57" s="215">
        <v>6.3005000000000004</v>
      </c>
      <c r="E57" s="215">
        <v>2.8184693919112078</v>
      </c>
    </row>
    <row r="58" spans="1:5">
      <c r="A58" s="216">
        <v>44805</v>
      </c>
      <c r="B58" s="215">
        <v>6.3927949999999996</v>
      </c>
      <c r="C58" s="215">
        <v>8.2148500000000002</v>
      </c>
      <c r="D58" s="215">
        <v>6.6429600000000004</v>
      </c>
      <c r="E58" s="215">
        <v>4.9532710280372498</v>
      </c>
    </row>
    <row r="59" spans="1:5">
      <c r="A59" s="216">
        <v>44835</v>
      </c>
      <c r="B59" s="215">
        <v>6.3648090000000002</v>
      </c>
      <c r="C59" s="215">
        <v>7.7624899999999997</v>
      </c>
      <c r="D59" s="215">
        <v>6.3017599999999998</v>
      </c>
      <c r="E59" s="215">
        <v>5.8596002549413129</v>
      </c>
    </row>
    <row r="60" spans="1:5">
      <c r="A60" s="216">
        <v>44866</v>
      </c>
      <c r="B60" s="215">
        <v>6.4711780000000001</v>
      </c>
      <c r="C60" s="215">
        <v>7.1353499999999999</v>
      </c>
      <c r="D60" s="215">
        <v>5.9719800000000003</v>
      </c>
      <c r="E60" s="215">
        <v>2.4605100222493093</v>
      </c>
    </row>
    <row r="61" spans="1:5">
      <c r="A61" s="216">
        <v>44896</v>
      </c>
      <c r="B61" s="215">
        <v>6.6172230000000001</v>
      </c>
      <c r="C61" s="215">
        <v>6.4449399999999999</v>
      </c>
      <c r="D61" s="215">
        <v>5.7038599999999997</v>
      </c>
      <c r="E61" s="215">
        <v>1.5753621926468782</v>
      </c>
    </row>
    <row r="62" spans="1:5">
      <c r="A62" s="216">
        <v>44927</v>
      </c>
      <c r="B62" s="215">
        <v>6.5544924739999999</v>
      </c>
      <c r="C62" s="215">
        <v>6.3471599999999997</v>
      </c>
      <c r="D62" s="215">
        <v>5.5475700000000003</v>
      </c>
      <c r="E62" s="215">
        <v>6.2048897956453288</v>
      </c>
    </row>
    <row r="63" spans="1:5">
      <c r="A63" s="216">
        <v>44958</v>
      </c>
      <c r="B63" s="215">
        <v>6.59375</v>
      </c>
      <c r="C63" s="215">
        <v>5.98644</v>
      </c>
      <c r="D63" s="215">
        <v>5.5259999999999998</v>
      </c>
      <c r="E63" s="215">
        <v>4.4400670801502997</v>
      </c>
    </row>
    <row r="64" spans="1:5">
      <c r="A64" s="216">
        <v>44986</v>
      </c>
      <c r="B64" s="215">
        <v>6.4517083169999996</v>
      </c>
      <c r="C64" s="215">
        <v>4.9869199999999996</v>
      </c>
      <c r="D64" s="215">
        <v>5.6025700000000001</v>
      </c>
      <c r="E64" s="215">
        <v>0.63650347424794518</v>
      </c>
    </row>
    <row r="65" spans="1:5">
      <c r="A65" s="216">
        <v>45017</v>
      </c>
      <c r="B65" s="215">
        <v>6.3227486610000003</v>
      </c>
      <c r="C65" s="215">
        <v>4.9571899999999998</v>
      </c>
      <c r="D65" s="215">
        <v>5.5366600000000004</v>
      </c>
      <c r="E65" s="215">
        <v>4.4134018978953691</v>
      </c>
    </row>
  </sheetData>
  <pageMargins left="0.7" right="0.7" top="0.75" bottom="0.75" header="0.3" footer="0.3"/>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8"/>
  <sheetViews>
    <sheetView zoomScale="130" zoomScaleNormal="130" workbookViewId="0">
      <selection activeCell="C4" sqref="C4"/>
    </sheetView>
  </sheetViews>
  <sheetFormatPr defaultColWidth="8.88671875" defaultRowHeight="13.5"/>
  <cols>
    <col min="1" max="1" width="8.88671875" style="1"/>
    <col min="2" max="2" width="7.44140625" style="1" customWidth="1"/>
    <col min="3" max="3" width="42.77734375" style="1" customWidth="1"/>
    <col min="4" max="4" width="64.6640625" style="1" customWidth="1"/>
    <col min="5" max="5" width="71.88671875" style="1" customWidth="1"/>
    <col min="6" max="16384" width="8.88671875" style="1"/>
  </cols>
  <sheetData>
    <row r="1" spans="1:4" ht="14.25">
      <c r="A1" s="67" t="s">
        <v>906</v>
      </c>
    </row>
    <row r="2" spans="1:4" ht="30" customHeight="1">
      <c r="A2" s="82"/>
      <c r="C2" s="205" t="s">
        <v>837</v>
      </c>
    </row>
    <row r="4" spans="1:4" ht="14.25">
      <c r="C4" s="298" t="s">
        <v>904</v>
      </c>
      <c r="D4" s="298" t="s">
        <v>838</v>
      </c>
    </row>
    <row r="5" spans="1:4" ht="340.5" customHeight="1">
      <c r="C5" s="118" t="s">
        <v>839</v>
      </c>
      <c r="D5" s="299" t="s">
        <v>845</v>
      </c>
    </row>
    <row r="6" spans="1:4" ht="87.75" customHeight="1">
      <c r="C6" s="118" t="s">
        <v>840</v>
      </c>
      <c r="D6" s="297" t="s">
        <v>843</v>
      </c>
    </row>
    <row r="7" spans="1:4" ht="87.75" customHeight="1">
      <c r="C7" s="118" t="s">
        <v>841</v>
      </c>
      <c r="D7" s="299" t="s">
        <v>844</v>
      </c>
    </row>
    <row r="8" spans="1:4" ht="84.75" customHeight="1">
      <c r="C8" s="118" t="s">
        <v>842</v>
      </c>
      <c r="D8" s="300" t="s">
        <v>846</v>
      </c>
    </row>
  </sheetData>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2"/>
  </sheetPr>
  <dimension ref="A1:F27"/>
  <sheetViews>
    <sheetView zoomScaleNormal="100" workbookViewId="0"/>
  </sheetViews>
  <sheetFormatPr defaultColWidth="8.88671875" defaultRowHeight="13.5"/>
  <cols>
    <col min="1" max="1" width="8.88671875" style="1"/>
    <col min="2" max="2" width="40.44140625" style="1" customWidth="1"/>
    <col min="3" max="3" width="8.44140625" style="1" customWidth="1"/>
    <col min="4" max="4" width="14.88671875" style="1" customWidth="1"/>
    <col min="5" max="5" width="11.109375" style="1" customWidth="1"/>
    <col min="6" max="6" width="8.88671875" style="1"/>
    <col min="7" max="7" width="10.109375" style="1" customWidth="1"/>
    <col min="8" max="16384" width="8.88671875" style="1"/>
  </cols>
  <sheetData>
    <row r="1" spans="1:5" ht="14.25">
      <c r="A1" s="67" t="s">
        <v>906</v>
      </c>
    </row>
    <row r="2" spans="1:5" ht="14.25">
      <c r="B2" s="41" t="s">
        <v>737</v>
      </c>
    </row>
    <row r="3" spans="1:5" ht="14.25" thickBot="1"/>
    <row r="4" spans="1:5" ht="62.45" customHeight="1" thickBot="1">
      <c r="B4" s="157" t="s">
        <v>738</v>
      </c>
      <c r="C4" s="316" t="s">
        <v>739</v>
      </c>
      <c r="D4" s="317" t="s">
        <v>740</v>
      </c>
      <c r="E4" s="316" t="s">
        <v>741</v>
      </c>
    </row>
    <row r="5" spans="1:5" ht="31.15" customHeight="1" thickBot="1">
      <c r="B5" s="318" t="s">
        <v>742</v>
      </c>
      <c r="C5" s="158">
        <v>73.900000000000006</v>
      </c>
      <c r="D5" s="158">
        <v>6.4</v>
      </c>
      <c r="E5" s="158">
        <v>4.7</v>
      </c>
    </row>
    <row r="6" spans="1:5" ht="20.100000000000001" customHeight="1" thickBot="1">
      <c r="B6" s="159" t="s">
        <v>743</v>
      </c>
      <c r="C6" s="160">
        <v>8.5</v>
      </c>
      <c r="D6" s="160">
        <v>6</v>
      </c>
      <c r="E6" s="160">
        <v>0.5</v>
      </c>
    </row>
    <row r="7" spans="1:5" ht="20.100000000000001" customHeight="1" thickBot="1">
      <c r="B7" s="159" t="s">
        <v>744</v>
      </c>
      <c r="C7" s="160">
        <v>10.6</v>
      </c>
      <c r="D7" s="160">
        <v>7.5</v>
      </c>
      <c r="E7" s="160">
        <v>0.8</v>
      </c>
    </row>
    <row r="8" spans="1:5" ht="20.100000000000001" customHeight="1" thickBot="1">
      <c r="B8" s="159" t="s">
        <v>745</v>
      </c>
      <c r="C8" s="160">
        <v>2.9</v>
      </c>
      <c r="D8" s="160">
        <v>-6</v>
      </c>
      <c r="E8" s="160">
        <v>-0.2</v>
      </c>
    </row>
    <row r="9" spans="1:5" ht="20.100000000000001" customHeight="1" thickBot="1">
      <c r="B9" s="159" t="s">
        <v>746</v>
      </c>
      <c r="C9" s="160">
        <v>0.5</v>
      </c>
      <c r="D9" s="160">
        <v>-10.9</v>
      </c>
      <c r="E9" s="160">
        <v>-0.1</v>
      </c>
    </row>
    <row r="10" spans="1:5" ht="20.100000000000001" customHeight="1" thickBot="1">
      <c r="B10" s="159" t="s">
        <v>747</v>
      </c>
      <c r="C10" s="160">
        <v>4.4000000000000004</v>
      </c>
      <c r="D10" s="160">
        <v>12</v>
      </c>
      <c r="E10" s="160">
        <v>0.5</v>
      </c>
    </row>
    <row r="11" spans="1:5" ht="20.100000000000001" customHeight="1" thickBot="1">
      <c r="B11" s="159" t="s">
        <v>748</v>
      </c>
      <c r="C11" s="160">
        <v>2.5</v>
      </c>
      <c r="D11" s="160">
        <v>7.8</v>
      </c>
      <c r="E11" s="160">
        <v>0.2</v>
      </c>
    </row>
    <row r="12" spans="1:5" ht="20.100000000000001" customHeight="1" thickBot="1">
      <c r="B12" s="159" t="s">
        <v>749</v>
      </c>
      <c r="C12" s="160">
        <v>2</v>
      </c>
      <c r="D12" s="160">
        <v>8.8000000000000007</v>
      </c>
      <c r="E12" s="160">
        <v>0.2</v>
      </c>
    </row>
    <row r="13" spans="1:5" ht="20.100000000000001" customHeight="1" thickBot="1">
      <c r="B13" s="159" t="s">
        <v>750</v>
      </c>
      <c r="C13" s="160">
        <v>2.2000000000000002</v>
      </c>
      <c r="D13" s="160">
        <v>6.7</v>
      </c>
      <c r="E13" s="160">
        <v>0.2</v>
      </c>
    </row>
    <row r="14" spans="1:5" ht="20.100000000000001" customHeight="1" thickBot="1">
      <c r="B14" s="159" t="s">
        <v>751</v>
      </c>
      <c r="C14" s="160">
        <v>1.2</v>
      </c>
      <c r="D14" s="160">
        <v>8.9</v>
      </c>
      <c r="E14" s="160">
        <v>0.1</v>
      </c>
    </row>
    <row r="15" spans="1:5" ht="20.100000000000001" customHeight="1" thickBot="1">
      <c r="B15" s="159" t="s">
        <v>752</v>
      </c>
      <c r="C15" s="160">
        <v>0.6</v>
      </c>
      <c r="D15" s="160">
        <v>5.9</v>
      </c>
      <c r="E15" s="160">
        <v>0</v>
      </c>
    </row>
    <row r="16" spans="1:5" ht="20.100000000000001" customHeight="1" thickBot="1">
      <c r="B16" s="159" t="s">
        <v>753</v>
      </c>
      <c r="C16" s="160">
        <v>5.4</v>
      </c>
      <c r="D16" s="160">
        <v>-2.6</v>
      </c>
      <c r="E16" s="160">
        <v>-0.1</v>
      </c>
    </row>
    <row r="17" spans="2:6" ht="20.100000000000001" customHeight="1" thickBot="1">
      <c r="B17" s="159" t="s">
        <v>754</v>
      </c>
      <c r="C17" s="160">
        <v>1.1000000000000001</v>
      </c>
      <c r="D17" s="160">
        <v>47.5</v>
      </c>
      <c r="E17" s="190">
        <v>0.5</v>
      </c>
    </row>
    <row r="18" spans="2:6" ht="20.100000000000001" customHeight="1" thickBot="1">
      <c r="B18" s="159" t="s">
        <v>755</v>
      </c>
      <c r="C18" s="161">
        <v>2.6</v>
      </c>
      <c r="D18" s="161">
        <v>6.6</v>
      </c>
      <c r="E18" s="160">
        <v>0.2</v>
      </c>
    </row>
    <row r="19" spans="2:6" ht="20.100000000000001" customHeight="1" thickBot="1">
      <c r="B19" s="159" t="s">
        <v>756</v>
      </c>
      <c r="C19" s="162">
        <v>1.1000000000000001</v>
      </c>
      <c r="D19" s="162">
        <v>33.1</v>
      </c>
      <c r="E19" s="160">
        <v>0.4</v>
      </c>
    </row>
    <row r="20" spans="2:6" ht="20.100000000000001" customHeight="1" thickBot="1">
      <c r="B20" s="159" t="s">
        <v>757</v>
      </c>
      <c r="C20" s="163">
        <v>1.9</v>
      </c>
      <c r="D20" s="163">
        <v>9</v>
      </c>
      <c r="E20" s="160">
        <v>0.2</v>
      </c>
    </row>
    <row r="21" spans="2:6" ht="20.100000000000001" customHeight="1" thickBot="1">
      <c r="B21" s="159" t="s">
        <v>758</v>
      </c>
      <c r="C21" s="160">
        <v>0.8</v>
      </c>
      <c r="D21" s="160">
        <v>21.4</v>
      </c>
      <c r="E21" s="158">
        <v>0.2</v>
      </c>
    </row>
    <row r="22" spans="2:6" ht="20.100000000000001" customHeight="1" thickBot="1">
      <c r="B22" s="319" t="s">
        <v>625</v>
      </c>
      <c r="C22" s="164">
        <v>15.3</v>
      </c>
      <c r="D22" s="158">
        <v>3.6</v>
      </c>
      <c r="E22" s="158">
        <v>0.6</v>
      </c>
    </row>
    <row r="23" spans="2:6" ht="20.100000000000001" customHeight="1" thickBot="1">
      <c r="B23" s="319" t="s">
        <v>759</v>
      </c>
      <c r="C23" s="164">
        <v>11</v>
      </c>
      <c r="D23" s="164">
        <v>1.7</v>
      </c>
      <c r="E23" s="164">
        <v>0.2</v>
      </c>
    </row>
    <row r="24" spans="2:6" ht="20.100000000000001" customHeight="1" thickBot="1">
      <c r="B24" s="159" t="s">
        <v>760</v>
      </c>
      <c r="C24" s="160">
        <v>1.6</v>
      </c>
      <c r="D24" s="160">
        <v>-1.1000000000000001</v>
      </c>
      <c r="E24" s="160">
        <v>0</v>
      </c>
    </row>
    <row r="25" spans="2:6" ht="17.25" customHeight="1" thickBot="1">
      <c r="B25" s="159" t="s">
        <v>761</v>
      </c>
      <c r="C25" s="160">
        <v>4.0999999999999996</v>
      </c>
      <c r="D25" s="160">
        <v>8.6999999999999993</v>
      </c>
      <c r="E25" s="160">
        <v>0.4</v>
      </c>
      <c r="F25" s="211"/>
    </row>
    <row r="26" spans="2:6" ht="14.25" thickBot="1">
      <c r="B26" s="159" t="s">
        <v>762</v>
      </c>
      <c r="C26" s="160">
        <v>5.3</v>
      </c>
      <c r="D26" s="160">
        <v>-0.7</v>
      </c>
      <c r="E26" s="301">
        <v>0</v>
      </c>
    </row>
    <row r="27" spans="2:6" ht="15" thickBot="1">
      <c r="B27" s="320" t="s">
        <v>763</v>
      </c>
      <c r="C27" s="158">
        <v>15.1</v>
      </c>
      <c r="D27" s="158">
        <v>2</v>
      </c>
      <c r="E27" s="158">
        <v>0.3</v>
      </c>
    </row>
  </sheetData>
  <pageMargins left="0.7" right="0.7" top="0.75" bottom="0.75" header="0.3" footer="0.3"/>
  <pageSetup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CE5E1-E6FA-416D-872F-387F91CFFA17}">
  <sheetPr>
    <tabColor theme="2"/>
  </sheetPr>
  <dimension ref="A1:T12"/>
  <sheetViews>
    <sheetView workbookViewId="0"/>
  </sheetViews>
  <sheetFormatPr defaultColWidth="8.88671875" defaultRowHeight="13.5"/>
  <cols>
    <col min="1" max="2" width="8.88671875" style="1"/>
    <col min="3" max="3" width="51.44140625" style="1" customWidth="1"/>
    <col min="4" max="11" width="6.109375" style="1" hidden="1" customWidth="1"/>
    <col min="12" max="19" width="6.109375" style="1" customWidth="1"/>
    <col min="20" max="20" width="7.109375" style="1" customWidth="1"/>
    <col min="21" max="16384" width="8.88671875" style="1"/>
  </cols>
  <sheetData>
    <row r="1" spans="1:20" ht="14.25">
      <c r="A1" s="67" t="s">
        <v>906</v>
      </c>
    </row>
    <row r="2" spans="1:20" ht="14.25">
      <c r="C2" s="22" t="s">
        <v>764</v>
      </c>
    </row>
    <row r="4" spans="1:20" ht="20.100000000000001" customHeight="1">
      <c r="C4" s="333" t="s">
        <v>765</v>
      </c>
      <c r="D4" s="334"/>
      <c r="E4" s="334"/>
      <c r="F4" s="334"/>
      <c r="G4" s="334"/>
      <c r="H4" s="334"/>
      <c r="I4" s="334"/>
      <c r="J4" s="334"/>
      <c r="K4" s="334"/>
    </row>
    <row r="5" spans="1:20" ht="94.5" customHeight="1" thickBot="1">
      <c r="C5" s="118" t="s">
        <v>766</v>
      </c>
      <c r="D5" s="302" t="s">
        <v>187</v>
      </c>
      <c r="E5" s="302" t="s">
        <v>188</v>
      </c>
      <c r="F5" s="302" t="s">
        <v>189</v>
      </c>
      <c r="G5" s="302" t="s">
        <v>190</v>
      </c>
      <c r="H5" s="302" t="s">
        <v>191</v>
      </c>
      <c r="I5" s="302" t="s">
        <v>192</v>
      </c>
      <c r="J5" s="302" t="s">
        <v>193</v>
      </c>
      <c r="K5" s="302" t="s">
        <v>194</v>
      </c>
      <c r="L5" s="302" t="s">
        <v>195</v>
      </c>
      <c r="M5" s="302" t="s">
        <v>196</v>
      </c>
      <c r="N5" s="302" t="s">
        <v>197</v>
      </c>
      <c r="O5" s="302" t="s">
        <v>198</v>
      </c>
      <c r="P5" s="302" t="s">
        <v>199</v>
      </c>
      <c r="Q5" s="302" t="s">
        <v>200</v>
      </c>
      <c r="R5" s="302" t="s">
        <v>201</v>
      </c>
      <c r="S5" s="302" t="s">
        <v>202</v>
      </c>
      <c r="T5" s="302" t="s">
        <v>211</v>
      </c>
    </row>
    <row r="6" spans="1:20" ht="20.100000000000001" customHeight="1" thickBot="1">
      <c r="C6" s="321" t="s">
        <v>767</v>
      </c>
      <c r="D6" s="107">
        <v>5.5</v>
      </c>
      <c r="E6" s="107">
        <v>5.5</v>
      </c>
      <c r="F6" s="134">
        <v>6</v>
      </c>
      <c r="G6" s="134">
        <v>6.5</v>
      </c>
      <c r="H6" s="134">
        <v>7</v>
      </c>
      <c r="I6" s="134">
        <v>7.25</v>
      </c>
      <c r="J6" s="134">
        <v>7.25</v>
      </c>
      <c r="K6" s="134">
        <v>7.75</v>
      </c>
      <c r="L6" s="305">
        <v>8</v>
      </c>
      <c r="M6" s="305">
        <v>9.25</v>
      </c>
      <c r="N6" s="305">
        <v>9.25</v>
      </c>
      <c r="O6" s="305">
        <v>9.25</v>
      </c>
      <c r="P6" s="305">
        <v>9.5</v>
      </c>
      <c r="Q6" s="305">
        <v>10</v>
      </c>
      <c r="R6" s="305">
        <v>10.5</v>
      </c>
      <c r="S6" s="305">
        <v>10.75</v>
      </c>
      <c r="T6" s="305">
        <v>10.75</v>
      </c>
    </row>
    <row r="7" spans="1:20" ht="20.100000000000001" customHeight="1" thickBot="1">
      <c r="C7" s="322" t="s">
        <v>768</v>
      </c>
      <c r="D7" s="108">
        <v>5.61</v>
      </c>
      <c r="E7" s="108">
        <v>5.67</v>
      </c>
      <c r="F7" s="135">
        <v>6.7</v>
      </c>
      <c r="G7" s="135">
        <v>6.97</v>
      </c>
      <c r="H7" s="135">
        <v>7.34</v>
      </c>
      <c r="I7" s="135">
        <v>7.55</v>
      </c>
      <c r="J7" s="135">
        <v>7.44</v>
      </c>
      <c r="K7" s="135">
        <v>7.93</v>
      </c>
      <c r="L7" s="306">
        <v>8.1999999999999993</v>
      </c>
      <c r="M7" s="306">
        <v>9.4600000000000009</v>
      </c>
      <c r="N7" s="306">
        <v>9.51</v>
      </c>
      <c r="O7" s="306">
        <v>9.5299999999999994</v>
      </c>
      <c r="P7" s="306">
        <v>9.75</v>
      </c>
      <c r="Q7" s="306">
        <v>10.32</v>
      </c>
      <c r="R7" s="306">
        <v>10.7</v>
      </c>
      <c r="S7" s="306">
        <v>11.11</v>
      </c>
      <c r="T7" s="305">
        <v>11.12</v>
      </c>
    </row>
    <row r="8" spans="1:20" ht="20.100000000000001" customHeight="1" thickBot="1">
      <c r="C8" s="322" t="s">
        <v>769</v>
      </c>
      <c r="D8" s="108">
        <v>5.54</v>
      </c>
      <c r="E8" s="108">
        <v>5.62</v>
      </c>
      <c r="F8" s="135">
        <v>6.59</v>
      </c>
      <c r="G8" s="135">
        <v>6.9</v>
      </c>
      <c r="H8" s="135">
        <v>7.14</v>
      </c>
      <c r="I8" s="135" t="s">
        <v>203</v>
      </c>
      <c r="J8" s="135">
        <v>7.05</v>
      </c>
      <c r="K8" s="135">
        <v>7.68</v>
      </c>
      <c r="L8" s="306">
        <v>8.14</v>
      </c>
      <c r="M8" s="306">
        <v>9.39</v>
      </c>
      <c r="N8" s="306" t="s">
        <v>204</v>
      </c>
      <c r="O8" s="306" t="s">
        <v>205</v>
      </c>
      <c r="P8" s="306">
        <v>9.67</v>
      </c>
      <c r="Q8" s="306">
        <v>10.32</v>
      </c>
      <c r="R8" s="306">
        <v>10.66</v>
      </c>
      <c r="S8" s="306">
        <v>11.11</v>
      </c>
      <c r="T8" s="305">
        <v>11.06</v>
      </c>
    </row>
    <row r="9" spans="1:20" ht="25.5" customHeight="1">
      <c r="C9" s="303" t="s">
        <v>770</v>
      </c>
      <c r="D9" s="92"/>
      <c r="E9" s="92"/>
      <c r="F9" s="136"/>
      <c r="G9" s="136"/>
      <c r="H9" s="136"/>
      <c r="I9" s="136"/>
      <c r="J9" s="136"/>
      <c r="K9" s="136"/>
      <c r="L9" s="307"/>
      <c r="M9" s="307"/>
      <c r="N9" s="307"/>
      <c r="O9" s="307"/>
      <c r="P9" s="307"/>
      <c r="Q9" s="307"/>
      <c r="R9" s="307"/>
      <c r="S9" s="307"/>
      <c r="T9" s="305"/>
    </row>
    <row r="10" spans="1:20" ht="20.100000000000001" customHeight="1" thickBot="1">
      <c r="C10" s="304" t="s">
        <v>772</v>
      </c>
      <c r="D10" s="107">
        <v>6.83</v>
      </c>
      <c r="E10" s="107">
        <v>6.81</v>
      </c>
      <c r="F10" s="134">
        <v>7.15</v>
      </c>
      <c r="G10" s="134">
        <v>7.59</v>
      </c>
      <c r="H10" s="134">
        <v>8.18</v>
      </c>
      <c r="I10" s="134">
        <v>8.58</v>
      </c>
      <c r="J10" s="134">
        <v>8.84</v>
      </c>
      <c r="K10" s="134">
        <v>9.02</v>
      </c>
      <c r="L10" s="305">
        <v>9.08</v>
      </c>
      <c r="M10" s="305">
        <v>10.130000000000001</v>
      </c>
      <c r="N10" s="305">
        <v>10.25</v>
      </c>
      <c r="O10" s="305">
        <v>10.41</v>
      </c>
      <c r="P10" s="305">
        <v>10.46</v>
      </c>
      <c r="Q10" s="305">
        <v>10.86</v>
      </c>
      <c r="R10" s="305">
        <v>11.5</v>
      </c>
      <c r="S10" s="305">
        <v>11.67</v>
      </c>
      <c r="T10" s="305">
        <v>11.54</v>
      </c>
    </row>
    <row r="11" spans="1:20" ht="20.100000000000001" customHeight="1" thickBot="1">
      <c r="C11" s="321" t="s">
        <v>771</v>
      </c>
      <c r="D11" s="108">
        <v>8.19</v>
      </c>
      <c r="E11" s="108">
        <v>8.24</v>
      </c>
      <c r="F11" s="135">
        <v>8.3699999999999992</v>
      </c>
      <c r="G11" s="135">
        <v>8.75</v>
      </c>
      <c r="H11" s="135">
        <v>9.3699999999999992</v>
      </c>
      <c r="I11" s="135">
        <v>9.7100000000000009</v>
      </c>
      <c r="J11" s="135">
        <v>9.82</v>
      </c>
      <c r="K11" s="135">
        <v>9.9</v>
      </c>
      <c r="L11" s="306">
        <v>9.93</v>
      </c>
      <c r="M11" s="306">
        <v>10.97</v>
      </c>
      <c r="N11" s="306">
        <v>10.87</v>
      </c>
      <c r="O11" s="306">
        <v>10.98</v>
      </c>
      <c r="P11" s="306">
        <v>11.02</v>
      </c>
      <c r="Q11" s="306">
        <v>11.43</v>
      </c>
      <c r="R11" s="306">
        <v>11.83</v>
      </c>
      <c r="S11" s="306">
        <v>11.94</v>
      </c>
      <c r="T11" s="305">
        <v>11.76</v>
      </c>
    </row>
    <row r="12" spans="1:20" ht="20.100000000000001" customHeight="1" thickBot="1">
      <c r="C12" s="322" t="s">
        <v>773</v>
      </c>
      <c r="D12" s="108">
        <v>9.17</v>
      </c>
      <c r="E12" s="108">
        <v>9.25</v>
      </c>
      <c r="F12" s="135">
        <v>9.4499999999999993</v>
      </c>
      <c r="G12" s="135">
        <v>9.5500000000000007</v>
      </c>
      <c r="H12" s="135">
        <v>10.029999999999999</v>
      </c>
      <c r="I12" s="135">
        <v>10.14</v>
      </c>
      <c r="J12" s="135">
        <v>10.08</v>
      </c>
      <c r="K12" s="135">
        <v>10.17</v>
      </c>
      <c r="L12" s="306">
        <v>10.25</v>
      </c>
      <c r="M12" s="306">
        <v>11.2</v>
      </c>
      <c r="N12" s="306">
        <v>11.26</v>
      </c>
      <c r="O12" s="306">
        <v>11.59</v>
      </c>
      <c r="P12" s="306">
        <v>11.69</v>
      </c>
      <c r="Q12" s="306">
        <v>12.04</v>
      </c>
      <c r="R12" s="306">
        <v>12.11</v>
      </c>
      <c r="S12" s="306">
        <v>12.02</v>
      </c>
      <c r="T12" s="305">
        <v>11.85</v>
      </c>
    </row>
  </sheetData>
  <mergeCells count="1">
    <mergeCell ref="C4:K4"/>
  </mergeCells>
  <pageMargins left="0.7" right="0.7" top="0.75" bottom="0.75" header="0.3" footer="0.3"/>
  <pageSetup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2"/>
  </sheetPr>
  <dimension ref="A1:M65"/>
  <sheetViews>
    <sheetView tabSelected="1" zoomScale="110" zoomScaleNormal="110" workbookViewId="0">
      <pane xSplit="3" ySplit="1" topLeftCell="D35" activePane="bottomRight" state="frozen"/>
      <selection pane="topRight" activeCell="AA62" sqref="AA62"/>
      <selection pane="bottomLeft" activeCell="AA62" sqref="AA62"/>
      <selection pane="bottomRight" activeCell="B53" sqref="B53"/>
    </sheetView>
  </sheetViews>
  <sheetFormatPr defaultColWidth="8.77734375" defaultRowHeight="13.5"/>
  <cols>
    <col min="1" max="1" width="7.21875" style="1" customWidth="1"/>
    <col min="2" max="2" width="45.44140625" style="1" customWidth="1"/>
    <col min="3" max="3" width="8.44140625" style="1" customWidth="1"/>
    <col min="4" max="15" width="8.6640625" style="1" customWidth="1"/>
    <col min="16" max="16384" width="8.77734375" style="1"/>
  </cols>
  <sheetData>
    <row r="1" spans="1:13" ht="14.25">
      <c r="A1" s="82" t="s">
        <v>906</v>
      </c>
    </row>
    <row r="2" spans="1:13" ht="14.25">
      <c r="B2" s="18" t="s">
        <v>774</v>
      </c>
    </row>
    <row r="4" spans="1:13">
      <c r="B4" s="339" t="s">
        <v>777</v>
      </c>
      <c r="C4" s="341">
        <v>2015</v>
      </c>
      <c r="D4" s="341">
        <v>2016</v>
      </c>
      <c r="E4" s="341">
        <v>2017</v>
      </c>
      <c r="F4" s="341">
        <v>2018</v>
      </c>
      <c r="G4" s="341">
        <v>2019</v>
      </c>
      <c r="H4" s="341">
        <v>2020</v>
      </c>
      <c r="I4" s="341">
        <v>2021</v>
      </c>
      <c r="J4" s="341">
        <v>2022</v>
      </c>
      <c r="K4" s="343">
        <v>2023</v>
      </c>
      <c r="L4" s="342">
        <v>2024</v>
      </c>
      <c r="M4" s="340">
        <v>2025</v>
      </c>
    </row>
    <row r="5" spans="1:13">
      <c r="B5" s="339"/>
      <c r="C5" s="341"/>
      <c r="D5" s="341"/>
      <c r="E5" s="341"/>
      <c r="F5" s="341"/>
      <c r="G5" s="341"/>
      <c r="H5" s="341"/>
      <c r="I5" s="341"/>
      <c r="J5" s="341"/>
      <c r="K5" s="343"/>
      <c r="L5" s="342"/>
      <c r="M5" s="340"/>
    </row>
    <row r="6" spans="1:13" ht="48" customHeight="1" thickBot="1">
      <c r="B6" s="339"/>
      <c r="C6" s="323" t="s">
        <v>775</v>
      </c>
      <c r="D6" s="323" t="s">
        <v>775</v>
      </c>
      <c r="E6" s="323" t="s">
        <v>775</v>
      </c>
      <c r="F6" s="323" t="s">
        <v>775</v>
      </c>
      <c r="G6" s="323" t="s">
        <v>775</v>
      </c>
      <c r="H6" s="323" t="s">
        <v>775</v>
      </c>
      <c r="I6" s="324" t="s">
        <v>775</v>
      </c>
      <c r="J6" s="324" t="s">
        <v>775</v>
      </c>
      <c r="K6" s="325" t="s">
        <v>776</v>
      </c>
      <c r="L6" s="325" t="s">
        <v>776</v>
      </c>
      <c r="M6" s="325" t="s">
        <v>776</v>
      </c>
    </row>
    <row r="7" spans="1:13" ht="20.100000000000001" customHeight="1">
      <c r="B7" s="335" t="s">
        <v>778</v>
      </c>
      <c r="C7" s="336"/>
      <c r="D7" s="336"/>
      <c r="E7" s="336"/>
      <c r="F7" s="336"/>
      <c r="G7" s="336"/>
      <c r="H7" s="336"/>
      <c r="I7" s="336"/>
      <c r="J7" s="336"/>
      <c r="K7" s="336"/>
      <c r="L7" s="336"/>
      <c r="M7" s="337"/>
    </row>
    <row r="8" spans="1:13" ht="20.100000000000001" customHeight="1" thickBot="1">
      <c r="B8" s="326" t="s">
        <v>794</v>
      </c>
      <c r="C8" s="200">
        <v>2.7</v>
      </c>
      <c r="D8" s="200">
        <v>1.7</v>
      </c>
      <c r="E8" s="200">
        <v>2.2999999999999998</v>
      </c>
      <c r="F8" s="200">
        <v>2.9</v>
      </c>
      <c r="G8" s="200">
        <v>2.2999999999999998</v>
      </c>
      <c r="H8" s="200">
        <v>-2.7</v>
      </c>
      <c r="I8" s="200">
        <v>6.1</v>
      </c>
      <c r="J8" s="200">
        <f>[2]Armenian!P5</f>
        <v>2.1</v>
      </c>
      <c r="K8" s="199">
        <f>[2]Armenian!U5</f>
        <v>1.4</v>
      </c>
      <c r="L8" s="198">
        <f>[2]Armenian!V5</f>
        <v>1.8</v>
      </c>
      <c r="M8" s="198">
        <f>[2]Armenian!W5</f>
        <v>2.7</v>
      </c>
    </row>
    <row r="9" spans="1:13" ht="20.100000000000001" customHeight="1" thickBot="1">
      <c r="B9" s="326" t="s">
        <v>795</v>
      </c>
      <c r="C9" s="200">
        <v>1.9</v>
      </c>
      <c r="D9" s="200">
        <v>1.8</v>
      </c>
      <c r="E9" s="200">
        <v>2.7</v>
      </c>
      <c r="F9" s="200">
        <v>1.9</v>
      </c>
      <c r="G9" s="200">
        <v>1.6</v>
      </c>
      <c r="H9" s="200">
        <v>-6.3</v>
      </c>
      <c r="I9" s="200">
        <v>5.5</v>
      </c>
      <c r="J9" s="200">
        <f>[2]Armenian!P6</f>
        <v>3.5</v>
      </c>
      <c r="K9" s="199">
        <f>[2]Armenian!U6</f>
        <v>0.6</v>
      </c>
      <c r="L9" s="198">
        <f>[2]Armenian!V6</f>
        <v>-0.5</v>
      </c>
      <c r="M9" s="198">
        <f>[2]Armenian!W6</f>
        <v>0.5</v>
      </c>
    </row>
    <row r="10" spans="1:13" ht="20.100000000000001" customHeight="1" thickBot="1">
      <c r="B10" s="326" t="s">
        <v>796</v>
      </c>
      <c r="C10" s="200">
        <v>-1.9</v>
      </c>
      <c r="D10" s="200">
        <v>0.2</v>
      </c>
      <c r="E10" s="200">
        <v>1.8</v>
      </c>
      <c r="F10" s="200">
        <v>2.8</v>
      </c>
      <c r="G10" s="200">
        <v>2</v>
      </c>
      <c r="H10" s="200">
        <v>-2.9</v>
      </c>
      <c r="I10" s="200">
        <v>4.8</v>
      </c>
      <c r="J10" s="200">
        <f>[2]Armenian!P7</f>
        <v>-2</v>
      </c>
      <c r="K10" s="199">
        <f>[2]Armenian!U7</f>
        <v>1.2</v>
      </c>
      <c r="L10" s="198">
        <f>[2]Armenian!V7</f>
        <v>1</v>
      </c>
      <c r="M10" s="198">
        <f>[2]Armenian!W7</f>
        <v>0</v>
      </c>
    </row>
    <row r="11" spans="1:13" ht="20.100000000000001" customHeight="1" thickBot="1">
      <c r="B11" s="326" t="s">
        <v>797</v>
      </c>
      <c r="C11" s="200">
        <v>0.1</v>
      </c>
      <c r="D11" s="200">
        <v>1.3</v>
      </c>
      <c r="E11" s="200">
        <v>2.1</v>
      </c>
      <c r="F11" s="200">
        <v>2.4</v>
      </c>
      <c r="G11" s="200">
        <v>1.8</v>
      </c>
      <c r="H11" s="200">
        <v>1.2</v>
      </c>
      <c r="I11" s="200">
        <v>4.7</v>
      </c>
      <c r="J11" s="200">
        <f>[2]Armenian!P8</f>
        <v>8</v>
      </c>
      <c r="K11" s="199">
        <f>[2]Armenian!U8</f>
        <v>4.8</v>
      </c>
      <c r="L11" s="198">
        <f>[2]Armenian!V8</f>
        <v>3.4</v>
      </c>
      <c r="M11" s="198">
        <f>[2]Armenian!W8</f>
        <v>2.4</v>
      </c>
    </row>
    <row r="12" spans="1:13" ht="20.100000000000001" customHeight="1" thickBot="1">
      <c r="B12" s="326" t="s">
        <v>798</v>
      </c>
      <c r="C12" s="200">
        <v>0</v>
      </c>
      <c r="D12" s="200">
        <v>0.2</v>
      </c>
      <c r="E12" s="200">
        <v>1.5</v>
      </c>
      <c r="F12" s="200">
        <v>1.7</v>
      </c>
      <c r="G12" s="200">
        <v>1.2</v>
      </c>
      <c r="H12" s="200">
        <v>0.3</v>
      </c>
      <c r="I12" s="200">
        <v>2.6</v>
      </c>
      <c r="J12" s="200">
        <f>[2]Armenian!P9</f>
        <v>8.4</v>
      </c>
      <c r="K12" s="199">
        <f>[2]Armenian!U9</f>
        <v>6.3</v>
      </c>
      <c r="L12" s="198">
        <f>[2]Armenian!V9</f>
        <v>3.6</v>
      </c>
      <c r="M12" s="198">
        <f>[2]Armenian!W9</f>
        <v>2.2000000000000002</v>
      </c>
    </row>
    <row r="13" spans="1:13" ht="20.100000000000001" customHeight="1" thickBot="1">
      <c r="B13" s="326" t="s">
        <v>799</v>
      </c>
      <c r="C13" s="200">
        <v>14.4</v>
      </c>
      <c r="D13" s="200">
        <v>6.8</v>
      </c>
      <c r="E13" s="200">
        <v>3.6</v>
      </c>
      <c r="F13" s="200">
        <v>2.8</v>
      </c>
      <c r="G13" s="200">
        <v>4.5</v>
      </c>
      <c r="H13" s="200">
        <v>3.4</v>
      </c>
      <c r="I13" s="200">
        <v>6.7</v>
      </c>
      <c r="J13" s="200">
        <f>[2]Armenian!P10</f>
        <v>13.7</v>
      </c>
      <c r="K13" s="199">
        <f>[2]Armenian!U10</f>
        <v>4.8</v>
      </c>
      <c r="L13" s="198">
        <f>[2]Armenian!V10</f>
        <v>4.7</v>
      </c>
      <c r="M13" s="198">
        <f>[2]Armenian!W10</f>
        <v>4.4000000000000004</v>
      </c>
    </row>
    <row r="14" spans="1:13" ht="20.100000000000001" customHeight="1" thickBot="1">
      <c r="B14" s="326" t="s">
        <v>800</v>
      </c>
      <c r="C14" s="200">
        <v>53.5</v>
      </c>
      <c r="D14" s="200">
        <v>45</v>
      </c>
      <c r="E14" s="200">
        <v>54.6</v>
      </c>
      <c r="F14" s="200">
        <v>71.400000000000006</v>
      </c>
      <c r="G14" s="200">
        <v>64.099999999999994</v>
      </c>
      <c r="H14" s="200">
        <v>42.5</v>
      </c>
      <c r="I14" s="200">
        <v>71</v>
      </c>
      <c r="J14" s="200">
        <f>[2]Armenian!P11</f>
        <v>98.7</v>
      </c>
      <c r="K14" s="199">
        <f>[2]Armenian!U11</f>
        <v>78.400000000000006</v>
      </c>
      <c r="L14" s="198">
        <f>[2]Armenian!V11</f>
        <v>76</v>
      </c>
      <c r="M14" s="198">
        <f>[2]Armenian!W11</f>
        <v>76</v>
      </c>
    </row>
    <row r="15" spans="1:13" ht="20.100000000000001" customHeight="1" thickBot="1">
      <c r="B15" s="326" t="s">
        <v>801</v>
      </c>
      <c r="C15" s="200">
        <v>5497.4</v>
      </c>
      <c r="D15" s="200">
        <v>4867.6000000000004</v>
      </c>
      <c r="E15" s="200">
        <v>6201.5</v>
      </c>
      <c r="F15" s="200">
        <v>6544.7</v>
      </c>
      <c r="G15" s="200">
        <v>6024.1</v>
      </c>
      <c r="H15" s="200">
        <v>6191.2</v>
      </c>
      <c r="I15" s="200">
        <v>9288.1</v>
      </c>
      <c r="J15" s="200">
        <f>[2]Armenian!P12</f>
        <v>8956</v>
      </c>
      <c r="K15" s="199">
        <f>[2]Armenian!U12</f>
        <v>8809.5</v>
      </c>
      <c r="L15" s="198">
        <f>[2]Armenian!V12</f>
        <v>9156</v>
      </c>
      <c r="M15" s="198">
        <f>[2]Armenian!W12</f>
        <v>9383.2000000000007</v>
      </c>
    </row>
    <row r="16" spans="1:13" ht="20.100000000000001" customHeight="1" thickBot="1">
      <c r="B16" s="326" t="s">
        <v>779</v>
      </c>
      <c r="C16" s="200">
        <v>93</v>
      </c>
      <c r="D16" s="200">
        <v>91.9</v>
      </c>
      <c r="E16" s="200">
        <v>98</v>
      </c>
      <c r="F16" s="200">
        <v>95.9</v>
      </c>
      <c r="G16" s="200">
        <v>95.1</v>
      </c>
      <c r="H16" s="200">
        <v>98.1</v>
      </c>
      <c r="I16" s="200">
        <v>125.7</v>
      </c>
      <c r="J16" s="200">
        <f>[2]Armenian!P13</f>
        <v>143.6</v>
      </c>
      <c r="K16" s="199">
        <f>[2]Armenian!U13</f>
        <v>127.9</v>
      </c>
      <c r="L16" s="198">
        <f>[2]Armenian!V13</f>
        <v>129.19999999999999</v>
      </c>
      <c r="M16" s="198">
        <f>[2]Armenian!W13</f>
        <v>132</v>
      </c>
    </row>
    <row r="17" spans="2:13" ht="20.100000000000001" customHeight="1">
      <c r="B17" s="335" t="s">
        <v>780</v>
      </c>
      <c r="C17" s="336"/>
      <c r="D17" s="336"/>
      <c r="E17" s="336"/>
      <c r="F17" s="336"/>
      <c r="G17" s="336"/>
      <c r="H17" s="336"/>
      <c r="I17" s="336"/>
      <c r="J17" s="336"/>
      <c r="K17" s="336"/>
      <c r="L17" s="336"/>
      <c r="M17" s="337"/>
    </row>
    <row r="18" spans="2:13" ht="20.100000000000001" customHeight="1">
      <c r="B18" s="335" t="s">
        <v>781</v>
      </c>
      <c r="C18" s="336"/>
      <c r="D18" s="336"/>
      <c r="E18" s="336"/>
      <c r="F18" s="336"/>
      <c r="G18" s="336"/>
      <c r="H18" s="336"/>
      <c r="I18" s="336"/>
      <c r="J18" s="336"/>
      <c r="K18" s="336"/>
      <c r="L18" s="336"/>
      <c r="M18" s="337"/>
    </row>
    <row r="19" spans="2:13" ht="20.100000000000001" customHeight="1" thickBot="1">
      <c r="B19" s="326" t="s">
        <v>802</v>
      </c>
      <c r="C19" s="200">
        <v>-0.1</v>
      </c>
      <c r="D19" s="200">
        <v>-1.1000000000000001</v>
      </c>
      <c r="E19" s="200">
        <v>2.6</v>
      </c>
      <c r="F19" s="200">
        <v>1.8</v>
      </c>
      <c r="G19" s="200">
        <v>0.7</v>
      </c>
      <c r="H19" s="200">
        <v>3.7</v>
      </c>
      <c r="I19" s="200">
        <v>7.7</v>
      </c>
      <c r="J19" s="200">
        <f>[2]Armenian!P16</f>
        <v>8.3000000000000007</v>
      </c>
      <c r="K19" s="199">
        <f>[2]Armenian!U16</f>
        <v>0.4</v>
      </c>
      <c r="L19" s="198">
        <f>[2]Armenian!V16</f>
        <v>3.48</v>
      </c>
      <c r="M19" s="198">
        <f>[2]Armenian!W16</f>
        <v>3.87</v>
      </c>
    </row>
    <row r="20" spans="2:13" ht="20.100000000000001" customHeight="1" thickBot="1">
      <c r="B20" s="326" t="s">
        <v>803</v>
      </c>
      <c r="C20" s="200">
        <v>3.7</v>
      </c>
      <c r="D20" s="200">
        <v>-1.4</v>
      </c>
      <c r="E20" s="200">
        <v>1</v>
      </c>
      <c r="F20" s="200">
        <v>2.5</v>
      </c>
      <c r="G20" s="200">
        <v>1.5</v>
      </c>
      <c r="H20" s="200">
        <v>1.2</v>
      </c>
      <c r="I20" s="200">
        <v>7.2</v>
      </c>
      <c r="J20" s="200">
        <f>[2]Armenian!P17</f>
        <v>8.6</v>
      </c>
      <c r="K20" s="199">
        <f>[2]Armenian!U17</f>
        <v>2.2074999999999996</v>
      </c>
      <c r="L20" s="198">
        <f>[2]Armenian!V17</f>
        <v>2.7825000000000002</v>
      </c>
      <c r="M20" s="198">
        <f>[2]Armenian!W17</f>
        <v>3.7225000000000001</v>
      </c>
    </row>
    <row r="21" spans="2:13" ht="20.100000000000001" customHeight="1" thickBot="1">
      <c r="B21" s="326" t="s">
        <v>804</v>
      </c>
      <c r="C21" s="200">
        <v>5.0999999999999996</v>
      </c>
      <c r="D21" s="200">
        <v>-2</v>
      </c>
      <c r="E21" s="200">
        <v>0.8</v>
      </c>
      <c r="F21" s="200">
        <v>4</v>
      </c>
      <c r="G21" s="200">
        <v>1.2</v>
      </c>
      <c r="H21" s="200">
        <v>1.3</v>
      </c>
      <c r="I21" s="200">
        <v>7.2</v>
      </c>
      <c r="J21" s="200">
        <f>[2]Armenian!P18</f>
        <v>8.9</v>
      </c>
      <c r="K21" s="199">
        <f>[2]Armenian!U18</f>
        <v>3.0314999999999999</v>
      </c>
      <c r="L21" s="198">
        <f>[2]Armenian!V18</f>
        <v>2.0994999999999999</v>
      </c>
      <c r="M21" s="198">
        <f>[2]Armenian!W18</f>
        <v>3.6175000000000002</v>
      </c>
    </row>
    <row r="22" spans="2:13" ht="20.100000000000001" customHeight="1">
      <c r="B22" s="335" t="s">
        <v>782</v>
      </c>
      <c r="C22" s="336"/>
      <c r="D22" s="336"/>
      <c r="E22" s="336"/>
      <c r="F22" s="336"/>
      <c r="G22" s="336"/>
      <c r="H22" s="336"/>
      <c r="I22" s="336"/>
      <c r="J22" s="336"/>
      <c r="K22" s="336"/>
      <c r="L22" s="336"/>
      <c r="M22" s="337"/>
    </row>
    <row r="23" spans="2:13" ht="20.100000000000001" customHeight="1" thickBot="1">
      <c r="B23" s="326" t="s">
        <v>805</v>
      </c>
      <c r="C23" s="200">
        <v>5043.6000000000004</v>
      </c>
      <c r="D23" s="200">
        <v>5067.3</v>
      </c>
      <c r="E23" s="200">
        <v>5568.9</v>
      </c>
      <c r="F23" s="200">
        <v>6017</v>
      </c>
      <c r="G23" s="200">
        <v>6543.3</v>
      </c>
      <c r="H23" s="200">
        <v>6181.7</v>
      </c>
      <c r="I23" s="200">
        <v>6983</v>
      </c>
      <c r="J23" s="200">
        <f>[2]Armenian!P20</f>
        <v>8496.7999999999993</v>
      </c>
      <c r="K23" s="199">
        <f>[2]Armenian!U20</f>
        <v>9450.2726890231079</v>
      </c>
      <c r="L23" s="198">
        <f>[2]Armenian!V20</f>
        <v>10368.307221606832</v>
      </c>
      <c r="M23" s="198">
        <f>[2]Armenian!W20</f>
        <v>11311.408446484189</v>
      </c>
    </row>
    <row r="24" spans="2:13" ht="20.100000000000001" customHeight="1" thickBot="1">
      <c r="B24" s="326" t="s">
        <v>806</v>
      </c>
      <c r="C24" s="200">
        <v>3.2</v>
      </c>
      <c r="D24" s="200">
        <v>0.2</v>
      </c>
      <c r="E24" s="200">
        <v>7.5</v>
      </c>
      <c r="F24" s="200">
        <v>5.2</v>
      </c>
      <c r="G24" s="200">
        <v>7.6</v>
      </c>
      <c r="H24" s="200">
        <v>-7.4</v>
      </c>
      <c r="I24" s="200">
        <v>5.7</v>
      </c>
      <c r="J24" s="200">
        <f>[2]Armenian!P21</f>
        <v>12.6</v>
      </c>
      <c r="K24" s="199">
        <f>[2]Armenian!U21</f>
        <v>6.9440765601536896</v>
      </c>
      <c r="L24" s="198">
        <f>[2]Armenian!V21</f>
        <v>5.4945873276437709</v>
      </c>
      <c r="M24" s="198">
        <f>[2]Armenian!W21</f>
        <v>5.0388615375481152</v>
      </c>
    </row>
    <row r="25" spans="2:13" ht="20.100000000000001" customHeight="1">
      <c r="B25" s="335" t="s">
        <v>783</v>
      </c>
      <c r="C25" s="336"/>
      <c r="D25" s="336"/>
      <c r="E25" s="336"/>
      <c r="F25" s="336"/>
      <c r="G25" s="336"/>
      <c r="H25" s="336"/>
      <c r="I25" s="336"/>
      <c r="J25" s="336"/>
      <c r="K25" s="336"/>
      <c r="L25" s="336"/>
      <c r="M25" s="337"/>
    </row>
    <row r="26" spans="2:13" ht="20.100000000000001" customHeight="1" thickBot="1">
      <c r="B26" s="326" t="s">
        <v>807</v>
      </c>
      <c r="C26" s="200">
        <v>6.2</v>
      </c>
      <c r="D26" s="200">
        <v>7.7</v>
      </c>
      <c r="E26" s="200">
        <v>11.7</v>
      </c>
      <c r="F26" s="200">
        <v>4.9000000000000004</v>
      </c>
      <c r="G26" s="200">
        <v>12</v>
      </c>
      <c r="H26" s="200">
        <v>-1.7</v>
      </c>
      <c r="I26" s="200">
        <v>3.5</v>
      </c>
      <c r="J26" s="200">
        <f>[2]Armenian!P23</f>
        <v>6.3</v>
      </c>
      <c r="K26" s="199">
        <f>[2]Armenian!U23</f>
        <v>4.5557566676826866</v>
      </c>
      <c r="L26" s="198">
        <f>[2]Armenian!V23</f>
        <v>7.4273469233269793</v>
      </c>
      <c r="M26" s="198">
        <f>[2]Armenian!W23</f>
        <v>6.4066078703258285</v>
      </c>
    </row>
    <row r="27" spans="2:13" ht="20.100000000000001" customHeight="1" thickBot="1">
      <c r="B27" s="326" t="s">
        <v>808</v>
      </c>
      <c r="C27" s="200">
        <v>13.2</v>
      </c>
      <c r="D27" s="200">
        <v>-5</v>
      </c>
      <c r="E27" s="200">
        <v>-5.0999999999999996</v>
      </c>
      <c r="F27" s="200">
        <v>-6.9</v>
      </c>
      <c r="G27" s="200">
        <v>-5.8</v>
      </c>
      <c r="H27" s="200">
        <v>-4.0999999999999996</v>
      </c>
      <c r="I27" s="200">
        <v>-0.6</v>
      </c>
      <c r="J27" s="200">
        <f>[2]Armenian!P24</f>
        <v>-0.7</v>
      </c>
      <c r="K27" s="199">
        <f>[2]Armenian!U24</f>
        <v>1.3383356188869868</v>
      </c>
      <c r="L27" s="198">
        <f>[2]Armenian!V24</f>
        <v>2.3756702937657934</v>
      </c>
      <c r="M27" s="198">
        <f>[2]Armenian!W24</f>
        <v>2.8127276271436585</v>
      </c>
    </row>
    <row r="28" spans="2:13" ht="20.100000000000001" customHeight="1" thickBot="1">
      <c r="B28" s="326" t="s">
        <v>809</v>
      </c>
      <c r="C28" s="200">
        <v>-3.1</v>
      </c>
      <c r="D28" s="200">
        <v>-14.1</v>
      </c>
      <c r="E28" s="200">
        <v>2.8</v>
      </c>
      <c r="F28" s="200">
        <v>0.6</v>
      </c>
      <c r="G28" s="200">
        <v>6.5</v>
      </c>
      <c r="H28" s="200">
        <v>-6.7</v>
      </c>
      <c r="I28" s="200">
        <v>3.1</v>
      </c>
      <c r="J28" s="200">
        <f>[2]Armenian!P25</f>
        <v>19.100000000000001</v>
      </c>
      <c r="K28" s="199">
        <f>[2]Armenian!U25</f>
        <v>15.674009999422438</v>
      </c>
      <c r="L28" s="198">
        <f>[2]Armenian!V25</f>
        <v>9.7937777888502495</v>
      </c>
      <c r="M28" s="198">
        <f>[2]Armenian!W25</f>
        <v>6.1049299353298068</v>
      </c>
    </row>
    <row r="29" spans="2:13" ht="20.100000000000001" customHeight="1" thickBot="1">
      <c r="B29" s="326" t="s">
        <v>810</v>
      </c>
      <c r="C29" s="200">
        <v>1.6</v>
      </c>
      <c r="D29" s="200">
        <v>3.2</v>
      </c>
      <c r="E29" s="200">
        <v>10.6</v>
      </c>
      <c r="F29" s="200">
        <v>9.1</v>
      </c>
      <c r="G29" s="200">
        <v>10</v>
      </c>
      <c r="H29" s="200">
        <v>-9.6999999999999993</v>
      </c>
      <c r="I29" s="200">
        <v>7.9</v>
      </c>
      <c r="J29" s="200">
        <f>[2]Armenian!P26</f>
        <v>18.100000000000001</v>
      </c>
      <c r="K29" s="199">
        <f>[2]Armenian!U26</f>
        <v>7.8469372934442845</v>
      </c>
      <c r="L29" s="198">
        <f>[2]Armenian!V26</f>
        <v>4.8110736464950037</v>
      </c>
      <c r="M29" s="198">
        <f>[2]Armenian!W26</f>
        <v>4.7609302707449359</v>
      </c>
    </row>
    <row r="30" spans="2:13" ht="20.100000000000001" customHeight="1" thickBot="1">
      <c r="B30" s="326" t="s">
        <v>811</v>
      </c>
      <c r="C30" s="200">
        <v>-5.0999999999999996</v>
      </c>
      <c r="D30" s="200">
        <v>-3.7</v>
      </c>
      <c r="E30" s="200">
        <v>9.6999999999999993</v>
      </c>
      <c r="F30" s="200">
        <v>8</v>
      </c>
      <c r="G30" s="200">
        <v>7.1</v>
      </c>
      <c r="H30" s="200">
        <v>-10</v>
      </c>
      <c r="I30" s="200">
        <v>7.4</v>
      </c>
      <c r="J30" s="200">
        <f>[2]Armenian!P27</f>
        <v>8.1999999999999993</v>
      </c>
      <c r="K30" s="199">
        <f>[2]Armenian!U27</f>
        <v>6.4870563779915358</v>
      </c>
      <c r="L30" s="198">
        <f>[2]Armenian!V27</f>
        <v>5.6243055582301906</v>
      </c>
      <c r="M30" s="198">
        <f>[2]Armenian!W27</f>
        <v>5.4246984702226655</v>
      </c>
    </row>
    <row r="31" spans="2:13" ht="20.100000000000001" customHeight="1">
      <c r="B31" s="335" t="s">
        <v>784</v>
      </c>
      <c r="C31" s="336"/>
      <c r="D31" s="336"/>
      <c r="E31" s="336"/>
      <c r="F31" s="336"/>
      <c r="G31" s="336"/>
      <c r="H31" s="336"/>
      <c r="I31" s="336"/>
      <c r="J31" s="336"/>
      <c r="K31" s="336"/>
      <c r="L31" s="336"/>
      <c r="M31" s="337"/>
    </row>
    <row r="32" spans="2:13" ht="20.100000000000001" customHeight="1">
      <c r="B32" s="204" t="s">
        <v>785</v>
      </c>
      <c r="C32" s="200">
        <v>-6</v>
      </c>
      <c r="D32" s="200">
        <v>-2.1</v>
      </c>
      <c r="E32" s="200">
        <v>11.6</v>
      </c>
      <c r="F32" s="200">
        <v>3.8</v>
      </c>
      <c r="G32" s="200">
        <v>11.7</v>
      </c>
      <c r="H32" s="200">
        <v>-10.9</v>
      </c>
      <c r="I32" s="200">
        <v>4.2</v>
      </c>
      <c r="J32" s="200">
        <f>[2]Armenian!P29</f>
        <v>7.7037000000000004</v>
      </c>
      <c r="K32" s="199">
        <f>[2]Armenian!U29</f>
        <v>6.0582838860583363</v>
      </c>
      <c r="L32" s="198">
        <f>[2]Armenian!V29</f>
        <v>4.072445153372013</v>
      </c>
      <c r="M32" s="198">
        <f>[2]Armenian!W29</f>
        <v>4.5975363542048067</v>
      </c>
    </row>
    <row r="33" spans="2:13" ht="20.100000000000001" customHeight="1">
      <c r="B33" s="197" t="s">
        <v>786</v>
      </c>
      <c r="C33" s="200">
        <v>4.7</v>
      </c>
      <c r="D33" s="200">
        <v>-2.4</v>
      </c>
      <c r="E33" s="200">
        <v>-2.1</v>
      </c>
      <c r="F33" s="200">
        <v>-3</v>
      </c>
      <c r="G33" s="200">
        <v>12.9</v>
      </c>
      <c r="H33" s="200">
        <v>9.1999999999999993</v>
      </c>
      <c r="I33" s="200">
        <v>8.4</v>
      </c>
      <c r="J33" s="200">
        <f>[2]Armenian!P30</f>
        <v>6.5498000000000003</v>
      </c>
      <c r="K33" s="199">
        <f>[2]Armenian!U30</f>
        <v>8.1478853532058793</v>
      </c>
      <c r="L33" s="198">
        <f>[2]Armenian!V30</f>
        <v>2.0668218742568172</v>
      </c>
      <c r="M33" s="198">
        <f>[2]Armenian!W30</f>
        <v>3.4759222915801615</v>
      </c>
    </row>
    <row r="34" spans="2:13" ht="20.100000000000001" customHeight="1">
      <c r="B34" s="197" t="s">
        <v>787</v>
      </c>
      <c r="C34" s="200">
        <v>-7.5</v>
      </c>
      <c r="D34" s="200">
        <v>-2.1</v>
      </c>
      <c r="E34" s="200">
        <v>14</v>
      </c>
      <c r="F34" s="200">
        <v>4.8</v>
      </c>
      <c r="G34" s="200">
        <v>11.5</v>
      </c>
      <c r="H34" s="200">
        <v>-14</v>
      </c>
      <c r="I34" s="200">
        <v>3.4</v>
      </c>
      <c r="J34" s="200">
        <f>[2]Armenian!P31</f>
        <v>7.9568000000000003</v>
      </c>
      <c r="K34" s="199">
        <f>[2]Armenian!U31</f>
        <v>5.5999999999999801</v>
      </c>
      <c r="L34" s="198">
        <f>[2]Armenian!V31</f>
        <v>4.5000000000000142</v>
      </c>
      <c r="M34" s="198">
        <f>[2]Armenian!W31</f>
        <v>4.8</v>
      </c>
    </row>
    <row r="35" spans="2:13" ht="20.100000000000001" customHeight="1">
      <c r="B35" s="204" t="s">
        <v>788</v>
      </c>
      <c r="C35" s="200">
        <v>2.5</v>
      </c>
      <c r="D35" s="200">
        <v>-11.4</v>
      </c>
      <c r="E35" s="200">
        <v>9.6999999999999993</v>
      </c>
      <c r="F35" s="200">
        <v>4.8</v>
      </c>
      <c r="G35" s="200">
        <v>4.4000000000000004</v>
      </c>
      <c r="H35" s="200">
        <v>-1.5</v>
      </c>
      <c r="I35" s="200">
        <v>6.3</v>
      </c>
      <c r="J35" s="200">
        <f>[2]Armenian!P32</f>
        <v>9.5074000000000005</v>
      </c>
      <c r="K35" s="199">
        <f>[2]Armenian!U32</f>
        <v>24.136559052198272</v>
      </c>
      <c r="L35" s="198">
        <f>[2]Armenian!V32</f>
        <v>5.5494451163469067</v>
      </c>
      <c r="M35" s="198">
        <f>[2]Armenian!W32</f>
        <v>8.4498934053125154</v>
      </c>
    </row>
    <row r="36" spans="2:13" ht="20.100000000000001" customHeight="1">
      <c r="B36" s="197" t="s">
        <v>789</v>
      </c>
      <c r="C36" s="200">
        <v>13.6</v>
      </c>
      <c r="D36" s="200">
        <v>5</v>
      </c>
      <c r="E36" s="200">
        <v>31.7</v>
      </c>
      <c r="F36" s="200">
        <v>-37.4</v>
      </c>
      <c r="G36" s="200">
        <v>31.1</v>
      </c>
      <c r="H36" s="200">
        <v>16.2</v>
      </c>
      <c r="I36" s="200">
        <v>-9.9</v>
      </c>
      <c r="J36" s="200">
        <f>[2]Armenian!P33</f>
        <v>41.125</v>
      </c>
      <c r="K36" s="199">
        <f>[2]Armenian!U33</f>
        <v>54.25771367352786</v>
      </c>
      <c r="L36" s="198">
        <f>[2]Armenian!V33</f>
        <v>3.4919626817183911</v>
      </c>
      <c r="M36" s="198">
        <f>[2]Armenian!W33</f>
        <v>15.913617127209363</v>
      </c>
    </row>
    <row r="37" spans="2:13" ht="20.100000000000001" customHeight="1">
      <c r="B37" s="197" t="s">
        <v>790</v>
      </c>
      <c r="C37" s="200">
        <v>1.2</v>
      </c>
      <c r="D37" s="200">
        <v>-13.9</v>
      </c>
      <c r="E37" s="200">
        <v>6.2</v>
      </c>
      <c r="F37" s="200">
        <v>19.600000000000001</v>
      </c>
      <c r="G37" s="200">
        <v>-0.5</v>
      </c>
      <c r="H37" s="200">
        <v>-5.7</v>
      </c>
      <c r="I37" s="200">
        <v>11.2</v>
      </c>
      <c r="J37" s="200">
        <f>[2]Armenian!P34</f>
        <v>1.8617999999999999</v>
      </c>
      <c r="K37" s="199">
        <f>[2]Armenian!U34</f>
        <v>15.08667739755542</v>
      </c>
      <c r="L37" s="198">
        <f>[2]Armenian!V34</f>
        <v>6.407524415348604</v>
      </c>
      <c r="M37" s="198">
        <f>[2]Armenian!W34</f>
        <v>4.8</v>
      </c>
    </row>
    <row r="38" spans="2:13" ht="20.100000000000001" customHeight="1">
      <c r="B38" s="311" t="s">
        <v>791</v>
      </c>
      <c r="C38" s="200">
        <v>4.9000000000000004</v>
      </c>
      <c r="D38" s="200">
        <v>21.3</v>
      </c>
      <c r="E38" s="200">
        <v>19.3</v>
      </c>
      <c r="F38" s="200">
        <v>5</v>
      </c>
      <c r="G38" s="200">
        <v>16</v>
      </c>
      <c r="H38" s="200">
        <v>-33.4</v>
      </c>
      <c r="I38" s="200">
        <v>17.100000000000001</v>
      </c>
      <c r="J38" s="200">
        <f>[2]Armenian!P35</f>
        <v>54.4</v>
      </c>
      <c r="K38" s="199">
        <f>[2]Armenian!U35</f>
        <v>18.7</v>
      </c>
      <c r="L38" s="198">
        <f>[2]Armenian!V35</f>
        <v>-2.9</v>
      </c>
      <c r="M38" s="198">
        <f>[2]Armenian!W35</f>
        <v>4.4000000000000004</v>
      </c>
    </row>
    <row r="39" spans="2:13" ht="20.100000000000001" customHeight="1">
      <c r="B39" s="311" t="s">
        <v>792</v>
      </c>
      <c r="C39" s="200">
        <v>-15.3</v>
      </c>
      <c r="D39" s="200">
        <v>6.3</v>
      </c>
      <c r="E39" s="200">
        <v>24.6</v>
      </c>
      <c r="F39" s="200">
        <v>13.3</v>
      </c>
      <c r="G39" s="200">
        <v>11.6</v>
      </c>
      <c r="H39" s="200">
        <v>-31.4</v>
      </c>
      <c r="I39" s="200">
        <v>12.5</v>
      </c>
      <c r="J39" s="200">
        <f>[2]Armenian!P36</f>
        <v>33.799999999999997</v>
      </c>
      <c r="K39" s="199">
        <f>[2]Armenian!U36</f>
        <v>22.1</v>
      </c>
      <c r="L39" s="198">
        <f>[2]Armenian!V36</f>
        <v>-4.5</v>
      </c>
      <c r="M39" s="198">
        <f>[2]Armenian!W36</f>
        <v>4.5999999999999996</v>
      </c>
    </row>
    <row r="40" spans="2:13" ht="20.100000000000001" customHeight="1">
      <c r="B40" s="335" t="s">
        <v>793</v>
      </c>
      <c r="C40" s="336"/>
      <c r="D40" s="336"/>
      <c r="E40" s="336"/>
      <c r="F40" s="336"/>
      <c r="G40" s="336"/>
      <c r="H40" s="336"/>
      <c r="I40" s="336"/>
      <c r="J40" s="336"/>
      <c r="K40" s="336"/>
      <c r="L40" s="336"/>
      <c r="M40" s="337"/>
    </row>
    <row r="41" spans="2:13" ht="20.100000000000001" customHeight="1" thickBot="1">
      <c r="B41" s="326" t="s">
        <v>812</v>
      </c>
      <c r="C41" s="200">
        <v>-1186.4000000000001</v>
      </c>
      <c r="D41" s="200">
        <v>-976.9</v>
      </c>
      <c r="E41" s="200">
        <v>-1400.9</v>
      </c>
      <c r="F41" s="200">
        <v>-1724.4</v>
      </c>
      <c r="G41" s="200">
        <v>-1727.9</v>
      </c>
      <c r="H41" s="200">
        <v>-1382.2</v>
      </c>
      <c r="I41" s="200">
        <v>-1504.8</v>
      </c>
      <c r="J41" s="200">
        <f>[2]Armenian!P38</f>
        <v>-2016.1</v>
      </c>
      <c r="K41" s="199">
        <f>[2]Armenian!U38</f>
        <v>-2088.3000000000002</v>
      </c>
      <c r="L41" s="198">
        <f>[2]Armenian!V38</f>
        <v>-1899.7</v>
      </c>
      <c r="M41" s="198">
        <f>[2]Armenian!W38</f>
        <v>-1953.7</v>
      </c>
    </row>
    <row r="42" spans="2:13" ht="20.100000000000001" customHeight="1" thickBot="1">
      <c r="B42" s="326" t="s">
        <v>813</v>
      </c>
      <c r="C42" s="200">
        <v>-96.4</v>
      </c>
      <c r="D42" s="200">
        <v>70.400000000000006</v>
      </c>
      <c r="E42" s="200">
        <v>159.4</v>
      </c>
      <c r="F42" s="200">
        <v>24.7</v>
      </c>
      <c r="G42" s="200">
        <v>-66.900000000000006</v>
      </c>
      <c r="H42" s="200">
        <v>118</v>
      </c>
      <c r="I42" s="200">
        <v>396.9</v>
      </c>
      <c r="J42" s="200">
        <f>[2]Armenian!P39</f>
        <v>1429.4</v>
      </c>
      <c r="K42" s="199">
        <f>[2]Armenian!U39</f>
        <v>1384.9</v>
      </c>
      <c r="L42" s="198">
        <f>[2]Armenian!V39</f>
        <v>1243.3</v>
      </c>
      <c r="M42" s="198">
        <f>[2]Armenian!W39</f>
        <v>1228.2</v>
      </c>
    </row>
    <row r="43" spans="2:13" ht="20.100000000000001" customHeight="1" thickBot="1">
      <c r="B43" s="326" t="s">
        <v>814</v>
      </c>
      <c r="C43" s="200">
        <v>1098.3</v>
      </c>
      <c r="D43" s="200">
        <v>1009.4</v>
      </c>
      <c r="E43" s="200">
        <v>1179.3</v>
      </c>
      <c r="F43" s="200">
        <v>1136.2</v>
      </c>
      <c r="G43" s="200">
        <v>1143.8</v>
      </c>
      <c r="H43" s="200">
        <v>1046.2</v>
      </c>
      <c r="I43" s="200">
        <v>1243.0999999999999</v>
      </c>
      <c r="J43" s="200">
        <f>[2]Armenian!P40</f>
        <v>1630.5</v>
      </c>
      <c r="K43" s="199">
        <f>[2]Armenian!U40</f>
        <v>1075.9000000000001</v>
      </c>
      <c r="L43" s="198">
        <f>[2]Armenian!V40</f>
        <v>1102.3</v>
      </c>
      <c r="M43" s="198">
        <f>[2]Armenian!W40</f>
        <v>1030.4000000000001</v>
      </c>
    </row>
    <row r="44" spans="2:13" ht="20.100000000000001" customHeight="1" thickBot="1">
      <c r="B44" s="326" t="s">
        <v>815</v>
      </c>
      <c r="C44" s="200">
        <v>-284.7</v>
      </c>
      <c r="D44" s="200">
        <v>-107.9</v>
      </c>
      <c r="E44" s="200">
        <v>-173.9</v>
      </c>
      <c r="F44" s="200">
        <v>-875.9</v>
      </c>
      <c r="G44" s="200">
        <v>-1002.3</v>
      </c>
      <c r="H44" s="200">
        <v>-477.8</v>
      </c>
      <c r="I44" s="200">
        <v>-515.1</v>
      </c>
      <c r="J44" s="200">
        <f>[2]Armenian!P41</f>
        <v>14.8</v>
      </c>
      <c r="K44" s="199">
        <f>[2]Armenian!U41</f>
        <v>-408.3</v>
      </c>
      <c r="L44" s="198">
        <f>[2]Armenian!V41</f>
        <v>-348.9</v>
      </c>
      <c r="M44" s="198">
        <f>[2]Armenian!W41</f>
        <v>-449.9</v>
      </c>
    </row>
    <row r="45" spans="2:13" ht="20.100000000000001" customHeight="1" thickBot="1">
      <c r="B45" s="326" t="s">
        <v>816</v>
      </c>
      <c r="C45" s="200">
        <v>-12.2</v>
      </c>
      <c r="D45" s="200">
        <v>-8.6</v>
      </c>
      <c r="E45" s="200">
        <v>-10.8</v>
      </c>
      <c r="F45" s="200">
        <v>-13.7</v>
      </c>
      <c r="G45" s="200">
        <v>-13.1</v>
      </c>
      <c r="H45" s="200">
        <v>-10</v>
      </c>
      <c r="I45" s="200">
        <v>-7.9</v>
      </c>
      <c r="J45" s="200">
        <f>[2]Armenian!P42</f>
        <v>-3</v>
      </c>
      <c r="K45" s="199">
        <f>[2]Armenian!U42</f>
        <v>-2.9</v>
      </c>
      <c r="L45" s="198">
        <f>[2]Armenian!V42</f>
        <v>-2.9</v>
      </c>
      <c r="M45" s="198">
        <f>[2]Armenian!W42</f>
        <v>-2.9</v>
      </c>
    </row>
    <row r="46" spans="2:13" ht="20.100000000000001" customHeight="1" thickBot="1">
      <c r="B46" s="326" t="s">
        <v>817</v>
      </c>
      <c r="C46" s="200">
        <v>-0.9</v>
      </c>
      <c r="D46" s="200">
        <v>0.7</v>
      </c>
      <c r="E46" s="200">
        <v>1.4</v>
      </c>
      <c r="F46" s="200">
        <v>0.2</v>
      </c>
      <c r="G46" s="200">
        <v>-0.5</v>
      </c>
      <c r="H46" s="200">
        <v>0.9</v>
      </c>
      <c r="I46" s="200">
        <v>2.8</v>
      </c>
      <c r="J46" s="200">
        <f>[2]Armenian!P43</f>
        <v>7.3</v>
      </c>
      <c r="K46" s="199">
        <f>[2]Armenian!U43</f>
        <v>5.7</v>
      </c>
      <c r="L46" s="198">
        <f>[2]Armenian!V43</f>
        <v>5.5</v>
      </c>
      <c r="M46" s="198">
        <f>[2]Armenian!W43</f>
        <v>5</v>
      </c>
    </row>
    <row r="47" spans="2:13" ht="20.100000000000001" customHeight="1" thickBot="1">
      <c r="B47" s="326" t="s">
        <v>818</v>
      </c>
      <c r="C47" s="200">
        <v>10.4</v>
      </c>
      <c r="D47" s="200">
        <v>9.5</v>
      </c>
      <c r="E47" s="200">
        <v>10.199999999999999</v>
      </c>
      <c r="F47" s="200">
        <v>9.1</v>
      </c>
      <c r="G47" s="200">
        <v>8.4</v>
      </c>
      <c r="H47" s="200">
        <v>8.3000000000000007</v>
      </c>
      <c r="I47" s="200">
        <v>8.9</v>
      </c>
      <c r="J47" s="200">
        <f>[2]Armenian!P44</f>
        <v>8.3000000000000007</v>
      </c>
      <c r="K47" s="199">
        <f>[2]Armenian!U44</f>
        <v>4.5</v>
      </c>
      <c r="L47" s="198">
        <f>[2]Armenian!V44</f>
        <v>4.8</v>
      </c>
      <c r="M47" s="198">
        <f>[2]Armenian!W44</f>
        <v>4.2</v>
      </c>
    </row>
    <row r="48" spans="2:13" ht="20.100000000000001" customHeight="1" thickBot="1">
      <c r="B48" s="326" t="s">
        <v>819</v>
      </c>
      <c r="C48" s="203">
        <v>-2.7</v>
      </c>
      <c r="D48" s="203">
        <v>-1</v>
      </c>
      <c r="E48" s="203">
        <v>-1.5</v>
      </c>
      <c r="F48" s="203">
        <v>-7</v>
      </c>
      <c r="G48" s="203">
        <v>-7.3</v>
      </c>
      <c r="H48" s="203">
        <v>-3.8</v>
      </c>
      <c r="I48" s="203">
        <v>-3.7</v>
      </c>
      <c r="J48" s="203">
        <f>[2]Armenian!P45</f>
        <v>0.1</v>
      </c>
      <c r="K48" s="202">
        <f>[2]Armenian!U45</f>
        <v>-1.7</v>
      </c>
      <c r="L48" s="201">
        <f>[2]Armenian!V45</f>
        <v>-1.5</v>
      </c>
      <c r="M48" s="201">
        <f>[2]Armenian!W45</f>
        <v>-1.8</v>
      </c>
    </row>
    <row r="49" spans="2:13" ht="20.100000000000001" customHeight="1">
      <c r="B49" s="339" t="s">
        <v>820</v>
      </c>
      <c r="C49" s="339"/>
      <c r="D49" s="339"/>
      <c r="E49" s="339"/>
      <c r="F49" s="339"/>
      <c r="G49" s="339"/>
      <c r="H49" s="339"/>
      <c r="I49" s="339"/>
      <c r="J49" s="339"/>
      <c r="K49" s="339"/>
      <c r="L49" s="339"/>
      <c r="M49" s="339"/>
    </row>
    <row r="50" spans="2:13" ht="20.100000000000001" customHeight="1" thickBot="1">
      <c r="B50" s="326" t="s">
        <v>821</v>
      </c>
      <c r="C50" s="200">
        <v>1167.7</v>
      </c>
      <c r="D50" s="200">
        <v>1171.0999999999999</v>
      </c>
      <c r="E50" s="200">
        <v>1237.8</v>
      </c>
      <c r="F50" s="200">
        <v>1341.7</v>
      </c>
      <c r="G50" s="200">
        <v>1559.1</v>
      </c>
      <c r="H50" s="200">
        <v>1560.4</v>
      </c>
      <c r="I50" s="200">
        <v>1683.8</v>
      </c>
      <c r="J50" s="200">
        <f>[2]Armenian!P47</f>
        <v>2046</v>
      </c>
      <c r="K50" s="199">
        <f>[2]Armenian!U47</f>
        <v>2366.4</v>
      </c>
      <c r="L50" s="198">
        <f>[2]Armenian!V47</f>
        <v>2630.4</v>
      </c>
      <c r="M50" s="198">
        <f>[2]Armenian!W47</f>
        <v>2968.6</v>
      </c>
    </row>
    <row r="51" spans="2:13" ht="20.100000000000001" customHeight="1" thickBot="1">
      <c r="B51" s="326" t="s">
        <v>822</v>
      </c>
      <c r="C51" s="200">
        <v>1067.9000000000001</v>
      </c>
      <c r="D51" s="200">
        <v>1079.7</v>
      </c>
      <c r="E51" s="200">
        <v>1158</v>
      </c>
      <c r="F51" s="200">
        <v>1258.0999999999999</v>
      </c>
      <c r="G51" s="200">
        <v>1464.3</v>
      </c>
      <c r="H51" s="200">
        <v>1385.2</v>
      </c>
      <c r="I51" s="200">
        <v>1586.9</v>
      </c>
      <c r="J51" s="200">
        <f>[2]Armenian!P48</f>
        <v>1926</v>
      </c>
      <c r="K51" s="199">
        <f>[2]Armenian!U48</f>
        <v>2248</v>
      </c>
      <c r="L51" s="198">
        <f>[2]Armenian!V48</f>
        <v>2553</v>
      </c>
      <c r="M51" s="198">
        <f>[2]Armenian!W48</f>
        <v>2898</v>
      </c>
    </row>
    <row r="52" spans="2:13" ht="20.100000000000001" customHeight="1" thickBot="1">
      <c r="B52" s="326" t="s">
        <v>823</v>
      </c>
      <c r="C52" s="200">
        <v>1409</v>
      </c>
      <c r="D52" s="200">
        <v>1449.1</v>
      </c>
      <c r="E52" s="200">
        <v>1504.8</v>
      </c>
      <c r="F52" s="200">
        <v>1447.1</v>
      </c>
      <c r="G52" s="200">
        <v>1623</v>
      </c>
      <c r="H52" s="200">
        <v>1894.3</v>
      </c>
      <c r="I52" s="200">
        <v>2004.3</v>
      </c>
      <c r="J52" s="200">
        <f>[2]Armenian!P49</f>
        <v>2243.5</v>
      </c>
      <c r="K52" s="199">
        <f>[2]Armenian!U49</f>
        <v>2541</v>
      </c>
      <c r="L52" s="198">
        <f>[2]Armenian!V49</f>
        <v>2846</v>
      </c>
      <c r="M52" s="198">
        <f>[2]Armenian!W49</f>
        <v>3190</v>
      </c>
    </row>
    <row r="53" spans="2:13" ht="20.100000000000001" customHeight="1" thickBot="1">
      <c r="B53" s="326" t="s">
        <v>824</v>
      </c>
      <c r="C53" s="200">
        <v>-241.3</v>
      </c>
      <c r="D53" s="200">
        <v>-278</v>
      </c>
      <c r="E53" s="200">
        <v>-267</v>
      </c>
      <c r="F53" s="200">
        <v>-105.4</v>
      </c>
      <c r="G53" s="200">
        <v>-63.9</v>
      </c>
      <c r="H53" s="200">
        <v>-333.9</v>
      </c>
      <c r="I53" s="200">
        <v>-320.5</v>
      </c>
      <c r="J53" s="200">
        <f>[2]Armenian!P50</f>
        <v>-197.5</v>
      </c>
      <c r="K53" s="199">
        <f>[2]Armenian!U50</f>
        <v>-174.59999999999991</v>
      </c>
      <c r="L53" s="198">
        <f>[2]Armenian!V50</f>
        <v>-215.59999999999991</v>
      </c>
      <c r="M53" s="198">
        <f>[2]Armenian!W50</f>
        <v>-221.40000000000009</v>
      </c>
    </row>
    <row r="54" spans="2:13" ht="20.100000000000001" customHeight="1" thickBot="1">
      <c r="B54" s="326" t="s">
        <v>825</v>
      </c>
      <c r="C54" s="200">
        <v>23.2</v>
      </c>
      <c r="D54" s="200">
        <v>23.1</v>
      </c>
      <c r="E54" s="200">
        <v>22.2</v>
      </c>
      <c r="F54" s="200">
        <v>22.3</v>
      </c>
      <c r="G54" s="200">
        <v>23.8</v>
      </c>
      <c r="H54" s="200">
        <v>25.2</v>
      </c>
      <c r="I54" s="200">
        <v>24.1</v>
      </c>
      <c r="J54" s="200">
        <f>[2]Armenian!P51</f>
        <v>24.079653516618023</v>
      </c>
      <c r="K54" s="199">
        <f>[2]Armenian!U51</f>
        <v>25.040547271706497</v>
      </c>
      <c r="L54" s="198">
        <f>[2]Armenian!V51</f>
        <v>25.369618625096575</v>
      </c>
      <c r="M54" s="198">
        <f>[2]Armenian!W51</f>
        <v>26.244300292442365</v>
      </c>
    </row>
    <row r="55" spans="2:13" ht="20.100000000000001" customHeight="1" thickBot="1">
      <c r="B55" s="326" t="s">
        <v>826</v>
      </c>
      <c r="C55" s="200">
        <v>21.2</v>
      </c>
      <c r="D55" s="200">
        <v>21.3</v>
      </c>
      <c r="E55" s="200">
        <v>20.8</v>
      </c>
      <c r="F55" s="200">
        <v>20.9</v>
      </c>
      <c r="G55" s="200">
        <v>22.4</v>
      </c>
      <c r="H55" s="200">
        <v>22.4</v>
      </c>
      <c r="I55" s="200">
        <v>22.7</v>
      </c>
      <c r="J55" s="200">
        <f>[2]Armenian!P52</f>
        <v>22.66735712268148</v>
      </c>
      <c r="K55" s="199">
        <f>[2]Armenian!U52</f>
        <v>23.787673371702251</v>
      </c>
      <c r="L55" s="198">
        <f>[2]Armenian!V52</f>
        <v>24.623112967560658</v>
      </c>
      <c r="M55" s="198">
        <f>[2]Armenian!W52</f>
        <v>25.62015166997843</v>
      </c>
    </row>
    <row r="56" spans="2:13" ht="20.100000000000001" customHeight="1" thickBot="1">
      <c r="B56" s="326" t="s">
        <v>827</v>
      </c>
      <c r="C56" s="200">
        <v>28</v>
      </c>
      <c r="D56" s="200">
        <v>28.6</v>
      </c>
      <c r="E56" s="200">
        <v>27</v>
      </c>
      <c r="F56" s="200">
        <v>24.1</v>
      </c>
      <c r="G56" s="200">
        <v>24.8</v>
      </c>
      <c r="H56" s="200">
        <v>30.6</v>
      </c>
      <c r="I56" s="200">
        <v>28.7</v>
      </c>
      <c r="J56" s="200">
        <f>[2]Armenian!P53</f>
        <v>26.404057998305248</v>
      </c>
      <c r="K56" s="199">
        <f>[2]Armenian!U53</f>
        <v>26.888113006003302</v>
      </c>
      <c r="L56" s="198">
        <f>[2]Armenian!V53</f>
        <v>27.449032317147527</v>
      </c>
      <c r="M56" s="198">
        <f>[2]Armenian!W53</f>
        <v>28.201616227477981</v>
      </c>
    </row>
    <row r="57" spans="2:13" ht="20.100000000000001" customHeight="1" thickBot="1">
      <c r="B57" s="326" t="s">
        <v>828</v>
      </c>
      <c r="C57" s="200">
        <v>-4.8</v>
      </c>
      <c r="D57" s="200">
        <v>-5.5</v>
      </c>
      <c r="E57" s="200">
        <v>-4.8</v>
      </c>
      <c r="F57" s="200">
        <v>-1.8</v>
      </c>
      <c r="G57" s="200">
        <v>-1</v>
      </c>
      <c r="H57" s="200">
        <v>-5.4</v>
      </c>
      <c r="I57" s="200">
        <v>-4.5999999999999996</v>
      </c>
      <c r="J57" s="200">
        <f>[2]Armenian!P54</f>
        <v>-2.3244044816872247</v>
      </c>
      <c r="K57" s="199">
        <f>[2]Armenian!U54</f>
        <v>-1.8475657342968042</v>
      </c>
      <c r="L57" s="198">
        <f>[2]Armenian!V54</f>
        <v>-2.0794136920509523</v>
      </c>
      <c r="M57" s="198">
        <f>[2]Armenian!W54</f>
        <v>-1.9573159350356164</v>
      </c>
    </row>
    <row r="58" spans="2:13" ht="20.100000000000001" customHeight="1">
      <c r="B58" s="339" t="s">
        <v>829</v>
      </c>
      <c r="C58" s="339"/>
      <c r="D58" s="339"/>
      <c r="E58" s="339"/>
      <c r="F58" s="339"/>
      <c r="G58" s="339"/>
      <c r="H58" s="339"/>
      <c r="I58" s="339"/>
      <c r="J58" s="339"/>
      <c r="K58" s="339"/>
      <c r="L58" s="339"/>
      <c r="M58" s="339"/>
    </row>
    <row r="59" spans="2:13" ht="20.100000000000001" customHeight="1" thickBot="1">
      <c r="B59" s="326" t="s">
        <v>830</v>
      </c>
      <c r="C59" s="196">
        <v>10.8</v>
      </c>
      <c r="D59" s="196">
        <v>17.5</v>
      </c>
      <c r="E59" s="196">
        <v>18.5</v>
      </c>
      <c r="F59" s="196">
        <v>7.5</v>
      </c>
      <c r="G59" s="196">
        <v>11.2</v>
      </c>
      <c r="H59" s="196">
        <v>9</v>
      </c>
      <c r="I59" s="196">
        <v>13.1</v>
      </c>
      <c r="J59" s="200">
        <f>[2]Armenian!P56</f>
        <v>16.103866143720055</v>
      </c>
      <c r="K59" s="195">
        <f>[2]Armenian!U56</f>
        <v>0</v>
      </c>
      <c r="L59" s="194">
        <f>[2]Armenian!V56</f>
        <v>0</v>
      </c>
      <c r="M59" s="194">
        <f>[2]Armenian!W56</f>
        <v>0</v>
      </c>
    </row>
    <row r="60" spans="2:13" ht="20.100000000000001" customHeight="1" thickBot="1">
      <c r="B60" s="326" t="s">
        <v>831</v>
      </c>
      <c r="C60" s="196">
        <v>5.2</v>
      </c>
      <c r="D60" s="196">
        <v>24.8</v>
      </c>
      <c r="E60" s="196">
        <v>28.9</v>
      </c>
      <c r="F60" s="196">
        <v>13.2</v>
      </c>
      <c r="G60" s="196">
        <v>21.5</v>
      </c>
      <c r="H60" s="196">
        <v>14.8</v>
      </c>
      <c r="I60" s="196">
        <v>12.8</v>
      </c>
      <c r="J60" s="200">
        <f>[2]Armenian!P57</f>
        <v>13.435636894517145</v>
      </c>
      <c r="K60" s="195">
        <f>[2]Armenian!U57</f>
        <v>0</v>
      </c>
      <c r="L60" s="194">
        <f>[2]Armenian!V57</f>
        <v>0</v>
      </c>
      <c r="M60" s="194">
        <f>[2]Armenian!W57</f>
        <v>0</v>
      </c>
    </row>
    <row r="61" spans="2:13" ht="20.100000000000001" customHeight="1" thickBot="1">
      <c r="B61" s="326" t="s">
        <v>832</v>
      </c>
      <c r="C61" s="196">
        <v>-3.3</v>
      </c>
      <c r="D61" s="196">
        <v>6</v>
      </c>
      <c r="E61" s="196">
        <v>16.5</v>
      </c>
      <c r="F61" s="196">
        <v>17.2</v>
      </c>
      <c r="G61" s="196">
        <v>18.5</v>
      </c>
      <c r="H61" s="196">
        <v>14.3</v>
      </c>
      <c r="I61" s="196">
        <v>-3.9</v>
      </c>
      <c r="J61" s="200">
        <f>[2]Armenian!P58</f>
        <v>4.4873947487400017</v>
      </c>
      <c r="K61" s="195">
        <f>[2]Armenian!U58</f>
        <v>0</v>
      </c>
      <c r="L61" s="194">
        <f>[2]Armenian!V58</f>
        <v>0</v>
      </c>
      <c r="M61" s="194">
        <f>[2]Armenian!W58</f>
        <v>0</v>
      </c>
    </row>
    <row r="62" spans="2:13" ht="20.100000000000001" customHeight="1" thickBot="1">
      <c r="B62" s="326" t="s">
        <v>833</v>
      </c>
      <c r="C62" s="196">
        <v>477.9</v>
      </c>
      <c r="D62" s="196">
        <v>480.5</v>
      </c>
      <c r="E62" s="196">
        <v>482.7</v>
      </c>
      <c r="F62" s="196">
        <v>483</v>
      </c>
      <c r="G62" s="196">
        <v>480.4</v>
      </c>
      <c r="H62" s="196">
        <v>489</v>
      </c>
      <c r="I62" s="196">
        <v>503.8</v>
      </c>
      <c r="J62" s="200">
        <f>[2]Armenian!P59</f>
        <v>435.67</v>
      </c>
      <c r="K62" s="195">
        <f>[2]Armenian!U59</f>
        <v>0</v>
      </c>
      <c r="L62" s="194">
        <f>[2]Armenian!V59</f>
        <v>0</v>
      </c>
      <c r="M62" s="194">
        <f>[2]Armenian!W59</f>
        <v>0</v>
      </c>
    </row>
    <row r="63" spans="2:13" ht="23.25" customHeight="1">
      <c r="B63" s="338" t="s">
        <v>834</v>
      </c>
      <c r="C63" s="338"/>
      <c r="D63" s="338"/>
      <c r="E63" s="338"/>
      <c r="F63" s="338"/>
      <c r="G63" s="338"/>
      <c r="H63" s="338"/>
      <c r="I63" s="338"/>
      <c r="J63" s="338"/>
      <c r="K63" s="338"/>
      <c r="L63" s="338"/>
      <c r="M63" s="338"/>
    </row>
    <row r="64" spans="2:13" ht="20.100000000000001" customHeight="1">
      <c r="B64" s="338" t="s">
        <v>835</v>
      </c>
      <c r="C64" s="338"/>
      <c r="D64" s="338"/>
      <c r="E64" s="338"/>
      <c r="F64" s="338"/>
      <c r="G64" s="338"/>
      <c r="H64" s="338"/>
      <c r="I64" s="338"/>
      <c r="J64" s="338"/>
      <c r="K64" s="338"/>
      <c r="L64" s="338"/>
      <c r="M64" s="338"/>
    </row>
    <row r="65" spans="2:13" ht="20.100000000000001" customHeight="1">
      <c r="B65" s="338" t="s">
        <v>836</v>
      </c>
      <c r="C65" s="338"/>
      <c r="D65" s="338"/>
      <c r="E65" s="338"/>
      <c r="F65" s="338"/>
      <c r="G65" s="338"/>
      <c r="H65" s="338"/>
      <c r="I65" s="338"/>
      <c r="J65" s="338"/>
      <c r="K65" s="338"/>
      <c r="L65" s="338"/>
      <c r="M65" s="338"/>
    </row>
  </sheetData>
  <mergeCells count="24">
    <mergeCell ref="B7:M7"/>
    <mergeCell ref="M4:M5"/>
    <mergeCell ref="B4:B6"/>
    <mergeCell ref="C4:C5"/>
    <mergeCell ref="D4:D5"/>
    <mergeCell ref="E4:E5"/>
    <mergeCell ref="L4:L5"/>
    <mergeCell ref="F4:F5"/>
    <mergeCell ref="G4:G5"/>
    <mergeCell ref="H4:H5"/>
    <mergeCell ref="I4:I5"/>
    <mergeCell ref="J4:J5"/>
    <mergeCell ref="K4:K5"/>
    <mergeCell ref="B17:M17"/>
    <mergeCell ref="B40:M40"/>
    <mergeCell ref="B31:M31"/>
    <mergeCell ref="B64:M64"/>
    <mergeCell ref="B65:M65"/>
    <mergeCell ref="B58:M58"/>
    <mergeCell ref="B49:M49"/>
    <mergeCell ref="B63:M63"/>
    <mergeCell ref="B18:M18"/>
    <mergeCell ref="B22:M22"/>
    <mergeCell ref="B25:M25"/>
  </mergeCells>
  <pageMargins left="0.7" right="0.7" top="0" bottom="0" header="0.3" footer="0.3"/>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9"/>
  <sheetViews>
    <sheetView zoomScale="130" zoomScaleNormal="130" workbookViewId="0"/>
  </sheetViews>
  <sheetFormatPr defaultColWidth="8.88671875" defaultRowHeight="14.25"/>
  <cols>
    <col min="1" max="1" width="8.88671875" style="24"/>
    <col min="2" max="2" width="8.88671875" style="58"/>
    <col min="3" max="3" width="9.44140625" style="58" customWidth="1"/>
    <col min="4" max="16384" width="8.88671875" style="58"/>
  </cols>
  <sheetData>
    <row r="1" spans="1:4" s="19" customFormat="1">
      <c r="A1" s="33" t="s">
        <v>906</v>
      </c>
      <c r="B1" s="19" t="s">
        <v>547</v>
      </c>
      <c r="C1" s="19" t="s">
        <v>545</v>
      </c>
      <c r="D1" s="19" t="s">
        <v>555</v>
      </c>
    </row>
    <row r="2" spans="1:4" hidden="1">
      <c r="A2" s="166">
        <v>2018</v>
      </c>
      <c r="B2" s="167">
        <v>1.9</v>
      </c>
      <c r="C2" s="167">
        <v>1.9</v>
      </c>
      <c r="D2" s="100">
        <f t="shared" ref="D2:D9" si="0">C2-B2</f>
        <v>0</v>
      </c>
    </row>
    <row r="3" spans="1:4" hidden="1">
      <c r="A3" s="166">
        <v>2019</v>
      </c>
      <c r="B3" s="167">
        <v>1.6</v>
      </c>
      <c r="C3" s="167">
        <v>1.6</v>
      </c>
      <c r="D3" s="100">
        <f t="shared" si="0"/>
        <v>0</v>
      </c>
    </row>
    <row r="4" spans="1:4">
      <c r="A4" s="166">
        <v>2020</v>
      </c>
      <c r="B4" s="100">
        <v>-6.3</v>
      </c>
      <c r="C4" s="100">
        <v>-6.3</v>
      </c>
      <c r="D4" s="100">
        <f t="shared" si="0"/>
        <v>0</v>
      </c>
    </row>
    <row r="5" spans="1:4">
      <c r="A5" s="166">
        <v>2021</v>
      </c>
      <c r="B5" s="100">
        <v>5.5</v>
      </c>
      <c r="C5" s="100">
        <v>5.5</v>
      </c>
      <c r="D5" s="100">
        <f t="shared" si="0"/>
        <v>0</v>
      </c>
    </row>
    <row r="6" spans="1:4">
      <c r="A6" s="166">
        <v>2022</v>
      </c>
      <c r="B6" s="100">
        <v>3.5</v>
      </c>
      <c r="C6" s="100">
        <v>3.5</v>
      </c>
      <c r="D6" s="100">
        <f t="shared" si="0"/>
        <v>0</v>
      </c>
    </row>
    <row r="7" spans="1:4">
      <c r="A7" s="166">
        <v>2023</v>
      </c>
      <c r="B7" s="100">
        <v>1</v>
      </c>
      <c r="C7" s="100">
        <v>0.6</v>
      </c>
      <c r="D7" s="100">
        <f t="shared" si="0"/>
        <v>-0.4</v>
      </c>
    </row>
    <row r="8" spans="1:4">
      <c r="A8" s="166">
        <v>2024</v>
      </c>
      <c r="B8" s="109">
        <v>-0.7</v>
      </c>
      <c r="C8" s="109">
        <v>-0.5</v>
      </c>
      <c r="D8" s="58">
        <f t="shared" si="0"/>
        <v>0.19999999999999996</v>
      </c>
    </row>
    <row r="9" spans="1:4">
      <c r="A9" s="24">
        <v>2025</v>
      </c>
      <c r="B9" s="58">
        <v>0.5</v>
      </c>
      <c r="C9" s="58">
        <v>0.5</v>
      </c>
      <c r="D9" s="58">
        <f t="shared" si="0"/>
        <v>0</v>
      </c>
    </row>
  </sheetData>
  <hyperlinks>
    <hyperlink ref="A1" location="Ցանկ!A1" display="Ցանկ!A1" xr:uid="{00000000-0004-0000-0600-00000000000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9"/>
  <sheetViews>
    <sheetView zoomScale="130" zoomScaleNormal="130" workbookViewId="0"/>
  </sheetViews>
  <sheetFormatPr defaultColWidth="8.88671875" defaultRowHeight="14.25"/>
  <cols>
    <col min="1" max="1" width="8.88671875" style="19"/>
    <col min="2" max="16384" width="8.88671875" style="59"/>
  </cols>
  <sheetData>
    <row r="1" spans="1:5" s="19" customFormat="1">
      <c r="A1" s="33" t="s">
        <v>906</v>
      </c>
      <c r="B1" s="19" t="s">
        <v>547</v>
      </c>
      <c r="C1" s="19" t="s">
        <v>545</v>
      </c>
      <c r="D1" s="19" t="s">
        <v>555</v>
      </c>
    </row>
    <row r="2" spans="1:5" hidden="1">
      <c r="A2" s="166">
        <v>2018</v>
      </c>
      <c r="B2" s="169">
        <v>2.8</v>
      </c>
      <c r="C2" s="169">
        <v>2.8</v>
      </c>
      <c r="D2" s="109">
        <f t="shared" ref="D2:D9" si="0">C2-B2</f>
        <v>0</v>
      </c>
      <c r="E2" s="58"/>
    </row>
    <row r="3" spans="1:5" hidden="1">
      <c r="A3" s="166">
        <v>2019</v>
      </c>
      <c r="B3" s="100">
        <v>2</v>
      </c>
      <c r="C3" s="100">
        <v>2</v>
      </c>
      <c r="D3" s="109">
        <f t="shared" si="0"/>
        <v>0</v>
      </c>
      <c r="E3" s="58"/>
    </row>
    <row r="4" spans="1:5">
      <c r="A4" s="166">
        <v>2020</v>
      </c>
      <c r="B4" s="100">
        <v>-2.9</v>
      </c>
      <c r="C4" s="100">
        <v>-2.9</v>
      </c>
      <c r="D4" s="109">
        <f t="shared" si="0"/>
        <v>0</v>
      </c>
      <c r="E4" s="58"/>
    </row>
    <row r="5" spans="1:5">
      <c r="A5" s="166">
        <v>2021</v>
      </c>
      <c r="B5" s="100">
        <v>4.8</v>
      </c>
      <c r="C5" s="100">
        <v>4.8</v>
      </c>
      <c r="D5" s="109">
        <f t="shared" si="0"/>
        <v>0</v>
      </c>
    </row>
    <row r="6" spans="1:5">
      <c r="A6" s="168">
        <v>2022</v>
      </c>
      <c r="B6" s="100">
        <v>-2.1</v>
      </c>
      <c r="C6" s="100">
        <v>-2</v>
      </c>
      <c r="D6" s="109">
        <f t="shared" si="0"/>
        <v>0.10000000000000009</v>
      </c>
    </row>
    <row r="7" spans="1:5">
      <c r="A7" s="166">
        <v>2023</v>
      </c>
      <c r="B7" s="100">
        <v>-0.2</v>
      </c>
      <c r="C7" s="100">
        <v>1.2</v>
      </c>
      <c r="D7" s="109">
        <f t="shared" si="0"/>
        <v>1.4</v>
      </c>
    </row>
    <row r="8" spans="1:5">
      <c r="A8" s="168">
        <v>2024</v>
      </c>
      <c r="B8" s="100">
        <v>1.8</v>
      </c>
      <c r="C8" s="100">
        <v>1</v>
      </c>
      <c r="D8" s="100">
        <f t="shared" si="0"/>
        <v>-0.8</v>
      </c>
    </row>
    <row r="9" spans="1:5">
      <c r="A9" s="19">
        <v>2025</v>
      </c>
      <c r="B9" s="100">
        <v>1.3</v>
      </c>
      <c r="C9" s="100">
        <v>0</v>
      </c>
      <c r="D9" s="100">
        <f t="shared" si="0"/>
        <v>-1.3</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4"/>
  <sheetViews>
    <sheetView zoomScale="130" zoomScaleNormal="130" workbookViewId="0"/>
  </sheetViews>
  <sheetFormatPr defaultColWidth="8.88671875" defaultRowHeight="14.25"/>
  <cols>
    <col min="1" max="1" width="8.88671875" style="19"/>
    <col min="2" max="2" width="8.88671875" style="59"/>
    <col min="3" max="3" width="9.109375" style="59" bestFit="1" customWidth="1"/>
    <col min="4" max="4" width="8.88671875" style="59"/>
    <col min="5" max="16384" width="8.88671875" style="58"/>
  </cols>
  <sheetData>
    <row r="1" spans="1:5" s="19" customFormat="1">
      <c r="A1" s="33" t="s">
        <v>906</v>
      </c>
      <c r="B1" s="17" t="s">
        <v>566</v>
      </c>
      <c r="C1" s="17" t="s">
        <v>567</v>
      </c>
      <c r="D1" s="17" t="s">
        <v>568</v>
      </c>
    </row>
    <row r="2" spans="1:5" hidden="1">
      <c r="A2" s="17" t="s">
        <v>103</v>
      </c>
      <c r="B2" s="100">
        <v>1.4098458938491671</v>
      </c>
      <c r="C2" s="100">
        <v>0.69238598460767387</v>
      </c>
      <c r="D2" s="100">
        <v>6.35368448957826</v>
      </c>
    </row>
    <row r="3" spans="1:5" hidden="1">
      <c r="A3" s="17" t="s">
        <v>87</v>
      </c>
      <c r="B3" s="100">
        <v>2.050744634241509</v>
      </c>
      <c r="C3" s="100">
        <v>0.56157093103557199</v>
      </c>
      <c r="D3" s="100">
        <v>7.5300330746907758</v>
      </c>
    </row>
    <row r="4" spans="1:5" hidden="1">
      <c r="A4" s="17" t="s">
        <v>84</v>
      </c>
      <c r="B4" s="100">
        <v>1.7959364156417241</v>
      </c>
      <c r="C4" s="100">
        <v>0.32051254657047884</v>
      </c>
      <c r="D4" s="100">
        <v>7.7453083443513648</v>
      </c>
    </row>
    <row r="5" spans="1:5" hidden="1">
      <c r="A5" s="17" t="s">
        <v>85</v>
      </c>
      <c r="B5" s="100">
        <v>1.2274723566646182</v>
      </c>
      <c r="C5" s="100">
        <v>0.15011255627118292</v>
      </c>
      <c r="D5" s="100">
        <v>9.5707200493773463</v>
      </c>
    </row>
    <row r="6" spans="1:5" ht="16.5" hidden="1">
      <c r="A6" s="17" t="s">
        <v>104</v>
      </c>
      <c r="B6" s="100">
        <v>-6.9975505715674666E-2</v>
      </c>
      <c r="C6" s="100">
        <v>-0.26963582782867079</v>
      </c>
      <c r="D6" s="100">
        <v>16.125347081199724</v>
      </c>
      <c r="E6" s="173"/>
    </row>
    <row r="7" spans="1:5" ht="16.5" hidden="1">
      <c r="A7" s="17" t="s">
        <v>87</v>
      </c>
      <c r="B7" s="100">
        <v>-3.9992001066555323E-2</v>
      </c>
      <c r="C7" s="100">
        <v>0.19018061437099404</v>
      </c>
      <c r="D7" s="100">
        <v>15.858565699108459</v>
      </c>
      <c r="E7" s="173"/>
    </row>
    <row r="8" spans="1:5" ht="16.5" hidden="1">
      <c r="A8" s="17" t="s">
        <v>84</v>
      </c>
      <c r="B8" s="100">
        <v>0.14009804574937132</v>
      </c>
      <c r="C8" s="100">
        <v>5.0012502083563122E-2</v>
      </c>
      <c r="D8" s="100">
        <v>15.731191345577583</v>
      </c>
      <c r="E8" s="173"/>
    </row>
    <row r="9" spans="1:5" ht="16.5" hidden="1">
      <c r="A9" s="17" t="s">
        <v>85</v>
      </c>
      <c r="B9" s="100">
        <v>0.44096942129646038</v>
      </c>
      <c r="C9" s="100">
        <v>0.1701445819181103</v>
      </c>
      <c r="D9" s="100">
        <v>14.419347481501484</v>
      </c>
      <c r="E9" s="173"/>
    </row>
    <row r="10" spans="1:5" ht="16.5" hidden="1">
      <c r="A10" s="17" t="s">
        <v>105</v>
      </c>
      <c r="B10" s="100">
        <v>1.0757449721169139</v>
      </c>
      <c r="C10" s="100">
        <v>8.003200853502597E-2</v>
      </c>
      <c r="D10" s="100">
        <v>8.3828846642251502</v>
      </c>
      <c r="E10" s="173"/>
    </row>
    <row r="11" spans="1:5" ht="16.5" hidden="1">
      <c r="A11" s="17" t="s">
        <v>87</v>
      </c>
      <c r="B11" s="100">
        <v>1.0656379029816085</v>
      </c>
      <c r="C11" s="100">
        <v>-9.9950016662453567E-2</v>
      </c>
      <c r="D11" s="100">
        <v>7.3903348552104493</v>
      </c>
      <c r="E11" s="173"/>
    </row>
    <row r="12" spans="1:5" ht="16.5" hidden="1">
      <c r="A12" s="17" t="s">
        <v>84</v>
      </c>
      <c r="B12" s="100">
        <v>1.1465227629340176</v>
      </c>
      <c r="C12" s="100">
        <v>0.2503127605795471</v>
      </c>
      <c r="D12" s="100">
        <v>6.7799511925870943</v>
      </c>
      <c r="E12" s="173"/>
    </row>
    <row r="13" spans="1:5" ht="16.5" hidden="1">
      <c r="A13" s="17" t="s">
        <v>85</v>
      </c>
      <c r="B13" s="100">
        <v>1.7654022150761961</v>
      </c>
      <c r="C13" s="100">
        <v>0.74274476624621266</v>
      </c>
      <c r="D13" s="100">
        <v>5.6751943930649738</v>
      </c>
      <c r="E13" s="173"/>
    </row>
    <row r="14" spans="1:5" ht="16.5" hidden="1">
      <c r="A14" s="17" t="s">
        <v>106</v>
      </c>
      <c r="B14" s="100">
        <v>2.5007572122838564</v>
      </c>
      <c r="C14" s="100">
        <v>1.7857573309629837</v>
      </c>
      <c r="D14" s="100">
        <v>4.707441095693655</v>
      </c>
      <c r="E14" s="173"/>
    </row>
    <row r="15" spans="1:5" ht="16.5" hidden="1">
      <c r="A15" s="17" t="s">
        <v>87</v>
      </c>
      <c r="B15" s="100">
        <v>1.9385505332123176</v>
      </c>
      <c r="C15" s="100">
        <v>1.5011558384653461</v>
      </c>
      <c r="D15" s="100">
        <v>4.2373161851473533</v>
      </c>
      <c r="E15" s="173"/>
    </row>
    <row r="16" spans="1:5" ht="16.5" hidden="1">
      <c r="A16" s="17" t="s">
        <v>84</v>
      </c>
      <c r="B16" s="100">
        <v>1.9997320161417931</v>
      </c>
      <c r="C16" s="100">
        <v>1.4199873855047505</v>
      </c>
      <c r="D16" s="100">
        <v>3.2930594919655505</v>
      </c>
      <c r="E16" s="173"/>
    </row>
    <row r="17" spans="1:5" ht="16.5" hidden="1">
      <c r="A17" s="17" t="s">
        <v>85</v>
      </c>
      <c r="B17" s="100">
        <v>2.0813644503744784</v>
      </c>
      <c r="C17" s="100">
        <v>1.4504179460762856</v>
      </c>
      <c r="D17" s="100">
        <v>2.5417657163228755</v>
      </c>
      <c r="E17" s="173"/>
    </row>
    <row r="18" spans="1:5" ht="16.5" hidden="1">
      <c r="A18" s="17" t="s">
        <v>107</v>
      </c>
      <c r="B18" s="100">
        <v>2.1774222442061415</v>
      </c>
      <c r="C18" s="100">
        <v>1.0888907275346611</v>
      </c>
      <c r="D18" s="165">
        <v>2.3596678112730416</v>
      </c>
      <c r="E18" s="173"/>
    </row>
    <row r="19" spans="1:5" ht="16.5" hidden="1">
      <c r="A19" s="17" t="s">
        <v>87</v>
      </c>
      <c r="B19" s="100">
        <v>2.7605686493542407</v>
      </c>
      <c r="C19" s="100">
        <v>1.769046499380039</v>
      </c>
      <c r="D19" s="165">
        <v>2.3551825089033258</v>
      </c>
      <c r="E19" s="173"/>
    </row>
    <row r="20" spans="1:5" ht="16.5" hidden="1">
      <c r="A20" s="17" t="s">
        <v>84</v>
      </c>
      <c r="B20" s="100">
        <v>2.6509651735386655</v>
      </c>
      <c r="C20" s="100">
        <v>2.2817372983533488</v>
      </c>
      <c r="D20" s="165">
        <v>2.9429473959271775</v>
      </c>
      <c r="E20" s="173"/>
    </row>
    <row r="21" spans="1:5" ht="16.5" hidden="1">
      <c r="A21" s="17" t="s">
        <v>85</v>
      </c>
      <c r="B21" s="100">
        <v>2.1753807597040975</v>
      </c>
      <c r="C21" s="100">
        <v>1.8646504767490626</v>
      </c>
      <c r="D21" s="165">
        <v>3.9099497204087896</v>
      </c>
      <c r="E21" s="173"/>
    </row>
    <row r="22" spans="1:5" ht="16.5" hidden="1">
      <c r="A22" s="17" t="s">
        <v>108</v>
      </c>
      <c r="B22" s="100">
        <v>1.6228179436332788</v>
      </c>
      <c r="C22" s="100">
        <v>1.4023651654477074</v>
      </c>
      <c r="D22" s="165">
        <v>5.2099856038951664</v>
      </c>
      <c r="E22" s="173"/>
    </row>
    <row r="23" spans="1:5" ht="16.5" hidden="1">
      <c r="A23" s="17" t="s">
        <v>87</v>
      </c>
      <c r="B23" s="100">
        <v>1.8524600448699013</v>
      </c>
      <c r="C23" s="100">
        <v>1.3804392748031167</v>
      </c>
      <c r="D23" s="165">
        <v>4.8921475413734417</v>
      </c>
      <c r="E23" s="173"/>
    </row>
    <row r="24" spans="1:5" ht="16.5" hidden="1">
      <c r="A24" s="17" t="s">
        <v>84</v>
      </c>
      <c r="B24" s="100">
        <v>1.7494649658598056</v>
      </c>
      <c r="C24" s="100">
        <v>0.96936318137715127</v>
      </c>
      <c r="D24" s="165">
        <v>4.2941274475878739</v>
      </c>
      <c r="E24" s="173"/>
    </row>
    <row r="25" spans="1:5" ht="16.5" hidden="1">
      <c r="A25" s="17" t="s">
        <v>85</v>
      </c>
      <c r="B25" s="100">
        <v>2.0144465387444668</v>
      </c>
      <c r="C25" s="100">
        <v>1.0392480576471761</v>
      </c>
      <c r="D25" s="165">
        <v>3.5565050233844384</v>
      </c>
      <c r="E25" s="173"/>
    </row>
    <row r="26" spans="1:5" ht="16.5">
      <c r="A26" s="17" t="s">
        <v>109</v>
      </c>
      <c r="B26" s="180">
        <v>2.1202138001681581</v>
      </c>
      <c r="C26" s="180">
        <v>1.0823383580023609</v>
      </c>
      <c r="D26" s="174">
        <v>2.4418290473676714</v>
      </c>
      <c r="E26" s="173"/>
    </row>
    <row r="27" spans="1:5" ht="16.5">
      <c r="A27" s="17" t="s">
        <v>87</v>
      </c>
      <c r="B27" s="180">
        <v>0.38654115071385947</v>
      </c>
      <c r="C27" s="180">
        <v>0.19598580161039181</v>
      </c>
      <c r="D27" s="174">
        <v>2.9578607914383457</v>
      </c>
      <c r="E27" s="173"/>
    </row>
    <row r="28" spans="1:5" ht="16.5">
      <c r="A28" s="17" t="s">
        <v>84</v>
      </c>
      <c r="B28" s="180">
        <v>1.2104210129464796</v>
      </c>
      <c r="C28" s="180">
        <v>-1.238992324453296E-3</v>
      </c>
      <c r="D28" s="174">
        <v>3.5903807890538832</v>
      </c>
      <c r="E28" s="173"/>
    </row>
    <row r="29" spans="1:5" ht="16.5">
      <c r="A29" s="17" t="s">
        <v>85</v>
      </c>
      <c r="B29" s="180">
        <v>1.2282528234852128</v>
      </c>
      <c r="C29" s="180">
        <v>-0.25352707588398948</v>
      </c>
      <c r="D29" s="174">
        <v>4.5344556280351913</v>
      </c>
      <c r="E29" s="173"/>
    </row>
    <row r="30" spans="1:5">
      <c r="A30" s="17" t="s">
        <v>110</v>
      </c>
      <c r="B30" s="100">
        <v>1.9023993411310367</v>
      </c>
      <c r="C30" s="100">
        <v>1.0273766434597442</v>
      </c>
      <c r="D30" s="165">
        <v>5.5657758051075721</v>
      </c>
      <c r="E30" s="174"/>
    </row>
    <row r="31" spans="1:5" ht="16.5">
      <c r="A31" s="17" t="s">
        <v>87</v>
      </c>
      <c r="B31" s="100">
        <v>4.8628374287394163</v>
      </c>
      <c r="C31" s="100">
        <v>1.8154820937016061</v>
      </c>
      <c r="D31" s="165">
        <v>5.8622092744893859</v>
      </c>
      <c r="E31" s="173"/>
    </row>
    <row r="32" spans="1:5" ht="16.5">
      <c r="A32" s="17" t="s">
        <v>84</v>
      </c>
      <c r="B32" s="100">
        <v>5.3205235849348709</v>
      </c>
      <c r="C32" s="100">
        <v>2.8539896174744466</v>
      </c>
      <c r="D32" s="165">
        <v>6.9206013964728532</v>
      </c>
      <c r="E32" s="173"/>
    </row>
    <row r="33" spans="1:7" ht="16.5">
      <c r="A33" s="17" t="s">
        <v>85</v>
      </c>
      <c r="B33" s="100">
        <v>6.687222125666108</v>
      </c>
      <c r="C33" s="100">
        <v>4.6399956343358983</v>
      </c>
      <c r="D33" s="165">
        <v>8.3618062431008529</v>
      </c>
      <c r="E33" s="173"/>
    </row>
    <row r="34" spans="1:7" ht="16.5">
      <c r="A34" s="17" t="s">
        <v>111</v>
      </c>
      <c r="B34" s="181">
        <v>7.9668046998621103</v>
      </c>
      <c r="C34" s="181">
        <v>6.1151957081265982</v>
      </c>
      <c r="D34" s="185">
        <v>11.5</v>
      </c>
      <c r="E34" s="172"/>
    </row>
    <row r="35" spans="1:7" ht="16.5">
      <c r="A35" s="17" t="s">
        <v>87</v>
      </c>
      <c r="B35" s="181">
        <v>8.6414994789339126</v>
      </c>
      <c r="C35" s="181">
        <v>8.0352265810122212</v>
      </c>
      <c r="D35" s="185">
        <v>16.8</v>
      </c>
      <c r="E35" s="172"/>
    </row>
    <row r="36" spans="1:7" ht="16.5">
      <c r="A36" s="17" t="s">
        <v>84</v>
      </c>
      <c r="B36" s="186">
        <v>8.3136229999999998</v>
      </c>
      <c r="C36" s="186">
        <v>9.3232110000000006</v>
      </c>
      <c r="D36" s="185">
        <v>14.4</v>
      </c>
      <c r="E36" s="170"/>
      <c r="G36" s="171"/>
    </row>
    <row r="37" spans="1:7" ht="15">
      <c r="A37" s="17" t="s">
        <v>85</v>
      </c>
      <c r="B37" s="186">
        <v>7.1107959999999997</v>
      </c>
      <c r="C37" s="186">
        <v>9.9658840000000009</v>
      </c>
      <c r="D37" s="186">
        <v>12.2559</v>
      </c>
      <c r="E37" s="170"/>
    </row>
    <row r="38" spans="1:7" ht="15">
      <c r="A38" s="17" t="s">
        <v>112</v>
      </c>
      <c r="B38" s="186">
        <v>5.81656</v>
      </c>
      <c r="C38" s="186">
        <v>7.9895269999999998</v>
      </c>
      <c r="D38" s="186">
        <v>8.6629310000000004</v>
      </c>
    </row>
    <row r="39" spans="1:7" ht="15">
      <c r="A39" s="17" t="s">
        <v>87</v>
      </c>
      <c r="B39" s="186">
        <v>4.5643989999999999</v>
      </c>
      <c r="C39" s="186">
        <v>6.8958469999999998</v>
      </c>
      <c r="D39" s="186">
        <v>3.2378230000000001</v>
      </c>
    </row>
    <row r="40" spans="1:7" ht="15">
      <c r="A40" s="17" t="s">
        <v>84</v>
      </c>
      <c r="B40" s="186">
        <v>4.3487210000000003</v>
      </c>
      <c r="C40" s="186">
        <v>5.705902</v>
      </c>
      <c r="D40" s="186">
        <v>3.6662759999999999</v>
      </c>
    </row>
    <row r="41" spans="1:7" ht="15">
      <c r="A41" s="17" t="s">
        <v>85</v>
      </c>
      <c r="B41" s="186">
        <v>4.3269929999999999</v>
      </c>
      <c r="C41" s="186">
        <v>4.3453270000000002</v>
      </c>
      <c r="D41" s="186">
        <v>3.7748460000000001</v>
      </c>
    </row>
    <row r="42" spans="1:7" ht="15">
      <c r="A42" s="17" t="s">
        <v>113</v>
      </c>
      <c r="B42" s="186">
        <v>4.062189</v>
      </c>
      <c r="C42" s="186">
        <v>4.4014259999999998</v>
      </c>
      <c r="D42" s="186">
        <v>4.176952</v>
      </c>
    </row>
    <row r="43" spans="1:7" ht="15">
      <c r="A43" s="17" t="s">
        <v>87</v>
      </c>
      <c r="B43" s="186">
        <v>3.4922029999999999</v>
      </c>
      <c r="C43" s="186">
        <v>3.8247179999999998</v>
      </c>
      <c r="D43" s="186">
        <v>4.7725489999999997</v>
      </c>
    </row>
    <row r="44" spans="1:7" ht="15">
      <c r="A44" s="17" t="s">
        <v>84</v>
      </c>
      <c r="B44" s="186">
        <v>3.0732759999999999</v>
      </c>
      <c r="C44" s="186">
        <v>3.3175029999999999</v>
      </c>
      <c r="D44" s="186">
        <v>5.030564</v>
      </c>
    </row>
    <row r="45" spans="1:7" ht="15">
      <c r="A45" s="17" t="s">
        <v>85</v>
      </c>
      <c r="B45" s="186">
        <v>2.8178709999999998</v>
      </c>
      <c r="C45" s="186">
        <v>2.8174980000000001</v>
      </c>
      <c r="D45" s="186">
        <v>4.7641799999999996</v>
      </c>
    </row>
    <row r="46" spans="1:7" ht="15">
      <c r="A46" s="17" t="s">
        <v>114</v>
      </c>
      <c r="B46" s="186">
        <v>2.5816889999999999</v>
      </c>
      <c r="C46" s="186">
        <v>2.4902299999999999</v>
      </c>
      <c r="D46" s="186">
        <v>4.5989909999999998</v>
      </c>
    </row>
    <row r="47" spans="1:7" ht="15">
      <c r="A47" s="17" t="s">
        <v>87</v>
      </c>
      <c r="B47" s="186">
        <v>2.4008729999999998</v>
      </c>
      <c r="C47" s="186">
        <v>2.2117960000000001</v>
      </c>
      <c r="D47" s="186">
        <v>4.4259029999999999</v>
      </c>
    </row>
    <row r="48" spans="1:7" ht="15">
      <c r="A48" s="17" t="s">
        <v>84</v>
      </c>
      <c r="B48" s="186">
        <v>2.2717239999999999</v>
      </c>
      <c r="C48" s="186">
        <v>2.013792</v>
      </c>
      <c r="D48" s="186">
        <v>4.2737499999999997</v>
      </c>
    </row>
    <row r="49" spans="1:4" ht="15">
      <c r="A49" s="17" t="s">
        <v>85</v>
      </c>
      <c r="B49" s="186">
        <v>2.1854290000000001</v>
      </c>
      <c r="C49" s="186">
        <v>1.880366</v>
      </c>
      <c r="D49" s="186">
        <v>4.1389240000000003</v>
      </c>
    </row>
    <row r="50" spans="1:4" ht="15">
      <c r="A50" s="168" t="s">
        <v>115</v>
      </c>
      <c r="B50" s="186">
        <v>2.1318540000000001</v>
      </c>
      <c r="C50" s="186">
        <v>1.815833</v>
      </c>
      <c r="D50" s="186">
        <v>4.0205440000000001</v>
      </c>
    </row>
    <row r="51" spans="1:4" ht="15">
      <c r="A51" s="168" t="s">
        <v>87</v>
      </c>
      <c r="B51" s="186">
        <v>2.1023350000000001</v>
      </c>
      <c r="C51" s="186">
        <v>1.7858849999999999</v>
      </c>
      <c r="D51" s="186">
        <v>3.915915</v>
      </c>
    </row>
    <row r="52" spans="1:4" ht="15">
      <c r="B52" s="186"/>
      <c r="C52" s="186"/>
    </row>
    <row r="53" spans="1:4" ht="15">
      <c r="B53" s="186"/>
      <c r="C53" s="186"/>
    </row>
    <row r="54" spans="1:4" ht="15">
      <c r="B54" s="186"/>
      <c r="C54" s="186"/>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96DE019AA00E498309528D7C7FDFAC" ma:contentTypeVersion="0" ma:contentTypeDescription="Create a new document." ma:contentTypeScope="" ma:versionID="fe54bb204c455cdce3c106417939313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B39AFE-9EA2-497F-850C-449486633612}"/>
</file>

<file path=customXml/itemProps2.xml><?xml version="1.0" encoding="utf-8"?>
<ds:datastoreItem xmlns:ds="http://schemas.openxmlformats.org/officeDocument/2006/customXml" ds:itemID="{33D6BFFC-8058-4421-8D5A-CE62F14F8964}"/>
</file>

<file path=customXml/itemProps3.xml><?xml version="1.0" encoding="utf-8"?>
<ds:datastoreItem xmlns:ds="http://schemas.openxmlformats.org/officeDocument/2006/customXml" ds:itemID="{5621D4DF-8576-4577-A0D8-1225DD2488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List</vt:lpstr>
      <vt:lpstr>Chart 1</vt:lpstr>
      <vt:lpstr>Chart 2</vt:lpstr>
      <vt:lpstr>Chart 3</vt:lpstr>
      <vt:lpstr>Chart 4</vt:lpstr>
      <vt:lpstr>Chart 5</vt:lpstr>
      <vt:lpstr>Chart 6</vt:lpstr>
      <vt:lpstr>Chart 7</vt:lpstr>
      <vt:lpstr>Chart 8</vt:lpstr>
      <vt:lpstr>Chart 9</vt:lpstr>
      <vt:lpstr>Chart 10</vt:lpstr>
      <vt:lpstr>Chart 11</vt:lpstr>
      <vt:lpstr>Chart 12</vt:lpstr>
      <vt:lpstr>Chart 13</vt:lpstr>
      <vt:lpstr>Chart 14</vt:lpstr>
      <vt:lpstr>Chart 15</vt:lpstr>
      <vt:lpstr>Chart 16</vt:lpstr>
      <vt:lpstr>Chart 17</vt:lpstr>
      <vt:lpstr>Chart 18</vt:lpstr>
      <vt:lpstr>Chart 19</vt:lpstr>
      <vt:lpstr>Chart 20</vt:lpstr>
      <vt:lpstr>Chart 21</vt:lpstr>
      <vt:lpstr>Chart 22</vt:lpstr>
      <vt:lpstr>Chart 23</vt:lpstr>
      <vt:lpstr>Chart 24</vt:lpstr>
      <vt:lpstr>Chart 25</vt:lpstr>
      <vt:lpstr>Chart 26</vt:lpstr>
      <vt:lpstr>Chart 27</vt:lpstr>
      <vt:lpstr>Chart 28</vt:lpstr>
      <vt:lpstr>Chart 29</vt:lpstr>
      <vt:lpstr>Chart 30</vt:lpstr>
      <vt:lpstr>Chart 31</vt:lpstr>
      <vt:lpstr>Chart 32</vt:lpstr>
      <vt:lpstr>Chart 33</vt:lpstr>
      <vt:lpstr>Chart 34</vt:lpstr>
      <vt:lpstr>Chart 35</vt:lpstr>
      <vt:lpstr>Chart 36</vt:lpstr>
      <vt:lpstr>Chart 37</vt:lpstr>
      <vt:lpstr>Chart 38</vt:lpstr>
      <vt:lpstr>Chart 39</vt:lpstr>
      <vt:lpstr>Chart 40</vt:lpstr>
      <vt:lpstr>Chart 41</vt:lpstr>
      <vt:lpstr>Chart 42</vt:lpstr>
      <vt:lpstr>Chart 43</vt:lpstr>
      <vt:lpstr>Chart 44</vt:lpstr>
      <vt:lpstr>Chart 45</vt:lpstr>
      <vt:lpstr>Chart 46</vt:lpstr>
      <vt:lpstr>Chart 47</vt:lpstr>
      <vt:lpstr>Chart 48</vt:lpstr>
      <vt:lpstr>Chart 49</vt:lpstr>
      <vt:lpstr>Chart 50</vt:lpstr>
      <vt:lpstr>Chart 51</vt:lpstr>
      <vt:lpstr>Chart 52</vt:lpstr>
      <vt:lpstr>Chart 53</vt:lpstr>
      <vt:lpstr>Chart 54</vt:lpstr>
      <vt:lpstr>Chart 55</vt:lpstr>
      <vt:lpstr>Chart 56</vt:lpstr>
      <vt:lpstr>Table 1</vt:lpstr>
      <vt:lpstr>Table 2</vt:lpstr>
      <vt:lpstr>Table 3</vt:lpstr>
      <vt:lpstr>Table 4</vt:lpstr>
      <vt:lpstr>Table 5</vt:lpstr>
      <vt:lpstr>MACROECONOMIC INDICATORS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c:creator>
  <cp:keywords/>
  <dc:description/>
  <cp:lastModifiedBy>u</cp:lastModifiedBy>
  <cp:revision/>
  <cp:lastPrinted>2023-07-11T15:15:22Z</cp:lastPrinted>
  <dcterms:created xsi:type="dcterms:W3CDTF">2017-11-30T11:26:27Z</dcterms:created>
  <dcterms:modified xsi:type="dcterms:W3CDTF">2023-08-03T13:22:49Z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0x010100A296DE019AA00E498309528D7C7FDFAC</vt:lpwstr>
  </property>
</Properties>
</file>